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workbookProtection workbookPassword="CE2E" lockStructure="1"/>
  <bookViews>
    <workbookView xWindow="0" yWindow="0" windowWidth="12624" windowHeight="10956" tabRatio="876"/>
  </bookViews>
  <sheets>
    <sheet name="STOCK ITEMS" sheetId="5" r:id="rId1"/>
    <sheet name="BILL OF MATERIALS" sheetId="7" r:id="rId2"/>
    <sheet name="POOL" sheetId="12" state="hidden" r:id="rId3"/>
  </sheets>
  <definedNames>
    <definedName name="_1000___2000_Series_End_Caps">#REF!</definedName>
    <definedName name="_2P_Pull_Trims">#REF!</definedName>
    <definedName name="_316_116_Arm_Options">'STOCK ITEMS'!$C$269:$C$300</definedName>
    <definedName name="_316_116_Miscellaneous_Parts___Accessories">'STOCK ITEMS'!$C$301:$C$314</definedName>
    <definedName name="_416_Door_Closer">'STOCK ITEMS'!$C$321:$C$350</definedName>
    <definedName name="_73_Series___Fixed_Size_Economy_Door_Closers">'STOCK ITEMS'!$C$227:$C$252</definedName>
    <definedName name="arms_116">#REF!</definedName>
    <definedName name="Arrow_AR1_keyways">#REF!</definedName>
    <definedName name="bb_5">#REF!</definedName>
    <definedName name="BB5_4.5_x_4.5_x">'STOCK ITEMS'!$C$56:$C$85</definedName>
    <definedName name="closer_316">#REF!</definedName>
    <definedName name="closer_416">#REF!</definedName>
    <definedName name="closera_416">#REF!</definedName>
    <definedName name="CloserFunctions">#REF!</definedName>
    <definedName name="closers_1">#REF!</definedName>
    <definedName name="ClosersFunctions">#REF!</definedName>
    <definedName name="cores">'STOCK ITEMS'!#REF!</definedName>
    <definedName name="curved">'STOCK ITEMS'!$C$638:$C$667</definedName>
    <definedName name="cyl">'STOCK ITEMS'!$C$1481:$C$1550</definedName>
    <definedName name="Cylinder_Dogging_Kits">#REF!</definedName>
    <definedName name="Cylinders___Lock_Accessories">#REF!</definedName>
    <definedName name="d_1">'STOCK ITEMS'!$C$402:$C$436</definedName>
    <definedName name="D_2_2">#REF!</definedName>
    <definedName name="d_22">'STOCK ITEMS'!$C$437:$C$468</definedName>
    <definedName name="D1_Series_Cylindrical_Deadbolts___Grade_1">#REF!</definedName>
    <definedName name="D2_Series_Cylindrical_Deadbolts___Grade_2">#REF!</definedName>
    <definedName name="dog">'STOCK ITEMS'!$C$1355:$C$1374</definedName>
    <definedName name="drop_116">#REF!</definedName>
    <definedName name="Drop_Plates">'STOCK ITEMS'!$C$358:$C$394</definedName>
    <definedName name="e_1">'STOCK ITEMS'!$C$1094:$C$1151</definedName>
    <definedName name="e_2">'STOCK ITEMS'!$C$1176:$C$1203</definedName>
    <definedName name="ea">'STOCK ITEMS'!#REF!</definedName>
    <definedName name="exitstrikes">'STOCK ITEMS'!$C$1423:$C$1462</definedName>
    <definedName name="exitstrims">'STOCK ITEMS'!$C$1232:$C$1311</definedName>
    <definedName name="flat_goods">#REF!</definedName>
    <definedName name="Flat_Goods_and_Accessories">'STOCK ITEMS'!$C$130:$C$188</definedName>
    <definedName name="functions10000">#REF!</definedName>
    <definedName name="Heavy_Duty_1000_Series_Exit_Devices___Grade_1">#REF!</definedName>
    <definedName name="hinge">#REF!</definedName>
    <definedName name="hinge_2">#REF!</definedName>
    <definedName name="I_1">#REF!</definedName>
    <definedName name="I_Series_Cylindrical_Interconnected_Lever_Locks___Grade_2">'STOCK ITEMS'!$C$756:$C$758</definedName>
    <definedName name="Ic">'STOCK ITEMS'!#REF!</definedName>
    <definedName name="IFunctions">#REF!</definedName>
    <definedName name="Interchangable_Core_Products">#REF!</definedName>
    <definedName name="Interchangeable_Cores__Keys___Keying">#REF!</definedName>
    <definedName name="jump">'STOCK ITEMS'!#REF!</definedName>
    <definedName name="k_2">'STOCK ITEMS'!$C$902:$C$934</definedName>
    <definedName name="K2_Series_Cylindrical_Knob_Lock___Grade_2">#REF!</definedName>
    <definedName name="Keys___Keying">#REF!</definedName>
    <definedName name="keyway_1">'STOCK ITEMS'!$C$1554:$C$1608</definedName>
    <definedName name="Keyway_2">'STOCK ITEMS'!$C$1610:$C$1666</definedName>
    <definedName name="Keyway_3">'STOCK ITEMS'!$C$1668:$C$1679</definedName>
    <definedName name="kitc">'STOCK ITEMS'!$C$787:$C$825</definedName>
    <definedName name="kitsa1">'STOCK ITEMS'!$C$827:$C$844</definedName>
    <definedName name="kitsa2">'STOCK ITEMS'!$C$845:$C$862</definedName>
    <definedName name="kitssb">'STOCK ITEMS'!$C$863:$C$899</definedName>
    <definedName name="Kwikset_keyways">#REF!</definedName>
    <definedName name="L_1">#REF!</definedName>
    <definedName name="L_2">#REF!</definedName>
    <definedName name="L_3">#REF!</definedName>
    <definedName name="L_4">#REF!</definedName>
    <definedName name="L3T_Tubular_Lever_Locks___Grade_3">#REF!</definedName>
    <definedName name="Lever_Escutcheon_Trims">#REF!</definedName>
    <definedName name="lt">'STOCK ITEMS'!$C$937:$C$943</definedName>
    <definedName name="m_1">'STOCK ITEMS'!#REF!</definedName>
    <definedName name="M_3">'STOCK ITEMS'!#REF!</definedName>
    <definedName name="M_34_DD_with_case___Sectional_Trim" comment="m_2">'STOCK ITEMS'!#REF!</definedName>
    <definedName name="m_4">'STOCK ITEMS'!#REF!</definedName>
    <definedName name="MEFUNCTIONS">#REF!</definedName>
    <definedName name="MFunctions">#REF!</definedName>
    <definedName name="Mortise_Cylinders___1_1_8">#REF!</definedName>
    <definedName name="Mortise_Locks___Escutcheon_Trim___Single_Cylinder">#REF!</definedName>
    <definedName name="Mortise_Locks___Sectional_Trim___Single_Cylinder">#REF!</definedName>
    <definedName name="new">#REF!</definedName>
    <definedName name="Page_10">#REF!</definedName>
    <definedName name="Page_11">#REF!</definedName>
    <definedName name="Page_12">#REF!</definedName>
    <definedName name="Page_13">#REF!</definedName>
    <definedName name="Page_14">#REF!</definedName>
    <definedName name="Page_15">#REF!</definedName>
    <definedName name="Page_16">#REF!</definedName>
    <definedName name="Page_17">#REF!</definedName>
    <definedName name="Page_18">#REF!</definedName>
    <definedName name="Page_19">#REF!</definedName>
    <definedName name="Page_20">#REF!</definedName>
    <definedName name="Page_21">#REF!</definedName>
    <definedName name="Page_22">#REF!</definedName>
    <definedName name="Page_23">#REF!</definedName>
    <definedName name="Page_24">#REF!</definedName>
    <definedName name="Page_25">#REF!</definedName>
    <definedName name="Page_26">#REF!</definedName>
    <definedName name="Page_27">#REF!</definedName>
    <definedName name="Page_28">#REF!</definedName>
    <definedName name="Page_29">#REF!</definedName>
    <definedName name="Page_29_2">#REF!</definedName>
    <definedName name="Page_3">#REF!</definedName>
    <definedName name="Page_30">#REF!</definedName>
    <definedName name="Page_31">#REF!</definedName>
    <definedName name="Page_32">#REF!</definedName>
    <definedName name="Page_33">#REF!</definedName>
    <definedName name="Page_4">#REF!</definedName>
    <definedName name="Page_5">#REF!</definedName>
    <definedName name="Page_6">#REF!</definedName>
    <definedName name="Page_7">#REF!</definedName>
    <definedName name="Page_8">#REF!</definedName>
    <definedName name="Page_9">#REF!</definedName>
    <definedName name="PAGE1">#REF!</definedName>
    <definedName name="Page2">#REF!</definedName>
    <definedName name="_xlnm.Print_Area" localSheetId="1">OFFSET('BILL OF MATERIALS'!$A$2,0,0,COUNTIF('BILL OF MATERIALS'!$O$8:$O$966,1)+6,6)</definedName>
    <definedName name="_xlnm.Print_Area" localSheetId="0">'STOCK ITEMS'!$B$2:$P$206</definedName>
    <definedName name="PrintareaOFFSET" comment="DYNAMIC">OFFSET('BILL OF MATERIALS'!$A$2,0,0,COUNTIF('BILL OF MATERIALS'!$O$8:$O$966,1)+6,6)</definedName>
    <definedName name="pulls">'STOCK ITEMS'!$C$1312:$C$1352</definedName>
    <definedName name="Sargent_RA_RC_keyways">#REF!</definedName>
    <definedName name="SF_BB5_NRP_4.5_x_4__1_4__R.C.__x">'STOCK ITEMS'!$C$86:$C$1689</definedName>
    <definedName name="Shim_Kits">#REF!</definedName>
    <definedName name="shims">'STOCK ITEMS'!$C$1401:$C$1417</definedName>
    <definedName name="Standard_Duty_2000_Series_Exit_Devices___Grade_1">#REF!</definedName>
    <definedName name="Strike_Plates">#REF!</definedName>
    <definedName name="strikes">'STOCK ITEMS'!$C$1042:$C$1069</definedName>
    <definedName name="v">'STOCK ITEMS'!$C$706:$C$724</definedName>
    <definedName name="V_Series_Cylindrical_Lever_Locks___Grade_2">#REF!</definedName>
    <definedName name="VFUNCTIONS">#REF!</definedName>
    <definedName name="X_1">#REF!</definedName>
    <definedName name="X_2">#REF!</definedName>
    <definedName name="X_Series___Curved_Lever">#REF!</definedName>
    <definedName name="X_Series_Cylindrical_Lever_Locks___Grade_2">'STOCK ITEMS'!$C$559:$C$578</definedName>
    <definedName name="X_Series_Cylindrical_Lever_Locks___Grade_2__Continued">'STOCK ITEMS'!$C$628:$C$637</definedName>
    <definedName name="XFunctions">#REF!</definedName>
    <definedName name="Yale_8_keyways">#REF!</definedName>
    <definedName name="Z_1">#REF!</definedName>
    <definedName name="Z_Series_Cylindrical_Lever_Locksets___Grade_1">'STOCK ITEMS'!$C$497:$C$539</definedName>
  </definedNames>
  <calcPr calcId="145621"/>
</workbook>
</file>

<file path=xl/calcChain.xml><?xml version="1.0" encoding="utf-8"?>
<calcChain xmlns="http://schemas.openxmlformats.org/spreadsheetml/2006/main">
  <c r="O217" i="5" l="1"/>
  <c r="O249" i="5"/>
  <c r="R208" i="5"/>
  <c r="O208" i="5" s="1"/>
  <c r="R209" i="5"/>
  <c r="O209" i="5" s="1"/>
  <c r="R210" i="5"/>
  <c r="O210" i="5" s="1"/>
  <c r="R211" i="5"/>
  <c r="O211" i="5" s="1"/>
  <c r="R212" i="5"/>
  <c r="O212" i="5" s="1"/>
  <c r="R213" i="5"/>
  <c r="O213" i="5" s="1"/>
  <c r="R214" i="5"/>
  <c r="O214" i="5" s="1"/>
  <c r="R215" i="5"/>
  <c r="O215" i="5" s="1"/>
  <c r="R216" i="5"/>
  <c r="O216" i="5" s="1"/>
  <c r="R217" i="5"/>
  <c r="R218" i="5"/>
  <c r="O218" i="5" s="1"/>
  <c r="R219" i="5"/>
  <c r="O219" i="5" s="1"/>
  <c r="R220" i="5"/>
  <c r="O220" i="5" s="1"/>
  <c r="R221" i="5"/>
  <c r="O221" i="5" s="1"/>
  <c r="R222" i="5"/>
  <c r="O222" i="5" s="1"/>
  <c r="R223" i="5"/>
  <c r="O223" i="5" s="1"/>
  <c r="R224" i="5"/>
  <c r="O224" i="5" s="1"/>
  <c r="R225" i="5"/>
  <c r="O225" i="5" s="1"/>
  <c r="R226" i="5"/>
  <c r="O226" i="5" s="1"/>
  <c r="R227" i="5"/>
  <c r="O227" i="5" s="1"/>
  <c r="R228" i="5"/>
  <c r="O228" i="5" s="1"/>
  <c r="R229" i="5"/>
  <c r="O229" i="5" s="1"/>
  <c r="R230" i="5"/>
  <c r="O230" i="5" s="1"/>
  <c r="R231" i="5"/>
  <c r="O231" i="5" s="1"/>
  <c r="R232" i="5"/>
  <c r="O232" i="5" s="1"/>
  <c r="R233" i="5"/>
  <c r="O233" i="5" s="1"/>
  <c r="R234" i="5"/>
  <c r="O234" i="5" s="1"/>
  <c r="R235" i="5"/>
  <c r="O235" i="5" s="1"/>
  <c r="R236" i="5"/>
  <c r="O236" i="5" s="1"/>
  <c r="R237" i="5"/>
  <c r="O237" i="5" s="1"/>
  <c r="R238" i="5"/>
  <c r="O238" i="5" s="1"/>
  <c r="R239" i="5"/>
  <c r="O239" i="5" s="1"/>
  <c r="R240" i="5"/>
  <c r="O240" i="5" s="1"/>
  <c r="R241" i="5"/>
  <c r="O241" i="5" s="1"/>
  <c r="R242" i="5"/>
  <c r="O242" i="5" s="1"/>
  <c r="R243" i="5"/>
  <c r="O243" i="5" s="1"/>
  <c r="R244" i="5"/>
  <c r="O244" i="5" s="1"/>
  <c r="R245" i="5"/>
  <c r="O245" i="5" s="1"/>
  <c r="R246" i="5"/>
  <c r="O246" i="5" s="1"/>
  <c r="R247" i="5"/>
  <c r="O247" i="5" s="1"/>
  <c r="R248" i="5"/>
  <c r="O248" i="5" s="1"/>
  <c r="R249" i="5"/>
  <c r="R250" i="5"/>
  <c r="O250" i="5" s="1"/>
  <c r="R251" i="5"/>
  <c r="O251" i="5" s="1"/>
  <c r="R252" i="5"/>
  <c r="O252" i="5" s="1"/>
  <c r="R253" i="5"/>
  <c r="O253" i="5" s="1"/>
  <c r="R254" i="5"/>
  <c r="O254" i="5" s="1"/>
  <c r="R255" i="5"/>
  <c r="O255" i="5" s="1"/>
  <c r="R256" i="5"/>
  <c r="O256" i="5" s="1"/>
  <c r="R257" i="5"/>
  <c r="O257" i="5" s="1"/>
  <c r="R258" i="5"/>
  <c r="O258" i="5" s="1"/>
  <c r="R259" i="5"/>
  <c r="O259" i="5" s="1"/>
  <c r="R260" i="5"/>
  <c r="O260" i="5" s="1"/>
  <c r="R261" i="5"/>
  <c r="O261" i="5" s="1"/>
  <c r="R262" i="5"/>
  <c r="O262" i="5" s="1"/>
  <c r="R263" i="5"/>
  <c r="O263" i="5" s="1"/>
  <c r="R264" i="5"/>
  <c r="O264" i="5" s="1"/>
  <c r="R265" i="5"/>
  <c r="O265" i="5" s="1"/>
  <c r="R207" i="5"/>
  <c r="O207" i="5" s="1"/>
  <c r="D3" i="7" l="1"/>
  <c r="O2" i="7"/>
  <c r="P2" i="7" s="1"/>
  <c r="P6" i="7" l="1"/>
  <c r="Q6" i="7" s="1"/>
  <c r="P5" i="7"/>
  <c r="Q5" i="7" s="1"/>
  <c r="P4" i="7"/>
  <c r="Q4" i="7" s="1"/>
  <c r="P3" i="7"/>
  <c r="Q3" i="7" s="1"/>
  <c r="R3" i="7" l="1"/>
  <c r="R2" i="7"/>
  <c r="D4" i="7" s="1"/>
  <c r="C6" i="7" l="1"/>
  <c r="C5" i="7"/>
  <c r="C4" i="7"/>
  <c r="C3" i="7"/>
  <c r="F5" i="7"/>
  <c r="C2" i="7"/>
  <c r="B295" i="12"/>
  <c r="D295" i="12" s="1"/>
  <c r="F295" i="12" s="1"/>
  <c r="G295" i="12" s="1"/>
  <c r="C295" i="12"/>
  <c r="W339" i="5"/>
  <c r="R339" i="5"/>
  <c r="O339" i="5" s="1"/>
  <c r="P339" i="5" s="1"/>
  <c r="K295" i="12" l="1"/>
  <c r="M295" i="12"/>
  <c r="I295" i="12"/>
  <c r="L295" i="12"/>
  <c r="J19" i="5"/>
  <c r="J295" i="12"/>
  <c r="N295" i="12" s="1"/>
  <c r="O342" i="5" l="1"/>
  <c r="R90" i="5"/>
  <c r="O90" i="5" s="1"/>
  <c r="R91" i="5"/>
  <c r="O91" i="5" s="1"/>
  <c r="R92" i="5"/>
  <c r="O92" i="5" s="1"/>
  <c r="R93" i="5"/>
  <c r="O93" i="5" s="1"/>
  <c r="R94" i="5"/>
  <c r="O94" i="5" s="1"/>
  <c r="R95" i="5"/>
  <c r="O95" i="5" s="1"/>
  <c r="R96" i="5"/>
  <c r="O96" i="5" s="1"/>
  <c r="R97" i="5"/>
  <c r="O97" i="5" s="1"/>
  <c r="R98" i="5"/>
  <c r="O98" i="5" s="1"/>
  <c r="R99" i="5"/>
  <c r="O99" i="5" s="1"/>
  <c r="R100" i="5"/>
  <c r="O100" i="5" s="1"/>
  <c r="R101" i="5"/>
  <c r="O101" i="5" s="1"/>
  <c r="R102" i="5"/>
  <c r="O102" i="5" s="1"/>
  <c r="R103" i="5"/>
  <c r="O103" i="5" s="1"/>
  <c r="R104" i="5"/>
  <c r="O104" i="5" s="1"/>
  <c r="R105" i="5"/>
  <c r="O105" i="5" s="1"/>
  <c r="R106" i="5"/>
  <c r="O106" i="5" s="1"/>
  <c r="R107" i="5"/>
  <c r="O107" i="5" s="1"/>
  <c r="R108" i="5"/>
  <c r="O108" i="5" s="1"/>
  <c r="R109" i="5"/>
  <c r="O109" i="5" s="1"/>
  <c r="R110" i="5"/>
  <c r="O110" i="5" s="1"/>
  <c r="R111" i="5"/>
  <c r="O111" i="5" s="1"/>
  <c r="R112" i="5"/>
  <c r="O112" i="5" s="1"/>
  <c r="R113" i="5"/>
  <c r="O113" i="5" s="1"/>
  <c r="R114" i="5"/>
  <c r="O114" i="5" s="1"/>
  <c r="R115" i="5"/>
  <c r="O115" i="5" s="1"/>
  <c r="R116" i="5"/>
  <c r="O116" i="5" s="1"/>
  <c r="R117" i="5"/>
  <c r="O117" i="5" s="1"/>
  <c r="R118" i="5"/>
  <c r="O118" i="5" s="1"/>
  <c r="R119" i="5"/>
  <c r="O119" i="5" s="1"/>
  <c r="R120" i="5"/>
  <c r="O120" i="5" s="1"/>
  <c r="R121" i="5"/>
  <c r="O121" i="5" s="1"/>
  <c r="R122" i="5"/>
  <c r="O122" i="5" s="1"/>
  <c r="R123" i="5"/>
  <c r="O123" i="5" s="1"/>
  <c r="R124" i="5"/>
  <c r="O124" i="5" s="1"/>
  <c r="R125" i="5"/>
  <c r="O125" i="5" s="1"/>
  <c r="R126" i="5"/>
  <c r="O126" i="5" s="1"/>
  <c r="R127" i="5"/>
  <c r="O127" i="5" s="1"/>
  <c r="R128" i="5"/>
  <c r="O128" i="5" s="1"/>
  <c r="R129" i="5"/>
  <c r="O129" i="5" s="1"/>
  <c r="R133" i="5"/>
  <c r="O133" i="5" s="1"/>
  <c r="R134" i="5"/>
  <c r="O134" i="5" s="1"/>
  <c r="R135" i="5"/>
  <c r="O135" i="5" s="1"/>
  <c r="R136" i="5"/>
  <c r="O136" i="5" s="1"/>
  <c r="R137" i="5"/>
  <c r="O137" i="5" s="1"/>
  <c r="R138" i="5"/>
  <c r="O138" i="5" s="1"/>
  <c r="R139" i="5"/>
  <c r="O139" i="5" s="1"/>
  <c r="R140" i="5"/>
  <c r="O140" i="5" s="1"/>
  <c r="R141" i="5"/>
  <c r="O141" i="5" s="1"/>
  <c r="R142" i="5"/>
  <c r="O142" i="5" s="1"/>
  <c r="R143" i="5"/>
  <c r="O143" i="5" s="1"/>
  <c r="R144" i="5"/>
  <c r="O144" i="5" s="1"/>
  <c r="R148" i="5"/>
  <c r="O148" i="5" s="1"/>
  <c r="R149" i="5"/>
  <c r="O149" i="5" s="1"/>
  <c r="R150" i="5"/>
  <c r="O150" i="5" s="1"/>
  <c r="R154" i="5"/>
  <c r="O154" i="5" s="1"/>
  <c r="R155" i="5"/>
  <c r="O155" i="5" s="1"/>
  <c r="R159" i="5"/>
  <c r="O159" i="5" s="1"/>
  <c r="R160" i="5"/>
  <c r="O160" i="5" s="1"/>
  <c r="R161" i="5"/>
  <c r="O161" i="5" s="1"/>
  <c r="R165" i="5"/>
  <c r="O165" i="5" s="1"/>
  <c r="R169" i="5"/>
  <c r="O169" i="5" s="1"/>
  <c r="R170" i="5"/>
  <c r="O170" i="5" s="1"/>
  <c r="R171" i="5"/>
  <c r="O171" i="5" s="1"/>
  <c r="R172" i="5"/>
  <c r="O172" i="5" s="1"/>
  <c r="R173" i="5"/>
  <c r="O173" i="5" s="1"/>
  <c r="R174" i="5"/>
  <c r="O174" i="5" s="1"/>
  <c r="R175" i="5"/>
  <c r="O175" i="5" s="1"/>
  <c r="R176" i="5"/>
  <c r="O176" i="5" s="1"/>
  <c r="R177" i="5"/>
  <c r="O177" i="5" s="1"/>
  <c r="R178" i="5"/>
  <c r="O178" i="5" s="1"/>
  <c r="R179" i="5"/>
  <c r="O179" i="5" s="1"/>
  <c r="R180" i="5"/>
  <c r="O180" i="5" s="1"/>
  <c r="R181" i="5"/>
  <c r="O181" i="5" s="1"/>
  <c r="R182" i="5"/>
  <c r="O182" i="5" s="1"/>
  <c r="R183" i="5"/>
  <c r="O183" i="5" s="1"/>
  <c r="R184" i="5"/>
  <c r="O184" i="5" s="1"/>
  <c r="R185" i="5"/>
  <c r="O185" i="5" s="1"/>
  <c r="R186" i="5"/>
  <c r="O186" i="5" s="1"/>
  <c r="R187" i="5"/>
  <c r="O187" i="5" s="1"/>
  <c r="R188" i="5"/>
  <c r="O188" i="5" s="1"/>
  <c r="R189" i="5"/>
  <c r="O189" i="5" s="1"/>
  <c r="R190" i="5"/>
  <c r="O190" i="5" s="1"/>
  <c r="R191" i="5"/>
  <c r="O191" i="5" s="1"/>
  <c r="R192" i="5"/>
  <c r="O192" i="5" s="1"/>
  <c r="R193" i="5"/>
  <c r="O193" i="5" s="1"/>
  <c r="R194" i="5"/>
  <c r="O194" i="5" s="1"/>
  <c r="R195" i="5"/>
  <c r="O195" i="5" s="1"/>
  <c r="R196" i="5"/>
  <c r="O196" i="5" s="1"/>
  <c r="R197" i="5"/>
  <c r="O197" i="5" s="1"/>
  <c r="R198" i="5"/>
  <c r="O198" i="5" s="1"/>
  <c r="R199" i="5"/>
  <c r="O199" i="5" s="1"/>
  <c r="R200" i="5"/>
  <c r="O200" i="5" s="1"/>
  <c r="R201" i="5"/>
  <c r="O201" i="5" s="1"/>
  <c r="R202" i="5"/>
  <c r="O202" i="5" s="1"/>
  <c r="R203" i="5"/>
  <c r="O203" i="5" s="1"/>
  <c r="R269" i="5"/>
  <c r="O269" i="5" s="1"/>
  <c r="R270" i="5"/>
  <c r="O270" i="5" s="1"/>
  <c r="R271" i="5"/>
  <c r="O271" i="5" s="1"/>
  <c r="R272" i="5"/>
  <c r="O272" i="5" s="1"/>
  <c r="R273" i="5"/>
  <c r="O273" i="5" s="1"/>
  <c r="R274" i="5"/>
  <c r="O274" i="5" s="1"/>
  <c r="R275" i="5"/>
  <c r="O275" i="5" s="1"/>
  <c r="R276" i="5"/>
  <c r="O276" i="5" s="1"/>
  <c r="R277" i="5"/>
  <c r="O277" i="5" s="1"/>
  <c r="R278" i="5"/>
  <c r="O278" i="5" s="1"/>
  <c r="R279" i="5"/>
  <c r="O279" i="5" s="1"/>
  <c r="R280" i="5"/>
  <c r="O280" i="5" s="1"/>
  <c r="R281" i="5"/>
  <c r="O281" i="5" s="1"/>
  <c r="R282" i="5"/>
  <c r="O282" i="5" s="1"/>
  <c r="R283" i="5"/>
  <c r="O283" i="5" s="1"/>
  <c r="R284" i="5"/>
  <c r="O284" i="5" s="1"/>
  <c r="R285" i="5"/>
  <c r="O285" i="5" s="1"/>
  <c r="R286" i="5"/>
  <c r="O286" i="5" s="1"/>
  <c r="R287" i="5"/>
  <c r="O287" i="5" s="1"/>
  <c r="R288" i="5"/>
  <c r="O288" i="5" s="1"/>
  <c r="R289" i="5"/>
  <c r="O289" i="5" s="1"/>
  <c r="R290" i="5"/>
  <c r="O290" i="5" s="1"/>
  <c r="R291" i="5"/>
  <c r="O291" i="5" s="1"/>
  <c r="R292" i="5"/>
  <c r="O292" i="5" s="1"/>
  <c r="R293" i="5"/>
  <c r="O293" i="5" s="1"/>
  <c r="R294" i="5"/>
  <c r="O294" i="5" s="1"/>
  <c r="R295" i="5"/>
  <c r="O295" i="5" s="1"/>
  <c r="R296" i="5"/>
  <c r="O296" i="5" s="1"/>
  <c r="R297" i="5"/>
  <c r="O297" i="5" s="1"/>
  <c r="R298" i="5"/>
  <c r="O298" i="5" s="1"/>
  <c r="R299" i="5"/>
  <c r="O299" i="5" s="1"/>
  <c r="R300" i="5"/>
  <c r="O300" i="5" s="1"/>
  <c r="R301" i="5"/>
  <c r="O301" i="5" s="1"/>
  <c r="R302" i="5"/>
  <c r="O302" i="5" s="1"/>
  <c r="R303" i="5"/>
  <c r="O303" i="5" s="1"/>
  <c r="R304" i="5"/>
  <c r="O304" i="5" s="1"/>
  <c r="R305" i="5"/>
  <c r="O305" i="5" s="1"/>
  <c r="R306" i="5"/>
  <c r="O306" i="5" s="1"/>
  <c r="R307" i="5"/>
  <c r="O307" i="5" s="1"/>
  <c r="R308" i="5"/>
  <c r="O308" i="5" s="1"/>
  <c r="R309" i="5"/>
  <c r="O309" i="5" s="1"/>
  <c r="R310" i="5"/>
  <c r="O310" i="5" s="1"/>
  <c r="R311" i="5"/>
  <c r="O311" i="5" s="1"/>
  <c r="R312" i="5"/>
  <c r="O312" i="5" s="1"/>
  <c r="R313" i="5"/>
  <c r="O313" i="5" s="1"/>
  <c r="R314" i="5"/>
  <c r="O314" i="5" s="1"/>
  <c r="R315" i="5"/>
  <c r="O315" i="5" s="1"/>
  <c r="R316" i="5"/>
  <c r="O316" i="5" s="1"/>
  <c r="R317" i="5"/>
  <c r="O317" i="5" s="1"/>
  <c r="R318" i="5"/>
  <c r="O318" i="5" s="1"/>
  <c r="R319" i="5"/>
  <c r="O319" i="5" s="1"/>
  <c r="R320" i="5"/>
  <c r="O320" i="5" s="1"/>
  <c r="R321" i="5"/>
  <c r="O321" i="5" s="1"/>
  <c r="R322" i="5"/>
  <c r="O322" i="5" s="1"/>
  <c r="R323" i="5"/>
  <c r="O323" i="5" s="1"/>
  <c r="R324" i="5"/>
  <c r="O324" i="5" s="1"/>
  <c r="R325" i="5"/>
  <c r="O325" i="5" s="1"/>
  <c r="R326" i="5"/>
  <c r="O326" i="5" s="1"/>
  <c r="R327" i="5"/>
  <c r="O327" i="5" s="1"/>
  <c r="R328" i="5"/>
  <c r="O328" i="5" s="1"/>
  <c r="R329" i="5"/>
  <c r="O329" i="5" s="1"/>
  <c r="R330" i="5"/>
  <c r="O330" i="5" s="1"/>
  <c r="R331" i="5"/>
  <c r="O331" i="5" s="1"/>
  <c r="R332" i="5"/>
  <c r="O332" i="5" s="1"/>
  <c r="R333" i="5"/>
  <c r="O333" i="5" s="1"/>
  <c r="R334" i="5"/>
  <c r="O334" i="5" s="1"/>
  <c r="R335" i="5"/>
  <c r="O335" i="5" s="1"/>
  <c r="R336" i="5"/>
  <c r="O336" i="5" s="1"/>
  <c r="R337" i="5"/>
  <c r="O337" i="5" s="1"/>
  <c r="R338" i="5"/>
  <c r="O338" i="5" s="1"/>
  <c r="R340" i="5"/>
  <c r="O340" i="5" s="1"/>
  <c r="R341" i="5"/>
  <c r="O341" i="5" s="1"/>
  <c r="R343" i="5"/>
  <c r="O343" i="5" s="1"/>
  <c r="R89" i="5"/>
  <c r="O89" i="5" s="1"/>
  <c r="R88" i="5"/>
  <c r="O88" i="5" s="1"/>
  <c r="R87" i="5"/>
  <c r="O87" i="5" s="1"/>
  <c r="R49" i="5"/>
  <c r="O49" i="5" s="1"/>
  <c r="R50" i="5"/>
  <c r="O50" i="5" s="1"/>
  <c r="R51" i="5"/>
  <c r="O51" i="5" s="1"/>
  <c r="R52" i="5"/>
  <c r="O52" i="5" s="1"/>
  <c r="R53" i="5"/>
  <c r="O53" i="5" s="1"/>
  <c r="R54" i="5"/>
  <c r="O54" i="5" s="1"/>
  <c r="R55" i="5"/>
  <c r="O55" i="5" s="1"/>
  <c r="R59" i="5"/>
  <c r="O59" i="5" s="1"/>
  <c r="R60" i="5"/>
  <c r="O60" i="5" s="1"/>
  <c r="R61" i="5"/>
  <c r="O61" i="5" s="1"/>
  <c r="R62" i="5"/>
  <c r="O62" i="5" s="1"/>
  <c r="R63" i="5"/>
  <c r="O63" i="5" s="1"/>
  <c r="R67" i="5"/>
  <c r="O67" i="5" s="1"/>
  <c r="R68" i="5"/>
  <c r="O68" i="5" s="1"/>
  <c r="R69" i="5"/>
  <c r="O69" i="5" s="1"/>
  <c r="R70" i="5"/>
  <c r="O70" i="5" s="1"/>
  <c r="R71" i="5"/>
  <c r="O71" i="5" s="1"/>
  <c r="R75" i="5"/>
  <c r="O75" i="5" s="1"/>
  <c r="R79" i="5"/>
  <c r="O79" i="5" s="1"/>
  <c r="R80" i="5"/>
  <c r="O80" i="5" s="1"/>
  <c r="R81" i="5"/>
  <c r="O81" i="5" s="1"/>
  <c r="R82" i="5"/>
  <c r="O82" i="5" s="1"/>
  <c r="R83" i="5"/>
  <c r="O83" i="5" s="1"/>
  <c r="R47" i="5"/>
  <c r="O47" i="5" s="1"/>
  <c r="R48" i="5"/>
  <c r="O48" i="5" s="1"/>
  <c r="R46" i="5"/>
  <c r="O46" i="5" s="1"/>
  <c r="W46" i="5" l="1"/>
  <c r="W47" i="5"/>
  <c r="W48" i="5"/>
  <c r="W51" i="5"/>
  <c r="L10" i="5" l="1"/>
  <c r="W273" i="5" l="1"/>
  <c r="W274" i="5"/>
  <c r="W275" i="5"/>
  <c r="W276" i="5"/>
  <c r="W277" i="5"/>
  <c r="W278" i="5"/>
  <c r="W279" i="5"/>
  <c r="W280" i="5"/>
  <c r="W281" i="5"/>
  <c r="W282" i="5"/>
  <c r="W283" i="5"/>
  <c r="W284" i="5"/>
  <c r="W285" i="5"/>
  <c r="W286" i="5"/>
  <c r="W287" i="5"/>
  <c r="W288" i="5"/>
  <c r="W289" i="5"/>
  <c r="W290" i="5"/>
  <c r="W291" i="5"/>
  <c r="W292" i="5"/>
  <c r="W293" i="5"/>
  <c r="W294" i="5"/>
  <c r="W295" i="5"/>
  <c r="W296" i="5"/>
  <c r="W297" i="5"/>
  <c r="W298" i="5"/>
  <c r="W299" i="5"/>
  <c r="W300" i="5"/>
  <c r="W301" i="5"/>
  <c r="W302" i="5"/>
  <c r="W303" i="5"/>
  <c r="W304" i="5"/>
  <c r="W305" i="5"/>
  <c r="W306" i="5"/>
  <c r="W307" i="5"/>
  <c r="W308" i="5"/>
  <c r="W309" i="5"/>
  <c r="W310" i="5"/>
  <c r="W311" i="5"/>
  <c r="W312" i="5"/>
  <c r="W313" i="5"/>
  <c r="W314" i="5"/>
  <c r="W315" i="5"/>
  <c r="W316" i="5"/>
  <c r="W317" i="5"/>
  <c r="W318" i="5"/>
  <c r="W319" i="5"/>
  <c r="W320" i="5"/>
  <c r="W321" i="5"/>
  <c r="W322" i="5"/>
  <c r="W323" i="5"/>
  <c r="W324" i="5"/>
  <c r="W325" i="5"/>
  <c r="W326" i="5"/>
  <c r="W327" i="5"/>
  <c r="W328" i="5"/>
  <c r="W329" i="5"/>
  <c r="W330" i="5"/>
  <c r="W331" i="5"/>
  <c r="W332" i="5"/>
  <c r="W333" i="5"/>
  <c r="W334" i="5"/>
  <c r="W335" i="5"/>
  <c r="W336" i="5"/>
  <c r="W337" i="5"/>
  <c r="W338" i="5"/>
  <c r="W340" i="5"/>
  <c r="W341" i="5"/>
  <c r="W342" i="5"/>
  <c r="W343" i="5"/>
  <c r="W269" i="5"/>
  <c r="W270" i="5"/>
  <c r="W271" i="5"/>
  <c r="W272" i="5"/>
  <c r="F222" i="12"/>
  <c r="G222" i="12" s="1"/>
  <c r="I222" i="12"/>
  <c r="J222" i="12"/>
  <c r="K222" i="12"/>
  <c r="L222" i="12"/>
  <c r="N222" i="12" s="1"/>
  <c r="M222" i="12"/>
  <c r="F223" i="12"/>
  <c r="G223" i="12" s="1"/>
  <c r="I223" i="12"/>
  <c r="J223" i="12"/>
  <c r="K223" i="12"/>
  <c r="L223" i="12"/>
  <c r="M223" i="12"/>
  <c r="F224" i="12"/>
  <c r="G224" i="12" s="1"/>
  <c r="I224" i="12"/>
  <c r="J224" i="12"/>
  <c r="K224" i="12"/>
  <c r="L224" i="12"/>
  <c r="M224" i="12"/>
  <c r="B168" i="12"/>
  <c r="C168" i="12"/>
  <c r="D168" i="12" s="1"/>
  <c r="B169" i="12"/>
  <c r="C169" i="12"/>
  <c r="D169" i="12"/>
  <c r="B170" i="12"/>
  <c r="C170" i="12"/>
  <c r="D170" i="12" s="1"/>
  <c r="B171" i="12"/>
  <c r="C171" i="12"/>
  <c r="D171" i="12"/>
  <c r="B172" i="12"/>
  <c r="C172" i="12"/>
  <c r="D172" i="12" s="1"/>
  <c r="B173" i="12"/>
  <c r="C173" i="12"/>
  <c r="D173" i="12"/>
  <c r="B174" i="12"/>
  <c r="C174" i="12"/>
  <c r="D174" i="12" s="1"/>
  <c r="B175" i="12"/>
  <c r="C175" i="12"/>
  <c r="D175" i="12"/>
  <c r="B176" i="12"/>
  <c r="C176" i="12"/>
  <c r="D176" i="12" s="1"/>
  <c r="B177" i="12"/>
  <c r="C177" i="12"/>
  <c r="D177" i="12"/>
  <c r="B178" i="12"/>
  <c r="C178" i="12"/>
  <c r="D178" i="12" s="1"/>
  <c r="B179" i="12"/>
  <c r="C179" i="12"/>
  <c r="D179" i="12"/>
  <c r="B180" i="12"/>
  <c r="C180" i="12"/>
  <c r="D180" i="12" s="1"/>
  <c r="B181" i="12"/>
  <c r="C181" i="12"/>
  <c r="D181" i="12"/>
  <c r="B182" i="12"/>
  <c r="C182" i="12"/>
  <c r="D182" i="12" s="1"/>
  <c r="B183" i="12"/>
  <c r="C183" i="12"/>
  <c r="D183" i="12"/>
  <c r="B184" i="12"/>
  <c r="C184" i="12"/>
  <c r="D184" i="12" s="1"/>
  <c r="B185" i="12"/>
  <c r="C185" i="12"/>
  <c r="D185" i="12"/>
  <c r="B186" i="12"/>
  <c r="C186" i="12"/>
  <c r="D186" i="12" s="1"/>
  <c r="B187" i="12"/>
  <c r="C187" i="12"/>
  <c r="D187" i="12"/>
  <c r="B188" i="12"/>
  <c r="C188" i="12"/>
  <c r="D188" i="12" s="1"/>
  <c r="B189" i="12"/>
  <c r="C189" i="12"/>
  <c r="D189" i="12"/>
  <c r="B190" i="12"/>
  <c r="C190" i="12"/>
  <c r="D190" i="12" s="1"/>
  <c r="B191" i="12"/>
  <c r="C191" i="12"/>
  <c r="D191" i="12"/>
  <c r="B192" i="12"/>
  <c r="C192" i="12"/>
  <c r="D192" i="12" s="1"/>
  <c r="B193" i="12"/>
  <c r="C193" i="12"/>
  <c r="D193" i="12"/>
  <c r="B194" i="12"/>
  <c r="C194" i="12"/>
  <c r="D194" i="12" s="1"/>
  <c r="B195" i="12"/>
  <c r="C195" i="12"/>
  <c r="D195" i="12"/>
  <c r="B196" i="12"/>
  <c r="C196" i="12"/>
  <c r="D196" i="12" s="1"/>
  <c r="B197" i="12"/>
  <c r="C197" i="12"/>
  <c r="D197" i="12"/>
  <c r="B198" i="12"/>
  <c r="C198" i="12"/>
  <c r="D198" i="12" s="1"/>
  <c r="B199" i="12"/>
  <c r="C199" i="12"/>
  <c r="D199" i="12"/>
  <c r="B200" i="12"/>
  <c r="C200" i="12"/>
  <c r="D200" i="12" s="1"/>
  <c r="B201" i="12"/>
  <c r="C201" i="12"/>
  <c r="D201" i="12"/>
  <c r="B202" i="12"/>
  <c r="C202" i="12"/>
  <c r="D202" i="12" s="1"/>
  <c r="B203" i="12"/>
  <c r="C203" i="12"/>
  <c r="D203" i="12"/>
  <c r="B204" i="12"/>
  <c r="C204" i="12"/>
  <c r="D204" i="12" s="1"/>
  <c r="B205" i="12"/>
  <c r="C205" i="12"/>
  <c r="D205" i="12"/>
  <c r="B206" i="12"/>
  <c r="C206" i="12"/>
  <c r="D206" i="12" s="1"/>
  <c r="B207" i="12"/>
  <c r="C207" i="12"/>
  <c r="D207" i="12"/>
  <c r="B208" i="12"/>
  <c r="C208" i="12"/>
  <c r="D208" i="12" s="1"/>
  <c r="B209" i="12"/>
  <c r="C209" i="12"/>
  <c r="D209" i="12"/>
  <c r="B210" i="12"/>
  <c r="C210" i="12"/>
  <c r="D210" i="12" s="1"/>
  <c r="B211" i="12"/>
  <c r="C211" i="12"/>
  <c r="D211" i="12"/>
  <c r="B212" i="12"/>
  <c r="C212" i="12"/>
  <c r="D212" i="12" s="1"/>
  <c r="B213" i="12"/>
  <c r="C213" i="12"/>
  <c r="D213" i="12"/>
  <c r="B214" i="12"/>
  <c r="C214" i="12"/>
  <c r="D214" i="12" s="1"/>
  <c r="B215" i="12"/>
  <c r="C215" i="12"/>
  <c r="D215" i="12"/>
  <c r="B216" i="12"/>
  <c r="C216" i="12"/>
  <c r="D216" i="12" s="1"/>
  <c r="B217" i="12"/>
  <c r="C217" i="12"/>
  <c r="D217" i="12"/>
  <c r="J217" i="12" s="1"/>
  <c r="B218" i="12"/>
  <c r="C218" i="12"/>
  <c r="D218" i="12" s="1"/>
  <c r="B219" i="12"/>
  <c r="C219" i="12"/>
  <c r="D219" i="12"/>
  <c r="I219" i="12" s="1"/>
  <c r="B220" i="12"/>
  <c r="C220" i="12"/>
  <c r="D220" i="12" s="1"/>
  <c r="J220" i="12" s="1"/>
  <c r="B221" i="12"/>
  <c r="C221" i="12"/>
  <c r="D221" i="12"/>
  <c r="F221" i="12" s="1"/>
  <c r="G221" i="12" s="1"/>
  <c r="B225" i="12"/>
  <c r="C225" i="12"/>
  <c r="D225" i="12"/>
  <c r="B226" i="12"/>
  <c r="C226" i="12"/>
  <c r="D226" i="12" s="1"/>
  <c r="B227" i="12"/>
  <c r="C227" i="12"/>
  <c r="D227" i="12"/>
  <c r="B228" i="12"/>
  <c r="C228" i="12"/>
  <c r="D228" i="12" s="1"/>
  <c r="B229" i="12"/>
  <c r="C229" i="12"/>
  <c r="D229" i="12"/>
  <c r="B230" i="12"/>
  <c r="C230" i="12"/>
  <c r="D230" i="12" s="1"/>
  <c r="B231" i="12"/>
  <c r="C231" i="12"/>
  <c r="D231" i="12"/>
  <c r="B232" i="12"/>
  <c r="C232" i="12"/>
  <c r="D232" i="12" s="1"/>
  <c r="B233" i="12"/>
  <c r="C233" i="12"/>
  <c r="D233" i="12"/>
  <c r="B234" i="12"/>
  <c r="C234" i="12"/>
  <c r="D234" i="12" s="1"/>
  <c r="B235" i="12"/>
  <c r="C235" i="12"/>
  <c r="D235" i="12"/>
  <c r="B236" i="12"/>
  <c r="C236" i="12"/>
  <c r="D236" i="12" s="1"/>
  <c r="B237" i="12"/>
  <c r="C237" i="12"/>
  <c r="D237" i="12"/>
  <c r="B238" i="12"/>
  <c r="C238" i="12"/>
  <c r="D238" i="12" s="1"/>
  <c r="B239" i="12"/>
  <c r="C239" i="12"/>
  <c r="D239" i="12"/>
  <c r="B240" i="12"/>
  <c r="C240" i="12"/>
  <c r="D240" i="12" s="1"/>
  <c r="B241" i="12"/>
  <c r="C241" i="12"/>
  <c r="D241" i="12"/>
  <c r="B242" i="12"/>
  <c r="C242" i="12"/>
  <c r="D242" i="12" s="1"/>
  <c r="B243" i="12"/>
  <c r="C243" i="12"/>
  <c r="D243" i="12"/>
  <c r="B244" i="12"/>
  <c r="C244" i="12"/>
  <c r="D244" i="12" s="1"/>
  <c r="B245" i="12"/>
  <c r="C245" i="12"/>
  <c r="D245" i="12"/>
  <c r="B246" i="12"/>
  <c r="C246" i="12"/>
  <c r="D246" i="12" s="1"/>
  <c r="B247" i="12"/>
  <c r="C247" i="12"/>
  <c r="D247" i="12"/>
  <c r="B248" i="12"/>
  <c r="C248" i="12"/>
  <c r="D248" i="12" s="1"/>
  <c r="B249" i="12"/>
  <c r="C249" i="12"/>
  <c r="D249" i="12"/>
  <c r="B250" i="12"/>
  <c r="C250" i="12"/>
  <c r="D250" i="12" s="1"/>
  <c r="B251" i="12"/>
  <c r="C251" i="12"/>
  <c r="D251" i="12"/>
  <c r="B252" i="12"/>
  <c r="C252" i="12"/>
  <c r="D252" i="12" s="1"/>
  <c r="B253" i="12"/>
  <c r="C253" i="12"/>
  <c r="D253" i="12"/>
  <c r="B254" i="12"/>
  <c r="C254" i="12"/>
  <c r="D254" i="12" s="1"/>
  <c r="B255" i="12"/>
  <c r="C255" i="12"/>
  <c r="D255" i="12"/>
  <c r="B256" i="12"/>
  <c r="C256" i="12"/>
  <c r="D256" i="12" s="1"/>
  <c r="B257" i="12"/>
  <c r="C257" i="12"/>
  <c r="D257" i="12"/>
  <c r="B258" i="12"/>
  <c r="C258" i="12"/>
  <c r="D258" i="12" s="1"/>
  <c r="B259" i="12"/>
  <c r="C259" i="12"/>
  <c r="D259" i="12"/>
  <c r="B260" i="12"/>
  <c r="C260" i="12"/>
  <c r="D260" i="12" s="1"/>
  <c r="B261" i="12"/>
  <c r="C261" i="12"/>
  <c r="D261" i="12"/>
  <c r="B262" i="12"/>
  <c r="C262" i="12"/>
  <c r="D262" i="12" s="1"/>
  <c r="B263" i="12"/>
  <c r="C263" i="12"/>
  <c r="D263" i="12"/>
  <c r="B264" i="12"/>
  <c r="C264" i="12"/>
  <c r="D264" i="12" s="1"/>
  <c r="B265" i="12"/>
  <c r="C265" i="12"/>
  <c r="D265" i="12"/>
  <c r="B266" i="12"/>
  <c r="C266" i="12"/>
  <c r="D266" i="12" s="1"/>
  <c r="B267" i="12"/>
  <c r="C267" i="12"/>
  <c r="D267" i="12"/>
  <c r="B268" i="12"/>
  <c r="C268" i="12"/>
  <c r="D268" i="12" s="1"/>
  <c r="B269" i="12"/>
  <c r="C269" i="12"/>
  <c r="D269" i="12"/>
  <c r="M269" i="12" s="1"/>
  <c r="B270" i="12"/>
  <c r="C270" i="12"/>
  <c r="D270" i="12" s="1"/>
  <c r="B271" i="12"/>
  <c r="C271" i="12"/>
  <c r="D271" i="12"/>
  <c r="K271" i="12" s="1"/>
  <c r="B272" i="12"/>
  <c r="C272" i="12"/>
  <c r="D272" i="12" s="1"/>
  <c r="F272" i="12" s="1"/>
  <c r="G272" i="12" s="1"/>
  <c r="B273" i="12"/>
  <c r="C273" i="12"/>
  <c r="D273" i="12"/>
  <c r="I273" i="12" s="1"/>
  <c r="B274" i="12"/>
  <c r="C274" i="12"/>
  <c r="D274" i="12" s="1"/>
  <c r="J274" i="12" s="1"/>
  <c r="B275" i="12"/>
  <c r="C275" i="12"/>
  <c r="D275" i="12"/>
  <c r="F275" i="12" s="1"/>
  <c r="G275" i="12" s="1"/>
  <c r="B276" i="12"/>
  <c r="C276" i="12"/>
  <c r="D276" i="12" s="1"/>
  <c r="J276" i="12" s="1"/>
  <c r="B277" i="12"/>
  <c r="C277" i="12"/>
  <c r="D277" i="12"/>
  <c r="F277" i="12" s="1"/>
  <c r="G277" i="12" s="1"/>
  <c r="B278" i="12"/>
  <c r="C278" i="12"/>
  <c r="D278" i="12" s="1"/>
  <c r="J278" i="12" s="1"/>
  <c r="B279" i="12"/>
  <c r="C279" i="12"/>
  <c r="D279" i="12"/>
  <c r="F279" i="12" s="1"/>
  <c r="G279" i="12" s="1"/>
  <c r="B280" i="12"/>
  <c r="C280" i="12"/>
  <c r="D280" i="12" s="1"/>
  <c r="J280" i="12" s="1"/>
  <c r="B281" i="12"/>
  <c r="C281" i="12"/>
  <c r="D281" i="12"/>
  <c r="F281" i="12" s="1"/>
  <c r="G281" i="12" s="1"/>
  <c r="B282" i="12"/>
  <c r="C282" i="12"/>
  <c r="D282" i="12" s="1"/>
  <c r="J282" i="12" s="1"/>
  <c r="B283" i="12"/>
  <c r="C283" i="12"/>
  <c r="D283" i="12"/>
  <c r="F283" i="12" s="1"/>
  <c r="G283" i="12" s="1"/>
  <c r="B284" i="12"/>
  <c r="C284" i="12"/>
  <c r="D284" i="12" s="1"/>
  <c r="J284" i="12" s="1"/>
  <c r="B285" i="12"/>
  <c r="C285" i="12"/>
  <c r="D285" i="12"/>
  <c r="F285" i="12" s="1"/>
  <c r="G285" i="12" s="1"/>
  <c r="B286" i="12"/>
  <c r="C286" i="12"/>
  <c r="D286" i="12" s="1"/>
  <c r="J286" i="12" s="1"/>
  <c r="B287" i="12"/>
  <c r="C287" i="12"/>
  <c r="D287" i="12"/>
  <c r="F287" i="12" s="1"/>
  <c r="G287" i="12" s="1"/>
  <c r="B288" i="12"/>
  <c r="C288" i="12"/>
  <c r="D288" i="12" s="1"/>
  <c r="J288" i="12" s="1"/>
  <c r="B289" i="12"/>
  <c r="C289" i="12"/>
  <c r="D289" i="12"/>
  <c r="F289" i="12" s="1"/>
  <c r="G289" i="12" s="1"/>
  <c r="B290" i="12"/>
  <c r="C290" i="12"/>
  <c r="D290" i="12" s="1"/>
  <c r="J290" i="12" s="1"/>
  <c r="B291" i="12"/>
  <c r="C291" i="12"/>
  <c r="D291" i="12"/>
  <c r="F291" i="12" s="1"/>
  <c r="G291" i="12" s="1"/>
  <c r="B292" i="12"/>
  <c r="C292" i="12"/>
  <c r="D292" i="12" s="1"/>
  <c r="J292" i="12" s="1"/>
  <c r="B293" i="12"/>
  <c r="C293" i="12"/>
  <c r="D293" i="12"/>
  <c r="F293" i="12" s="1"/>
  <c r="G293" i="12" s="1"/>
  <c r="B294" i="12"/>
  <c r="C294" i="12"/>
  <c r="B296" i="12"/>
  <c r="C296" i="12"/>
  <c r="D296" i="12"/>
  <c r="F296" i="12" s="1"/>
  <c r="G296" i="12" s="1"/>
  <c r="B297" i="12"/>
  <c r="C297" i="12"/>
  <c r="D297" i="12" s="1"/>
  <c r="J297" i="12" s="1"/>
  <c r="B298" i="12"/>
  <c r="C298" i="12"/>
  <c r="D298" i="12"/>
  <c r="F298" i="12" s="1"/>
  <c r="G298" i="12" s="1"/>
  <c r="B299" i="12"/>
  <c r="C299" i="12"/>
  <c r="D299" i="12" s="1"/>
  <c r="J299" i="12" s="1"/>
  <c r="D163" i="12"/>
  <c r="D164" i="12"/>
  <c r="D165" i="12"/>
  <c r="D166" i="12"/>
  <c r="D167" i="12"/>
  <c r="F160" i="12"/>
  <c r="G160" i="12" s="1"/>
  <c r="I160" i="12"/>
  <c r="J160" i="12"/>
  <c r="K160" i="12"/>
  <c r="L160" i="12"/>
  <c r="N160" i="12" s="1"/>
  <c r="M160" i="12"/>
  <c r="F161" i="12"/>
  <c r="G161" i="12" s="1"/>
  <c r="I161" i="12"/>
  <c r="J161" i="12"/>
  <c r="K161" i="12"/>
  <c r="L161" i="12"/>
  <c r="N161" i="12" s="1"/>
  <c r="M161" i="12"/>
  <c r="F162" i="12"/>
  <c r="G162" i="12" s="1"/>
  <c r="I162" i="12"/>
  <c r="J162" i="12"/>
  <c r="K162" i="12"/>
  <c r="L162" i="12"/>
  <c r="M162" i="12"/>
  <c r="B163" i="12"/>
  <c r="B164" i="12"/>
  <c r="B165" i="12"/>
  <c r="B166" i="12"/>
  <c r="B167" i="12"/>
  <c r="C163" i="12"/>
  <c r="C164" i="12"/>
  <c r="C165" i="12"/>
  <c r="C166" i="12"/>
  <c r="C167" i="12"/>
  <c r="D294" i="12" l="1"/>
  <c r="J294" i="12" s="1"/>
  <c r="N162" i="12"/>
  <c r="J270" i="12"/>
  <c r="L270" i="12"/>
  <c r="J266" i="12"/>
  <c r="L266" i="12"/>
  <c r="F266" i="12"/>
  <c r="G266" i="12" s="1"/>
  <c r="I266" i="12"/>
  <c r="N266" i="12" s="1"/>
  <c r="K266" i="12"/>
  <c r="M266" i="12"/>
  <c r="J262" i="12"/>
  <c r="L262" i="12"/>
  <c r="F262" i="12"/>
  <c r="G262" i="12" s="1"/>
  <c r="I262" i="12"/>
  <c r="N262" i="12" s="1"/>
  <c r="K262" i="12"/>
  <c r="M262" i="12"/>
  <c r="F261" i="12"/>
  <c r="G261" i="12" s="1"/>
  <c r="J261" i="12"/>
  <c r="L261" i="12"/>
  <c r="N261" i="12" s="1"/>
  <c r="I261" i="12"/>
  <c r="K261" i="12"/>
  <c r="M261" i="12"/>
  <c r="J258" i="12"/>
  <c r="L258" i="12"/>
  <c r="F258" i="12"/>
  <c r="G258" i="12" s="1"/>
  <c r="I258" i="12"/>
  <c r="K258" i="12"/>
  <c r="M258" i="12"/>
  <c r="F257" i="12"/>
  <c r="G257" i="12" s="1"/>
  <c r="J257" i="12"/>
  <c r="L257" i="12"/>
  <c r="N257" i="12" s="1"/>
  <c r="I257" i="12"/>
  <c r="K257" i="12"/>
  <c r="M257" i="12"/>
  <c r="J254" i="12"/>
  <c r="L254" i="12"/>
  <c r="F254" i="12"/>
  <c r="G254" i="12" s="1"/>
  <c r="I254" i="12"/>
  <c r="N254" i="12" s="1"/>
  <c r="K254" i="12"/>
  <c r="M254" i="12"/>
  <c r="F253" i="12"/>
  <c r="G253" i="12" s="1"/>
  <c r="J253" i="12"/>
  <c r="L253" i="12"/>
  <c r="N253" i="12" s="1"/>
  <c r="I253" i="12"/>
  <c r="K253" i="12"/>
  <c r="M253" i="12"/>
  <c r="J250" i="12"/>
  <c r="L250" i="12"/>
  <c r="F250" i="12"/>
  <c r="G250" i="12" s="1"/>
  <c r="I250" i="12"/>
  <c r="K250" i="12"/>
  <c r="M250" i="12"/>
  <c r="F249" i="12"/>
  <c r="G249" i="12" s="1"/>
  <c r="J249" i="12"/>
  <c r="L249" i="12"/>
  <c r="N249" i="12" s="1"/>
  <c r="K249" i="12"/>
  <c r="I249" i="12"/>
  <c r="M249" i="12"/>
  <c r="J246" i="12"/>
  <c r="L246" i="12"/>
  <c r="F246" i="12"/>
  <c r="G246" i="12" s="1"/>
  <c r="K246" i="12"/>
  <c r="I246" i="12"/>
  <c r="M246" i="12"/>
  <c r="F245" i="12"/>
  <c r="G245" i="12" s="1"/>
  <c r="J245" i="12"/>
  <c r="L245" i="12"/>
  <c r="N245" i="12" s="1"/>
  <c r="K245" i="12"/>
  <c r="I245" i="12"/>
  <c r="M245" i="12"/>
  <c r="F242" i="12"/>
  <c r="G242" i="12" s="1"/>
  <c r="I242" i="12"/>
  <c r="K242" i="12"/>
  <c r="M242" i="12"/>
  <c r="J242" i="12"/>
  <c r="L242" i="12"/>
  <c r="I241" i="12"/>
  <c r="K241" i="12"/>
  <c r="M241" i="12"/>
  <c r="J241" i="12"/>
  <c r="F241" i="12"/>
  <c r="G241" i="12" s="1"/>
  <c r="L241" i="12"/>
  <c r="N241" i="12" s="1"/>
  <c r="F238" i="12"/>
  <c r="G238" i="12" s="1"/>
  <c r="I238" i="12"/>
  <c r="K238" i="12"/>
  <c r="M238" i="12"/>
  <c r="J238" i="12"/>
  <c r="L238" i="12"/>
  <c r="F237" i="12"/>
  <c r="G237" i="12" s="1"/>
  <c r="J237" i="12"/>
  <c r="L237" i="12"/>
  <c r="N237" i="12" s="1"/>
  <c r="I237" i="12"/>
  <c r="K237" i="12"/>
  <c r="M237" i="12"/>
  <c r="J234" i="12"/>
  <c r="L234" i="12"/>
  <c r="F234" i="12"/>
  <c r="G234" i="12" s="1"/>
  <c r="I234" i="12"/>
  <c r="K234" i="12"/>
  <c r="M234" i="12"/>
  <c r="F233" i="12"/>
  <c r="G233" i="12" s="1"/>
  <c r="J233" i="12"/>
  <c r="L233" i="12"/>
  <c r="N233" i="12" s="1"/>
  <c r="I233" i="12"/>
  <c r="K233" i="12"/>
  <c r="M233" i="12"/>
  <c r="J230" i="12"/>
  <c r="L230" i="12"/>
  <c r="F230" i="12"/>
  <c r="G230" i="12" s="1"/>
  <c r="I230" i="12"/>
  <c r="N230" i="12" s="1"/>
  <c r="K230" i="12"/>
  <c r="M230" i="12"/>
  <c r="I229" i="12"/>
  <c r="K229" i="12"/>
  <c r="M229" i="12"/>
  <c r="F229" i="12"/>
  <c r="G229" i="12" s="1"/>
  <c r="J229" i="12"/>
  <c r="L229" i="12"/>
  <c r="N229" i="12" s="1"/>
  <c r="F226" i="12"/>
  <c r="G226" i="12" s="1"/>
  <c r="I226" i="12"/>
  <c r="K226" i="12"/>
  <c r="M226" i="12"/>
  <c r="J226" i="12"/>
  <c r="L226" i="12"/>
  <c r="I225" i="12"/>
  <c r="K225" i="12"/>
  <c r="M225" i="12"/>
  <c r="F225" i="12"/>
  <c r="G225" i="12" s="1"/>
  <c r="J225" i="12"/>
  <c r="L225" i="12"/>
  <c r="N225" i="12" s="1"/>
  <c r="M299" i="12"/>
  <c r="I299" i="12"/>
  <c r="F299" i="12"/>
  <c r="G299" i="12" s="1"/>
  <c r="M298" i="12"/>
  <c r="K298" i="12"/>
  <c r="I298" i="12"/>
  <c r="M297" i="12"/>
  <c r="K297" i="12"/>
  <c r="I297" i="12"/>
  <c r="F297" i="12"/>
  <c r="G297" i="12" s="1"/>
  <c r="M296" i="12"/>
  <c r="I296" i="12"/>
  <c r="M294" i="12"/>
  <c r="F294" i="12"/>
  <c r="G294" i="12" s="1"/>
  <c r="M293" i="12"/>
  <c r="K293" i="12"/>
  <c r="I293" i="12"/>
  <c r="M292" i="12"/>
  <c r="K292" i="12"/>
  <c r="I292" i="12"/>
  <c r="F292" i="12"/>
  <c r="G292" i="12" s="1"/>
  <c r="M291" i="12"/>
  <c r="K291" i="12"/>
  <c r="I291" i="12"/>
  <c r="M290" i="12"/>
  <c r="K290" i="12"/>
  <c r="I290" i="12"/>
  <c r="F290" i="12"/>
  <c r="G290" i="12" s="1"/>
  <c r="M289" i="12"/>
  <c r="K289" i="12"/>
  <c r="I289" i="12"/>
  <c r="M288" i="12"/>
  <c r="K288" i="12"/>
  <c r="I288" i="12"/>
  <c r="F288" i="12"/>
  <c r="G288" i="12" s="1"/>
  <c r="M287" i="12"/>
  <c r="K287" i="12"/>
  <c r="I287" i="12"/>
  <c r="M286" i="12"/>
  <c r="K286" i="12"/>
  <c r="I286" i="12"/>
  <c r="F286" i="12"/>
  <c r="G286" i="12" s="1"/>
  <c r="M285" i="12"/>
  <c r="K285" i="12"/>
  <c r="I285" i="12"/>
  <c r="M284" i="12"/>
  <c r="K284" i="12"/>
  <c r="I284" i="12"/>
  <c r="F284" i="12"/>
  <c r="G284" i="12" s="1"/>
  <c r="M283" i="12"/>
  <c r="K283" i="12"/>
  <c r="I283" i="12"/>
  <c r="M282" i="12"/>
  <c r="K282" i="12"/>
  <c r="I282" i="12"/>
  <c r="F282" i="12"/>
  <c r="G282" i="12" s="1"/>
  <c r="M281" i="12"/>
  <c r="K281" i="12"/>
  <c r="I281" i="12"/>
  <c r="M280" i="12"/>
  <c r="K280" i="12"/>
  <c r="I280" i="12"/>
  <c r="F280" i="12"/>
  <c r="G280" i="12" s="1"/>
  <c r="M279" i="12"/>
  <c r="K279" i="12"/>
  <c r="I279" i="12"/>
  <c r="M278" i="12"/>
  <c r="K278" i="12"/>
  <c r="I278" i="12"/>
  <c r="F278" i="12"/>
  <c r="G278" i="12" s="1"/>
  <c r="M277" i="12"/>
  <c r="K277" i="12"/>
  <c r="I277" i="12"/>
  <c r="M276" i="12"/>
  <c r="K276" i="12"/>
  <c r="I276" i="12"/>
  <c r="F276" i="12"/>
  <c r="G276" i="12" s="1"/>
  <c r="M275" i="12"/>
  <c r="I275" i="12"/>
  <c r="M274" i="12"/>
  <c r="K274" i="12"/>
  <c r="I274" i="12"/>
  <c r="F274" i="12"/>
  <c r="G274" i="12" s="1"/>
  <c r="M273" i="12"/>
  <c r="K272" i="12"/>
  <c r="M270" i="12"/>
  <c r="I270" i="12"/>
  <c r="N270" i="12" s="1"/>
  <c r="F273" i="12"/>
  <c r="G273" i="12" s="1"/>
  <c r="J273" i="12"/>
  <c r="L273" i="12"/>
  <c r="N273" i="12" s="1"/>
  <c r="F269" i="12"/>
  <c r="G269" i="12" s="1"/>
  <c r="J269" i="12"/>
  <c r="L269" i="12"/>
  <c r="N269" i="12" s="1"/>
  <c r="I269" i="12"/>
  <c r="K269" i="12"/>
  <c r="F265" i="12"/>
  <c r="G265" i="12" s="1"/>
  <c r="J265" i="12"/>
  <c r="L265" i="12"/>
  <c r="N265" i="12" s="1"/>
  <c r="I265" i="12"/>
  <c r="K265" i="12"/>
  <c r="M265" i="12"/>
  <c r="J272" i="12"/>
  <c r="L272" i="12"/>
  <c r="F271" i="12"/>
  <c r="G271" i="12" s="1"/>
  <c r="J271" i="12"/>
  <c r="L271" i="12"/>
  <c r="N271" i="12" s="1"/>
  <c r="J268" i="12"/>
  <c r="L268" i="12"/>
  <c r="F268" i="12"/>
  <c r="G268" i="12" s="1"/>
  <c r="I268" i="12"/>
  <c r="K268" i="12"/>
  <c r="M268" i="12"/>
  <c r="F267" i="12"/>
  <c r="G267" i="12" s="1"/>
  <c r="J267" i="12"/>
  <c r="L267" i="12"/>
  <c r="I267" i="12"/>
  <c r="M267" i="12"/>
  <c r="J264" i="12"/>
  <c r="L264" i="12"/>
  <c r="F264" i="12"/>
  <c r="G264" i="12" s="1"/>
  <c r="I264" i="12"/>
  <c r="K264" i="12"/>
  <c r="M264" i="12"/>
  <c r="F263" i="12"/>
  <c r="G263" i="12" s="1"/>
  <c r="J263" i="12"/>
  <c r="L263" i="12"/>
  <c r="N263" i="12" s="1"/>
  <c r="I263" i="12"/>
  <c r="K263" i="12"/>
  <c r="M263" i="12"/>
  <c r="J260" i="12"/>
  <c r="L260" i="12"/>
  <c r="F260" i="12"/>
  <c r="G260" i="12" s="1"/>
  <c r="I260" i="12"/>
  <c r="K260" i="12"/>
  <c r="M260" i="12"/>
  <c r="F259" i="12"/>
  <c r="G259" i="12" s="1"/>
  <c r="J259" i="12"/>
  <c r="L259" i="12"/>
  <c r="N259" i="12" s="1"/>
  <c r="I259" i="12"/>
  <c r="K259" i="12"/>
  <c r="M259" i="12"/>
  <c r="J256" i="12"/>
  <c r="L256" i="12"/>
  <c r="F256" i="12"/>
  <c r="G256" i="12" s="1"/>
  <c r="I256" i="12"/>
  <c r="K256" i="12"/>
  <c r="M256" i="12"/>
  <c r="F255" i="12"/>
  <c r="G255" i="12" s="1"/>
  <c r="J255" i="12"/>
  <c r="L255" i="12"/>
  <c r="N255" i="12" s="1"/>
  <c r="I255" i="12"/>
  <c r="K255" i="12"/>
  <c r="M255" i="12"/>
  <c r="J252" i="12"/>
  <c r="L252" i="12"/>
  <c r="F252" i="12"/>
  <c r="G252" i="12" s="1"/>
  <c r="I252" i="12"/>
  <c r="K252" i="12"/>
  <c r="M252" i="12"/>
  <c r="F251" i="12"/>
  <c r="G251" i="12" s="1"/>
  <c r="J251" i="12"/>
  <c r="L251" i="12"/>
  <c r="N251" i="12" s="1"/>
  <c r="I251" i="12"/>
  <c r="K251" i="12"/>
  <c r="M251" i="12"/>
  <c r="J248" i="12"/>
  <c r="L248" i="12"/>
  <c r="I248" i="12"/>
  <c r="M248" i="12"/>
  <c r="F248" i="12"/>
  <c r="G248" i="12" s="1"/>
  <c r="K248" i="12"/>
  <c r="F247" i="12"/>
  <c r="G247" i="12" s="1"/>
  <c r="J247" i="12"/>
  <c r="L247" i="12"/>
  <c r="N247" i="12" s="1"/>
  <c r="I247" i="12"/>
  <c r="M247" i="12"/>
  <c r="K247" i="12"/>
  <c r="J244" i="12"/>
  <c r="L244" i="12"/>
  <c r="I244" i="12"/>
  <c r="M244" i="12"/>
  <c r="F244" i="12"/>
  <c r="G244" i="12" s="1"/>
  <c r="K244" i="12"/>
  <c r="I243" i="12"/>
  <c r="K243" i="12"/>
  <c r="M243" i="12"/>
  <c r="F243" i="12"/>
  <c r="G243" i="12" s="1"/>
  <c r="L243" i="12"/>
  <c r="N243" i="12" s="1"/>
  <c r="J243" i="12"/>
  <c r="F240" i="12"/>
  <c r="G240" i="12" s="1"/>
  <c r="I240" i="12"/>
  <c r="K240" i="12"/>
  <c r="M240" i="12"/>
  <c r="J240" i="12"/>
  <c r="L240" i="12"/>
  <c r="I239" i="12"/>
  <c r="K239" i="12"/>
  <c r="M239" i="12"/>
  <c r="F239" i="12"/>
  <c r="G239" i="12" s="1"/>
  <c r="J239" i="12"/>
  <c r="L239" i="12"/>
  <c r="N239" i="12" s="1"/>
  <c r="J236" i="12"/>
  <c r="L236" i="12"/>
  <c r="F236" i="12"/>
  <c r="G236" i="12" s="1"/>
  <c r="I236" i="12"/>
  <c r="K236" i="12"/>
  <c r="M236" i="12"/>
  <c r="F235" i="12"/>
  <c r="G235" i="12" s="1"/>
  <c r="J235" i="12"/>
  <c r="L235" i="12"/>
  <c r="N235" i="12" s="1"/>
  <c r="I235" i="12"/>
  <c r="K235" i="12"/>
  <c r="M235" i="12"/>
  <c r="J232" i="12"/>
  <c r="L232" i="12"/>
  <c r="F232" i="12"/>
  <c r="G232" i="12" s="1"/>
  <c r="I232" i="12"/>
  <c r="K232" i="12"/>
  <c r="M232" i="12"/>
  <c r="F231" i="12"/>
  <c r="G231" i="12" s="1"/>
  <c r="J231" i="12"/>
  <c r="L231" i="12"/>
  <c r="I231" i="12"/>
  <c r="M231" i="12"/>
  <c r="F228" i="12"/>
  <c r="G228" i="12" s="1"/>
  <c r="I228" i="12"/>
  <c r="K228" i="12"/>
  <c r="M228" i="12"/>
  <c r="J228" i="12"/>
  <c r="L228" i="12"/>
  <c r="I227" i="12"/>
  <c r="K227" i="12"/>
  <c r="M227" i="12"/>
  <c r="F227" i="12"/>
  <c r="G227" i="12" s="1"/>
  <c r="J227" i="12"/>
  <c r="L227" i="12"/>
  <c r="N227" i="12" s="1"/>
  <c r="L299" i="12"/>
  <c r="L298" i="12"/>
  <c r="N298" i="12" s="1"/>
  <c r="J298" i="12"/>
  <c r="L297" i="12"/>
  <c r="L296" i="12"/>
  <c r="J296" i="12"/>
  <c r="L294" i="12"/>
  <c r="L293" i="12"/>
  <c r="N293" i="12" s="1"/>
  <c r="J293" i="12"/>
  <c r="L292" i="12"/>
  <c r="L291" i="12"/>
  <c r="N291" i="12" s="1"/>
  <c r="J291" i="12"/>
  <c r="L290" i="12"/>
  <c r="L289" i="12"/>
  <c r="N289" i="12" s="1"/>
  <c r="J289" i="12"/>
  <c r="L288" i="12"/>
  <c r="L287" i="12"/>
  <c r="N287" i="12" s="1"/>
  <c r="J287" i="12"/>
  <c r="L286" i="12"/>
  <c r="L285" i="12"/>
  <c r="N285" i="12" s="1"/>
  <c r="J285" i="12"/>
  <c r="L284" i="12"/>
  <c r="L283" i="12"/>
  <c r="N283" i="12" s="1"/>
  <c r="J283" i="12"/>
  <c r="L282" i="12"/>
  <c r="L281" i="12"/>
  <c r="N281" i="12" s="1"/>
  <c r="J281" i="12"/>
  <c r="L280" i="12"/>
  <c r="L279" i="12"/>
  <c r="N279" i="12" s="1"/>
  <c r="J279" i="12"/>
  <c r="L278" i="12"/>
  <c r="L277" i="12"/>
  <c r="N277" i="12" s="1"/>
  <c r="J277" i="12"/>
  <c r="L276" i="12"/>
  <c r="L275" i="12"/>
  <c r="J275" i="12"/>
  <c r="L274" i="12"/>
  <c r="K273" i="12"/>
  <c r="M272" i="12"/>
  <c r="I272" i="12"/>
  <c r="N272" i="12" s="1"/>
  <c r="M271" i="12"/>
  <c r="I271" i="12"/>
  <c r="K270" i="12"/>
  <c r="F270" i="12"/>
  <c r="G270" i="12" s="1"/>
  <c r="F167" i="12"/>
  <c r="G167" i="12" s="1"/>
  <c r="J167" i="12"/>
  <c r="L167" i="12"/>
  <c r="N167" i="12" s="1"/>
  <c r="I167" i="12"/>
  <c r="M167" i="12"/>
  <c r="F163" i="12"/>
  <c r="G163" i="12" s="1"/>
  <c r="J163" i="12"/>
  <c r="L163" i="12"/>
  <c r="N163" i="12" s="1"/>
  <c r="I163" i="12"/>
  <c r="M163" i="12"/>
  <c r="F218" i="12"/>
  <c r="G218" i="12" s="1"/>
  <c r="I218" i="12"/>
  <c r="K218" i="12"/>
  <c r="M218" i="12"/>
  <c r="F214" i="12"/>
  <c r="G214" i="12" s="1"/>
  <c r="I214" i="12"/>
  <c r="K214" i="12"/>
  <c r="M214" i="12"/>
  <c r="I213" i="12"/>
  <c r="K213" i="12"/>
  <c r="M213" i="12"/>
  <c r="F209" i="12"/>
  <c r="G209" i="12" s="1"/>
  <c r="J209" i="12"/>
  <c r="L209" i="12"/>
  <c r="N209" i="12" s="1"/>
  <c r="I209" i="12"/>
  <c r="K209" i="12"/>
  <c r="M209" i="12"/>
  <c r="J206" i="12"/>
  <c r="L206" i="12"/>
  <c r="F206" i="12"/>
  <c r="G206" i="12" s="1"/>
  <c r="I206" i="12"/>
  <c r="K206" i="12"/>
  <c r="M206" i="12"/>
  <c r="F202" i="12"/>
  <c r="G202" i="12" s="1"/>
  <c r="I202" i="12"/>
  <c r="K202" i="12"/>
  <c r="M202" i="12"/>
  <c r="J202" i="12"/>
  <c r="L202" i="12"/>
  <c r="F198" i="12"/>
  <c r="G198" i="12" s="1"/>
  <c r="I198" i="12"/>
  <c r="K198" i="12"/>
  <c r="M198" i="12"/>
  <c r="J198" i="12"/>
  <c r="L198" i="12"/>
  <c r="I197" i="12"/>
  <c r="K197" i="12"/>
  <c r="M197" i="12"/>
  <c r="F197" i="12"/>
  <c r="G197" i="12" s="1"/>
  <c r="J197" i="12"/>
  <c r="L197" i="12"/>
  <c r="N197" i="12" s="1"/>
  <c r="I193" i="12"/>
  <c r="K193" i="12"/>
  <c r="M193" i="12"/>
  <c r="F193" i="12"/>
  <c r="G193" i="12" s="1"/>
  <c r="J193" i="12"/>
  <c r="L193" i="12"/>
  <c r="N193" i="12" s="1"/>
  <c r="F190" i="12"/>
  <c r="G190" i="12" s="1"/>
  <c r="I190" i="12"/>
  <c r="K190" i="12"/>
  <c r="M190" i="12"/>
  <c r="J190" i="12"/>
  <c r="L190" i="12"/>
  <c r="I189" i="12"/>
  <c r="K189" i="12"/>
  <c r="M189" i="12"/>
  <c r="F189" i="12"/>
  <c r="G189" i="12" s="1"/>
  <c r="J189" i="12"/>
  <c r="L189" i="12"/>
  <c r="N189" i="12" s="1"/>
  <c r="F185" i="12"/>
  <c r="G185" i="12" s="1"/>
  <c r="I185" i="12"/>
  <c r="K185" i="12"/>
  <c r="M185" i="12"/>
  <c r="J185" i="12"/>
  <c r="L185" i="12"/>
  <c r="N185" i="12" s="1"/>
  <c r="J182" i="12"/>
  <c r="L182" i="12"/>
  <c r="F182" i="12"/>
  <c r="G182" i="12" s="1"/>
  <c r="I182" i="12"/>
  <c r="K182" i="12"/>
  <c r="M182" i="12"/>
  <c r="F181" i="12"/>
  <c r="G181" i="12" s="1"/>
  <c r="J181" i="12"/>
  <c r="L181" i="12"/>
  <c r="N181" i="12" s="1"/>
  <c r="I181" i="12"/>
  <c r="K181" i="12"/>
  <c r="M181" i="12"/>
  <c r="J178" i="12"/>
  <c r="L178" i="12"/>
  <c r="F178" i="12"/>
  <c r="G178" i="12" s="1"/>
  <c r="I178" i="12"/>
  <c r="K178" i="12"/>
  <c r="M178" i="12"/>
  <c r="F177" i="12"/>
  <c r="G177" i="12" s="1"/>
  <c r="J177" i="12"/>
  <c r="L177" i="12"/>
  <c r="N177" i="12" s="1"/>
  <c r="I177" i="12"/>
  <c r="K177" i="12"/>
  <c r="M177" i="12"/>
  <c r="J174" i="12"/>
  <c r="L174" i="12"/>
  <c r="F174" i="12"/>
  <c r="G174" i="12" s="1"/>
  <c r="I174" i="12"/>
  <c r="K174" i="12"/>
  <c r="M174" i="12"/>
  <c r="F173" i="12"/>
  <c r="G173" i="12" s="1"/>
  <c r="J173" i="12"/>
  <c r="L173" i="12"/>
  <c r="N173" i="12" s="1"/>
  <c r="I173" i="12"/>
  <c r="K173" i="12"/>
  <c r="M173" i="12"/>
  <c r="J170" i="12"/>
  <c r="L170" i="12"/>
  <c r="F170" i="12"/>
  <c r="G170" i="12" s="1"/>
  <c r="I170" i="12"/>
  <c r="K170" i="12"/>
  <c r="M170" i="12"/>
  <c r="J166" i="12"/>
  <c r="L166" i="12"/>
  <c r="F166" i="12"/>
  <c r="G166" i="12" s="1"/>
  <c r="I166" i="12"/>
  <c r="K166" i="12"/>
  <c r="M166" i="12"/>
  <c r="J164" i="12"/>
  <c r="L164" i="12"/>
  <c r="F164" i="12"/>
  <c r="G164" i="12" s="1"/>
  <c r="I164" i="12"/>
  <c r="K164" i="12"/>
  <c r="M164" i="12"/>
  <c r="F216" i="12"/>
  <c r="G216" i="12" s="1"/>
  <c r="I216" i="12"/>
  <c r="K216" i="12"/>
  <c r="M216" i="12"/>
  <c r="I215" i="12"/>
  <c r="K215" i="12"/>
  <c r="M215" i="12"/>
  <c r="F212" i="12"/>
  <c r="G212" i="12" s="1"/>
  <c r="I212" i="12"/>
  <c r="K212" i="12"/>
  <c r="M212" i="12"/>
  <c r="I211" i="12"/>
  <c r="K211" i="12"/>
  <c r="M211" i="12"/>
  <c r="J208" i="12"/>
  <c r="L208" i="12"/>
  <c r="F208" i="12"/>
  <c r="G208" i="12" s="1"/>
  <c r="I208" i="12"/>
  <c r="K208" i="12"/>
  <c r="M208" i="12"/>
  <c r="F207" i="12"/>
  <c r="G207" i="12" s="1"/>
  <c r="J207" i="12"/>
  <c r="L207" i="12"/>
  <c r="N207" i="12" s="1"/>
  <c r="I207" i="12"/>
  <c r="K207" i="12"/>
  <c r="M207" i="12"/>
  <c r="J204" i="12"/>
  <c r="L204" i="12"/>
  <c r="F204" i="12"/>
  <c r="G204" i="12" s="1"/>
  <c r="I204" i="12"/>
  <c r="K204" i="12"/>
  <c r="M204" i="12"/>
  <c r="I203" i="12"/>
  <c r="K203" i="12"/>
  <c r="M203" i="12"/>
  <c r="F203" i="12"/>
  <c r="G203" i="12" s="1"/>
  <c r="J203" i="12"/>
  <c r="L203" i="12"/>
  <c r="F200" i="12"/>
  <c r="G200" i="12" s="1"/>
  <c r="I200" i="12"/>
  <c r="K200" i="12"/>
  <c r="M200" i="12"/>
  <c r="J200" i="12"/>
  <c r="L200" i="12"/>
  <c r="I199" i="12"/>
  <c r="K199" i="12"/>
  <c r="M199" i="12"/>
  <c r="F199" i="12"/>
  <c r="G199" i="12" s="1"/>
  <c r="J199" i="12"/>
  <c r="L199" i="12"/>
  <c r="N199" i="12" s="1"/>
  <c r="F196" i="12"/>
  <c r="G196" i="12" s="1"/>
  <c r="I196" i="12"/>
  <c r="K196" i="12"/>
  <c r="M196" i="12"/>
  <c r="J196" i="12"/>
  <c r="L196" i="12"/>
  <c r="I195" i="12"/>
  <c r="K195" i="12"/>
  <c r="M195" i="12"/>
  <c r="F195" i="12"/>
  <c r="G195" i="12" s="1"/>
  <c r="J195" i="12"/>
  <c r="L195" i="12"/>
  <c r="N195" i="12" s="1"/>
  <c r="F192" i="12"/>
  <c r="G192" i="12" s="1"/>
  <c r="I192" i="12"/>
  <c r="K192" i="12"/>
  <c r="M192" i="12"/>
  <c r="J192" i="12"/>
  <c r="L192" i="12"/>
  <c r="I191" i="12"/>
  <c r="K191" i="12"/>
  <c r="M191" i="12"/>
  <c r="F191" i="12"/>
  <c r="G191" i="12" s="1"/>
  <c r="J191" i="12"/>
  <c r="L191" i="12"/>
  <c r="N191" i="12" s="1"/>
  <c r="F188" i="12"/>
  <c r="G188" i="12" s="1"/>
  <c r="I188" i="12"/>
  <c r="K188" i="12"/>
  <c r="M188" i="12"/>
  <c r="J188" i="12"/>
  <c r="L188" i="12"/>
  <c r="I187" i="12"/>
  <c r="F187" i="12"/>
  <c r="G187" i="12" s="1"/>
  <c r="K187" i="12"/>
  <c r="M187" i="12"/>
  <c r="J187" i="12"/>
  <c r="L187" i="12"/>
  <c r="N187" i="12" s="1"/>
  <c r="J184" i="12"/>
  <c r="L184" i="12"/>
  <c r="F184" i="12"/>
  <c r="G184" i="12" s="1"/>
  <c r="I184" i="12"/>
  <c r="K184" i="12"/>
  <c r="M184" i="12"/>
  <c r="F183" i="12"/>
  <c r="G183" i="12" s="1"/>
  <c r="J183" i="12"/>
  <c r="L183" i="12"/>
  <c r="N183" i="12" s="1"/>
  <c r="I183" i="12"/>
  <c r="K183" i="12"/>
  <c r="M183" i="12"/>
  <c r="J180" i="12"/>
  <c r="L180" i="12"/>
  <c r="F180" i="12"/>
  <c r="G180" i="12" s="1"/>
  <c r="I180" i="12"/>
  <c r="K180" i="12"/>
  <c r="M180" i="12"/>
  <c r="F179" i="12"/>
  <c r="G179" i="12" s="1"/>
  <c r="J179" i="12"/>
  <c r="L179" i="12"/>
  <c r="N179" i="12" s="1"/>
  <c r="I179" i="12"/>
  <c r="M179" i="12"/>
  <c r="J176" i="12"/>
  <c r="L176" i="12"/>
  <c r="F176" i="12"/>
  <c r="G176" i="12" s="1"/>
  <c r="I176" i="12"/>
  <c r="K176" i="12"/>
  <c r="M176" i="12"/>
  <c r="F175" i="12"/>
  <c r="G175" i="12" s="1"/>
  <c r="J175" i="12"/>
  <c r="L175" i="12"/>
  <c r="N175" i="12" s="1"/>
  <c r="I175" i="12"/>
  <c r="K175" i="12"/>
  <c r="M175" i="12"/>
  <c r="J172" i="12"/>
  <c r="L172" i="12"/>
  <c r="F172" i="12"/>
  <c r="G172" i="12" s="1"/>
  <c r="I172" i="12"/>
  <c r="K172" i="12"/>
  <c r="M172" i="12"/>
  <c r="F171" i="12"/>
  <c r="G171" i="12" s="1"/>
  <c r="J171" i="12"/>
  <c r="L171" i="12"/>
  <c r="N171" i="12" s="1"/>
  <c r="I171" i="12"/>
  <c r="K171" i="12"/>
  <c r="M171" i="12"/>
  <c r="J168" i="12"/>
  <c r="L168" i="12"/>
  <c r="F168" i="12"/>
  <c r="G168" i="12" s="1"/>
  <c r="I168" i="12"/>
  <c r="K168" i="12"/>
  <c r="M168" i="12"/>
  <c r="M221" i="12"/>
  <c r="K221" i="12"/>
  <c r="I221" i="12"/>
  <c r="M220" i="12"/>
  <c r="K220" i="12"/>
  <c r="I220" i="12"/>
  <c r="F220" i="12"/>
  <c r="G220" i="12" s="1"/>
  <c r="M219" i="12"/>
  <c r="K219" i="12"/>
  <c r="F219" i="12"/>
  <c r="G219" i="12" s="1"/>
  <c r="J218" i="12"/>
  <c r="L216" i="12"/>
  <c r="L215" i="12"/>
  <c r="N215" i="12" s="1"/>
  <c r="F215" i="12"/>
  <c r="G215" i="12" s="1"/>
  <c r="J214" i="12"/>
  <c r="J213" i="12"/>
  <c r="L212" i="12"/>
  <c r="L211" i="12"/>
  <c r="N211" i="12" s="1"/>
  <c r="F211" i="12"/>
  <c r="G211" i="12" s="1"/>
  <c r="F165" i="12"/>
  <c r="G165" i="12" s="1"/>
  <c r="J165" i="12"/>
  <c r="L165" i="12"/>
  <c r="N165" i="12" s="1"/>
  <c r="I165" i="12"/>
  <c r="K165" i="12"/>
  <c r="M165" i="12"/>
  <c r="I217" i="12"/>
  <c r="K217" i="12"/>
  <c r="M217" i="12"/>
  <c r="J210" i="12"/>
  <c r="F210" i="12"/>
  <c r="G210" i="12" s="1"/>
  <c r="I210" i="12"/>
  <c r="K210" i="12"/>
  <c r="M210" i="12"/>
  <c r="F205" i="12"/>
  <c r="G205" i="12" s="1"/>
  <c r="J205" i="12"/>
  <c r="L205" i="12"/>
  <c r="N205" i="12" s="1"/>
  <c r="I205" i="12"/>
  <c r="K205" i="12"/>
  <c r="M205" i="12"/>
  <c r="I201" i="12"/>
  <c r="K201" i="12"/>
  <c r="M201" i="12"/>
  <c r="F201" i="12"/>
  <c r="G201" i="12" s="1"/>
  <c r="J201" i="12"/>
  <c r="L201" i="12"/>
  <c r="N201" i="12" s="1"/>
  <c r="F194" i="12"/>
  <c r="G194" i="12" s="1"/>
  <c r="I194" i="12"/>
  <c r="K194" i="12"/>
  <c r="M194" i="12"/>
  <c r="J194" i="12"/>
  <c r="L194" i="12"/>
  <c r="F186" i="12"/>
  <c r="G186" i="12" s="1"/>
  <c r="I186" i="12"/>
  <c r="M186" i="12"/>
  <c r="J186" i="12"/>
  <c r="L186" i="12"/>
  <c r="F169" i="12"/>
  <c r="G169" i="12" s="1"/>
  <c r="J169" i="12"/>
  <c r="L169" i="12"/>
  <c r="N169" i="12" s="1"/>
  <c r="I169" i="12"/>
  <c r="K169" i="12"/>
  <c r="M169" i="12"/>
  <c r="L221" i="12"/>
  <c r="N221" i="12" s="1"/>
  <c r="J221" i="12"/>
  <c r="L220" i="12"/>
  <c r="L219" i="12"/>
  <c r="N219" i="12" s="1"/>
  <c r="J219" i="12"/>
  <c r="L218" i="12"/>
  <c r="L217" i="12"/>
  <c r="N217" i="12" s="1"/>
  <c r="F217" i="12"/>
  <c r="G217" i="12" s="1"/>
  <c r="J216" i="12"/>
  <c r="J215" i="12"/>
  <c r="L214" i="12"/>
  <c r="L213" i="12"/>
  <c r="N213" i="12" s="1"/>
  <c r="F213" i="12"/>
  <c r="G213" i="12" s="1"/>
  <c r="J212" i="12"/>
  <c r="J211" i="12"/>
  <c r="L210" i="12"/>
  <c r="N224" i="12"/>
  <c r="N223" i="12"/>
  <c r="W218" i="5"/>
  <c r="W219" i="5"/>
  <c r="W220" i="5"/>
  <c r="W221" i="5"/>
  <c r="W222" i="5"/>
  <c r="W223" i="5"/>
  <c r="W224" i="5"/>
  <c r="W225" i="5"/>
  <c r="W226" i="5"/>
  <c r="W227" i="5"/>
  <c r="W228" i="5"/>
  <c r="W229" i="5"/>
  <c r="W230" i="5"/>
  <c r="W231" i="5"/>
  <c r="W232" i="5"/>
  <c r="W233" i="5"/>
  <c r="W234" i="5"/>
  <c r="W235" i="5"/>
  <c r="W236" i="5"/>
  <c r="W237" i="5"/>
  <c r="W238" i="5"/>
  <c r="W239" i="5"/>
  <c r="W240" i="5"/>
  <c r="W241" i="5"/>
  <c r="W242" i="5"/>
  <c r="W243" i="5"/>
  <c r="W244" i="5"/>
  <c r="W245" i="5"/>
  <c r="W246" i="5"/>
  <c r="W247" i="5"/>
  <c r="W248" i="5"/>
  <c r="W249" i="5"/>
  <c r="W250" i="5"/>
  <c r="W251" i="5"/>
  <c r="W252" i="5"/>
  <c r="W253" i="5"/>
  <c r="W254" i="5"/>
  <c r="W255" i="5"/>
  <c r="W256" i="5"/>
  <c r="W257" i="5"/>
  <c r="W258" i="5"/>
  <c r="W259" i="5"/>
  <c r="W260" i="5"/>
  <c r="W261" i="5"/>
  <c r="W262" i="5"/>
  <c r="W263" i="5"/>
  <c r="W264" i="5"/>
  <c r="W265" i="5"/>
  <c r="W207" i="5"/>
  <c r="W208" i="5"/>
  <c r="W209" i="5"/>
  <c r="W210" i="5"/>
  <c r="W211" i="5"/>
  <c r="W212" i="5"/>
  <c r="W213" i="5"/>
  <c r="W214" i="5"/>
  <c r="W215" i="5"/>
  <c r="W216" i="5"/>
  <c r="W217" i="5"/>
  <c r="J39" i="5"/>
  <c r="L18" i="5"/>
  <c r="L17" i="5"/>
  <c r="N275" i="12" l="1"/>
  <c r="N231" i="12"/>
  <c r="N260" i="12"/>
  <c r="N172" i="12"/>
  <c r="N180" i="12"/>
  <c r="N164" i="12"/>
  <c r="N166" i="12"/>
  <c r="N206" i="12"/>
  <c r="N232" i="12"/>
  <c r="N256" i="12"/>
  <c r="N264" i="12"/>
  <c r="N234" i="12"/>
  <c r="N250" i="12"/>
  <c r="N258" i="12"/>
  <c r="N176" i="12"/>
  <c r="N170" i="12"/>
  <c r="N178" i="12"/>
  <c r="N268" i="12"/>
  <c r="I294" i="12"/>
  <c r="N296" i="12"/>
  <c r="N168" i="12"/>
  <c r="N204" i="12"/>
  <c r="N174" i="12"/>
  <c r="N182" i="12"/>
  <c r="N184" i="12"/>
  <c r="N208" i="12"/>
  <c r="N236" i="12"/>
  <c r="N252" i="12"/>
  <c r="N246" i="12"/>
  <c r="N274" i="12"/>
  <c r="N278" i="12"/>
  <c r="N267" i="12"/>
  <c r="N244" i="12"/>
  <c r="N248" i="12"/>
  <c r="N276" i="12"/>
  <c r="N280" i="12"/>
  <c r="N284" i="12"/>
  <c r="N288" i="12"/>
  <c r="N292" i="12"/>
  <c r="N297" i="12"/>
  <c r="N226" i="12"/>
  <c r="N238" i="12"/>
  <c r="N242" i="12"/>
  <c r="N228" i="12"/>
  <c r="N240" i="12"/>
  <c r="N282" i="12"/>
  <c r="N286" i="12"/>
  <c r="N290" i="12"/>
  <c r="N294" i="12"/>
  <c r="N299" i="12"/>
  <c r="N186" i="12"/>
  <c r="N194" i="12"/>
  <c r="N210" i="12"/>
  <c r="N203" i="12"/>
  <c r="N212" i="12"/>
  <c r="N214" i="12"/>
  <c r="N218" i="12"/>
  <c r="N220" i="12"/>
  <c r="N188" i="12"/>
  <c r="N192" i="12"/>
  <c r="N196" i="12"/>
  <c r="N200" i="12"/>
  <c r="N216" i="12"/>
  <c r="N190" i="12"/>
  <c r="N198" i="12"/>
  <c r="N202" i="12"/>
  <c r="F12" i="12" l="1"/>
  <c r="G12" i="12" s="1"/>
  <c r="I12" i="12"/>
  <c r="J12" i="12"/>
  <c r="K12" i="12"/>
  <c r="L12" i="12"/>
  <c r="M12" i="12"/>
  <c r="N12" i="12"/>
  <c r="F13" i="12"/>
  <c r="G13" i="12" s="1"/>
  <c r="I13" i="12"/>
  <c r="J13" i="12"/>
  <c r="K13" i="12"/>
  <c r="L13" i="12"/>
  <c r="M13" i="12"/>
  <c r="N13" i="12"/>
  <c r="F14" i="12"/>
  <c r="G14" i="12" s="1"/>
  <c r="I14" i="12"/>
  <c r="J14" i="12"/>
  <c r="K14" i="12"/>
  <c r="L14" i="12"/>
  <c r="N14" i="12" s="1"/>
  <c r="M14" i="12"/>
  <c r="F20" i="12"/>
  <c r="G20" i="12" s="1"/>
  <c r="I20" i="12"/>
  <c r="J20" i="12"/>
  <c r="K20" i="12"/>
  <c r="L20" i="12"/>
  <c r="N20" i="12" s="1"/>
  <c r="M20" i="12"/>
  <c r="F21" i="12"/>
  <c r="G21" i="12" s="1"/>
  <c r="I21" i="12"/>
  <c r="J21" i="12"/>
  <c r="K21" i="12"/>
  <c r="L21" i="12"/>
  <c r="N21" i="12" s="1"/>
  <c r="M21" i="12"/>
  <c r="F22" i="12"/>
  <c r="G22" i="12" s="1"/>
  <c r="I22" i="12"/>
  <c r="J22" i="12"/>
  <c r="K22" i="12"/>
  <c r="L22" i="12"/>
  <c r="M22" i="12"/>
  <c r="F28" i="12"/>
  <c r="G28" i="12" s="1"/>
  <c r="I28" i="12"/>
  <c r="J28" i="12"/>
  <c r="K28" i="12"/>
  <c r="L28" i="12"/>
  <c r="N28" i="12" s="1"/>
  <c r="M28" i="12"/>
  <c r="F29" i="12"/>
  <c r="G29" i="12" s="1"/>
  <c r="I29" i="12"/>
  <c r="J29" i="12"/>
  <c r="K29" i="12"/>
  <c r="L29" i="12"/>
  <c r="N29" i="12" s="1"/>
  <c r="M29" i="12"/>
  <c r="F30" i="12"/>
  <c r="G30" i="12"/>
  <c r="I30" i="12"/>
  <c r="J30" i="12"/>
  <c r="K30" i="12"/>
  <c r="L30" i="12"/>
  <c r="N30" i="12" s="1"/>
  <c r="M30" i="12"/>
  <c r="F32" i="12"/>
  <c r="G32" i="12" s="1"/>
  <c r="I32" i="12"/>
  <c r="J32" i="12"/>
  <c r="K32" i="12"/>
  <c r="L32" i="12"/>
  <c r="N32" i="12" s="1"/>
  <c r="M32" i="12"/>
  <c r="F33" i="12"/>
  <c r="G33" i="12" s="1"/>
  <c r="I33" i="12"/>
  <c r="J33" i="12"/>
  <c r="K33" i="12"/>
  <c r="L33" i="12"/>
  <c r="N33" i="12" s="1"/>
  <c r="M33" i="12"/>
  <c r="F34" i="12"/>
  <c r="G34" i="12" s="1"/>
  <c r="I34" i="12"/>
  <c r="J34" i="12"/>
  <c r="K34" i="12"/>
  <c r="L34" i="12"/>
  <c r="M34" i="12"/>
  <c r="J37" i="5"/>
  <c r="E5" i="7" s="1"/>
  <c r="J38" i="5"/>
  <c r="L9" i="5"/>
  <c r="L7" i="5"/>
  <c r="P270" i="5" l="1"/>
  <c r="P272" i="5"/>
  <c r="P274" i="5"/>
  <c r="P276" i="5"/>
  <c r="P278" i="5"/>
  <c r="P280" i="5"/>
  <c r="P282" i="5"/>
  <c r="P284" i="5"/>
  <c r="P286" i="5"/>
  <c r="P288" i="5"/>
  <c r="P290" i="5"/>
  <c r="P292" i="5"/>
  <c r="P294" i="5"/>
  <c r="P296" i="5"/>
  <c r="P298" i="5"/>
  <c r="P300" i="5"/>
  <c r="P302" i="5"/>
  <c r="P304" i="5"/>
  <c r="P306" i="5"/>
  <c r="P308" i="5"/>
  <c r="P310" i="5"/>
  <c r="P312" i="5"/>
  <c r="P314" i="5"/>
  <c r="P315" i="5"/>
  <c r="P317" i="5"/>
  <c r="P319" i="5"/>
  <c r="K275" i="12" s="1"/>
  <c r="P321" i="5"/>
  <c r="P324" i="5"/>
  <c r="P326" i="5"/>
  <c r="P328" i="5"/>
  <c r="P329" i="5"/>
  <c r="P331" i="5"/>
  <c r="P333" i="5"/>
  <c r="P335" i="5"/>
  <c r="P337" i="5"/>
  <c r="P341" i="5"/>
  <c r="P269" i="5"/>
  <c r="P271" i="5"/>
  <c r="P273" i="5"/>
  <c r="P275" i="5"/>
  <c r="K231" i="12" s="1"/>
  <c r="P277" i="5"/>
  <c r="P279" i="5"/>
  <c r="P281" i="5"/>
  <c r="P283" i="5"/>
  <c r="P285" i="5"/>
  <c r="P287" i="5"/>
  <c r="P289" i="5"/>
  <c r="P291" i="5"/>
  <c r="P293" i="5"/>
  <c r="P295" i="5"/>
  <c r="P297" i="5"/>
  <c r="P299" i="5"/>
  <c r="P301" i="5"/>
  <c r="P303" i="5"/>
  <c r="P305" i="5"/>
  <c r="P307" i="5"/>
  <c r="P309" i="5"/>
  <c r="P311" i="5"/>
  <c r="K267" i="12" s="1"/>
  <c r="P313" i="5"/>
  <c r="P316" i="5"/>
  <c r="P318" i="5"/>
  <c r="P320" i="5"/>
  <c r="P322" i="5"/>
  <c r="P323" i="5"/>
  <c r="P325" i="5"/>
  <c r="P327" i="5"/>
  <c r="P330" i="5"/>
  <c r="P332" i="5"/>
  <c r="P334" i="5"/>
  <c r="P336" i="5"/>
  <c r="P338" i="5"/>
  <c r="K294" i="12" s="1"/>
  <c r="P342" i="5"/>
  <c r="P340" i="5"/>
  <c r="K296" i="12" s="1"/>
  <c r="P343" i="5"/>
  <c r="K299" i="12" s="1"/>
  <c r="P234" i="5"/>
  <c r="P235" i="5"/>
  <c r="P236" i="5"/>
  <c r="P237" i="5"/>
  <c r="P238" i="5"/>
  <c r="P239" i="5"/>
  <c r="P240" i="5"/>
  <c r="P241" i="5"/>
  <c r="P242" i="5"/>
  <c r="P243" i="5"/>
  <c r="P244" i="5"/>
  <c r="P245" i="5"/>
  <c r="P246" i="5"/>
  <c r="P247" i="5"/>
  <c r="P248" i="5"/>
  <c r="P249" i="5"/>
  <c r="P250" i="5"/>
  <c r="P251" i="5"/>
  <c r="P252" i="5"/>
  <c r="P253" i="5"/>
  <c r="P254" i="5"/>
  <c r="P256" i="5"/>
  <c r="P260" i="5"/>
  <c r="P265" i="5"/>
  <c r="P212" i="5"/>
  <c r="P224" i="5"/>
  <c r="P230" i="5"/>
  <c r="K186" i="12" s="1"/>
  <c r="P233" i="5"/>
  <c r="P209" i="5"/>
  <c r="P211" i="5"/>
  <c r="K167" i="12" s="1"/>
  <c r="P213" i="5"/>
  <c r="P215" i="5"/>
  <c r="P217" i="5"/>
  <c r="P219" i="5"/>
  <c r="P221" i="5"/>
  <c r="P223" i="5"/>
  <c r="K179" i="12" s="1"/>
  <c r="P225" i="5"/>
  <c r="P227" i="5"/>
  <c r="P229" i="5"/>
  <c r="P231" i="5"/>
  <c r="P207" i="5"/>
  <c r="K163" i="12" s="1"/>
  <c r="P255" i="5"/>
  <c r="P257" i="5"/>
  <c r="P258" i="5"/>
  <c r="P259" i="5"/>
  <c r="P261" i="5"/>
  <c r="P262" i="5"/>
  <c r="P263" i="5"/>
  <c r="P264" i="5"/>
  <c r="P208" i="5"/>
  <c r="P210" i="5"/>
  <c r="P214" i="5"/>
  <c r="P216" i="5"/>
  <c r="P218" i="5"/>
  <c r="P220" i="5"/>
  <c r="P222" i="5"/>
  <c r="P226" i="5"/>
  <c r="P228" i="5"/>
  <c r="P232" i="5"/>
  <c r="N34" i="12"/>
  <c r="N22" i="12"/>
  <c r="V161" i="5"/>
  <c r="W161" i="5" s="1"/>
  <c r="V160" i="5"/>
  <c r="W160" i="5" s="1"/>
  <c r="V136" i="5"/>
  <c r="W136" i="5" s="1"/>
  <c r="V134" i="5"/>
  <c r="V117" i="5"/>
  <c r="W117" i="5" s="1"/>
  <c r="V116" i="5"/>
  <c r="W116" i="5" s="1"/>
  <c r="V96" i="5"/>
  <c r="W96" i="5" s="1"/>
  <c r="V90" i="5"/>
  <c r="W90" i="5" s="1"/>
  <c r="W49" i="5"/>
  <c r="W50" i="5"/>
  <c r="J40" i="5" s="1"/>
  <c r="E6" i="7" s="1"/>
  <c r="W52" i="5"/>
  <c r="W53" i="5"/>
  <c r="W54" i="5"/>
  <c r="W55" i="5"/>
  <c r="W59" i="5"/>
  <c r="W60" i="5"/>
  <c r="W61" i="5"/>
  <c r="W62" i="5"/>
  <c r="W63" i="5"/>
  <c r="W67" i="5"/>
  <c r="W68" i="5"/>
  <c r="W69" i="5"/>
  <c r="W70" i="5"/>
  <c r="W71" i="5"/>
  <c r="W75" i="5"/>
  <c r="W79" i="5"/>
  <c r="W80" i="5"/>
  <c r="W81" i="5"/>
  <c r="W82" i="5"/>
  <c r="W83" i="5"/>
  <c r="W87" i="5"/>
  <c r="W88" i="5"/>
  <c r="W89" i="5"/>
  <c r="W91" i="5"/>
  <c r="W92" i="5"/>
  <c r="W93" i="5"/>
  <c r="W94" i="5"/>
  <c r="W95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8" i="5"/>
  <c r="W119" i="5"/>
  <c r="W120" i="5"/>
  <c r="W121" i="5"/>
  <c r="W122" i="5"/>
  <c r="W123" i="5"/>
  <c r="W124" i="5"/>
  <c r="W125" i="5"/>
  <c r="W126" i="5"/>
  <c r="W127" i="5"/>
  <c r="W128" i="5"/>
  <c r="W129" i="5"/>
  <c r="W133" i="5"/>
  <c r="W134" i="5"/>
  <c r="W135" i="5"/>
  <c r="W137" i="5"/>
  <c r="W138" i="5"/>
  <c r="W139" i="5"/>
  <c r="W140" i="5"/>
  <c r="W141" i="5"/>
  <c r="W142" i="5"/>
  <c r="W143" i="5"/>
  <c r="W144" i="5"/>
  <c r="W148" i="5"/>
  <c r="W149" i="5"/>
  <c r="W150" i="5"/>
  <c r="W154" i="5"/>
  <c r="W155" i="5"/>
  <c r="W159" i="5"/>
  <c r="W165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87" i="5"/>
  <c r="W188" i="5"/>
  <c r="W189" i="5"/>
  <c r="W190" i="5"/>
  <c r="W191" i="5"/>
  <c r="W192" i="5"/>
  <c r="W193" i="5"/>
  <c r="W194" i="5"/>
  <c r="W195" i="5"/>
  <c r="W196" i="5"/>
  <c r="W197" i="5"/>
  <c r="W198" i="5"/>
  <c r="W199" i="5"/>
  <c r="W200" i="5"/>
  <c r="W201" i="5"/>
  <c r="W202" i="5"/>
  <c r="W203" i="5"/>
  <c r="J18" i="5" l="1"/>
  <c r="J17" i="5"/>
  <c r="F300" i="12"/>
  <c r="G300" i="12" s="1"/>
  <c r="I300" i="12"/>
  <c r="J300" i="12"/>
  <c r="K300" i="12"/>
  <c r="L300" i="12"/>
  <c r="N300" i="12" s="1"/>
  <c r="M300" i="12"/>
  <c r="F301" i="12"/>
  <c r="G301" i="12" s="1"/>
  <c r="I301" i="12"/>
  <c r="J301" i="12"/>
  <c r="K301" i="12"/>
  <c r="L301" i="12"/>
  <c r="N301" i="12" s="1"/>
  <c r="M301" i="12"/>
  <c r="F302" i="12"/>
  <c r="G302" i="12" s="1"/>
  <c r="I302" i="12"/>
  <c r="J302" i="12"/>
  <c r="K302" i="12"/>
  <c r="L302" i="12"/>
  <c r="N302" i="12" s="1"/>
  <c r="M302" i="12"/>
  <c r="F303" i="12"/>
  <c r="G303" i="12" s="1"/>
  <c r="I303" i="12"/>
  <c r="J303" i="12"/>
  <c r="K303" i="12"/>
  <c r="L303" i="12"/>
  <c r="M303" i="12"/>
  <c r="N303" i="12"/>
  <c r="F304" i="12"/>
  <c r="G304" i="12" s="1"/>
  <c r="I304" i="12"/>
  <c r="J304" i="12"/>
  <c r="K304" i="12"/>
  <c r="L304" i="12"/>
  <c r="N304" i="12" s="1"/>
  <c r="M304" i="12"/>
  <c r="F305" i="12"/>
  <c r="G305" i="12" s="1"/>
  <c r="I305" i="12"/>
  <c r="J305" i="12"/>
  <c r="K305" i="12"/>
  <c r="L305" i="12"/>
  <c r="N305" i="12" s="1"/>
  <c r="M305" i="12"/>
  <c r="F306" i="12"/>
  <c r="G306" i="12" s="1"/>
  <c r="I306" i="12"/>
  <c r="J306" i="12"/>
  <c r="K306" i="12"/>
  <c r="L306" i="12"/>
  <c r="N306" i="12" s="1"/>
  <c r="M306" i="12"/>
  <c r="F307" i="12"/>
  <c r="G307" i="12" s="1"/>
  <c r="I307" i="12"/>
  <c r="J307" i="12"/>
  <c r="K307" i="12"/>
  <c r="L307" i="12"/>
  <c r="N307" i="12" s="1"/>
  <c r="M307" i="12"/>
  <c r="F308" i="12"/>
  <c r="G308" i="12" s="1"/>
  <c r="I308" i="12"/>
  <c r="J308" i="12"/>
  <c r="K308" i="12"/>
  <c r="L308" i="12"/>
  <c r="N308" i="12" s="1"/>
  <c r="M308" i="12"/>
  <c r="F309" i="12"/>
  <c r="G309" i="12" s="1"/>
  <c r="I309" i="12"/>
  <c r="J309" i="12"/>
  <c r="K309" i="12"/>
  <c r="L309" i="12"/>
  <c r="N309" i="12" s="1"/>
  <c r="M309" i="12"/>
  <c r="F310" i="12"/>
  <c r="G310" i="12" s="1"/>
  <c r="I310" i="12"/>
  <c r="J310" i="12"/>
  <c r="K310" i="12"/>
  <c r="L310" i="12"/>
  <c r="N310" i="12" s="1"/>
  <c r="M310" i="12"/>
  <c r="F311" i="12"/>
  <c r="G311" i="12" s="1"/>
  <c r="I311" i="12"/>
  <c r="J311" i="12"/>
  <c r="K311" i="12"/>
  <c r="L311" i="12"/>
  <c r="N311" i="12" s="1"/>
  <c r="M311" i="12"/>
  <c r="F312" i="12"/>
  <c r="G312" i="12" s="1"/>
  <c r="I312" i="12"/>
  <c r="J312" i="12"/>
  <c r="K312" i="12"/>
  <c r="L312" i="12"/>
  <c r="N312" i="12" s="1"/>
  <c r="M312" i="12"/>
  <c r="F313" i="12"/>
  <c r="G313" i="12" s="1"/>
  <c r="I313" i="12"/>
  <c r="J313" i="12"/>
  <c r="K313" i="12"/>
  <c r="L313" i="12"/>
  <c r="N313" i="12" s="1"/>
  <c r="M313" i="12"/>
  <c r="F314" i="12"/>
  <c r="G314" i="12" s="1"/>
  <c r="I314" i="12"/>
  <c r="J314" i="12"/>
  <c r="K314" i="12"/>
  <c r="L314" i="12"/>
  <c r="N314" i="12" s="1"/>
  <c r="M314" i="12"/>
  <c r="F315" i="12"/>
  <c r="G315" i="12" s="1"/>
  <c r="I315" i="12"/>
  <c r="J315" i="12"/>
  <c r="K315" i="12"/>
  <c r="L315" i="12"/>
  <c r="N315" i="12" s="1"/>
  <c r="M315" i="12"/>
  <c r="F316" i="12"/>
  <c r="G316" i="12" s="1"/>
  <c r="I316" i="12"/>
  <c r="J316" i="12"/>
  <c r="K316" i="12"/>
  <c r="L316" i="12"/>
  <c r="N316" i="12" s="1"/>
  <c r="M316" i="12"/>
  <c r="F317" i="12"/>
  <c r="G317" i="12" s="1"/>
  <c r="I317" i="12"/>
  <c r="J317" i="12"/>
  <c r="K317" i="12"/>
  <c r="L317" i="12"/>
  <c r="N317" i="12" s="1"/>
  <c r="M317" i="12"/>
  <c r="F318" i="12"/>
  <c r="G318" i="12" s="1"/>
  <c r="I318" i="12"/>
  <c r="J318" i="12"/>
  <c r="K318" i="12"/>
  <c r="L318" i="12"/>
  <c r="N318" i="12" s="1"/>
  <c r="M318" i="12"/>
  <c r="F319" i="12"/>
  <c r="G319" i="12" s="1"/>
  <c r="I319" i="12"/>
  <c r="J319" i="12"/>
  <c r="K319" i="12"/>
  <c r="L319" i="12"/>
  <c r="N319" i="12" s="1"/>
  <c r="M319" i="12"/>
  <c r="F320" i="12"/>
  <c r="G320" i="12" s="1"/>
  <c r="I320" i="12"/>
  <c r="J320" i="12"/>
  <c r="K320" i="12"/>
  <c r="L320" i="12"/>
  <c r="N320" i="12" s="1"/>
  <c r="M320" i="12"/>
  <c r="F321" i="12"/>
  <c r="G321" i="12" s="1"/>
  <c r="I321" i="12"/>
  <c r="J321" i="12"/>
  <c r="K321" i="12"/>
  <c r="L321" i="12"/>
  <c r="N321" i="12" s="1"/>
  <c r="M321" i="12"/>
  <c r="F322" i="12"/>
  <c r="G322" i="12" s="1"/>
  <c r="I322" i="12"/>
  <c r="J322" i="12"/>
  <c r="K322" i="12"/>
  <c r="L322" i="12"/>
  <c r="N322" i="12" s="1"/>
  <c r="M322" i="12"/>
  <c r="F323" i="12"/>
  <c r="G323" i="12" s="1"/>
  <c r="I323" i="12"/>
  <c r="J323" i="12"/>
  <c r="K323" i="12"/>
  <c r="L323" i="12"/>
  <c r="N323" i="12" s="1"/>
  <c r="M323" i="12"/>
  <c r="F324" i="12"/>
  <c r="G324" i="12" s="1"/>
  <c r="I324" i="12"/>
  <c r="J324" i="12"/>
  <c r="K324" i="12"/>
  <c r="L324" i="12"/>
  <c r="N324" i="12" s="1"/>
  <c r="M324" i="12"/>
  <c r="F325" i="12"/>
  <c r="G325" i="12" s="1"/>
  <c r="I325" i="12"/>
  <c r="J325" i="12"/>
  <c r="K325" i="12"/>
  <c r="L325" i="12"/>
  <c r="N325" i="12" s="1"/>
  <c r="M325" i="12"/>
  <c r="F326" i="12"/>
  <c r="G326" i="12" s="1"/>
  <c r="I326" i="12"/>
  <c r="J326" i="12"/>
  <c r="K326" i="12"/>
  <c r="L326" i="12"/>
  <c r="N326" i="12" s="1"/>
  <c r="M326" i="12"/>
  <c r="F327" i="12"/>
  <c r="G327" i="12" s="1"/>
  <c r="I327" i="12"/>
  <c r="J327" i="12"/>
  <c r="K327" i="12"/>
  <c r="L327" i="12"/>
  <c r="N327" i="12" s="1"/>
  <c r="M327" i="12"/>
  <c r="F328" i="12"/>
  <c r="G328" i="12" s="1"/>
  <c r="I328" i="12"/>
  <c r="J328" i="12"/>
  <c r="K328" i="12"/>
  <c r="L328" i="12"/>
  <c r="N328" i="12" s="1"/>
  <c r="M328" i="12"/>
  <c r="F329" i="12"/>
  <c r="G329" i="12" s="1"/>
  <c r="I329" i="12"/>
  <c r="J329" i="12"/>
  <c r="K329" i="12"/>
  <c r="L329" i="12"/>
  <c r="N329" i="12" s="1"/>
  <c r="M329" i="12"/>
  <c r="F330" i="12"/>
  <c r="G330" i="12" s="1"/>
  <c r="I330" i="12"/>
  <c r="J330" i="12"/>
  <c r="K330" i="12"/>
  <c r="L330" i="12"/>
  <c r="N330" i="12" s="1"/>
  <c r="M330" i="12"/>
  <c r="F331" i="12"/>
  <c r="G331" i="12" s="1"/>
  <c r="I331" i="12"/>
  <c r="J331" i="12"/>
  <c r="K331" i="12"/>
  <c r="L331" i="12"/>
  <c r="N331" i="12" s="1"/>
  <c r="M331" i="12"/>
  <c r="F332" i="12"/>
  <c r="G332" i="12" s="1"/>
  <c r="I332" i="12"/>
  <c r="J332" i="12"/>
  <c r="K332" i="12"/>
  <c r="L332" i="12"/>
  <c r="N332" i="12" s="1"/>
  <c r="M332" i="12"/>
  <c r="F333" i="12"/>
  <c r="G333" i="12" s="1"/>
  <c r="I333" i="12"/>
  <c r="J333" i="12"/>
  <c r="K333" i="12"/>
  <c r="L333" i="12"/>
  <c r="N333" i="12" s="1"/>
  <c r="M333" i="12"/>
  <c r="F334" i="12"/>
  <c r="G334" i="12" s="1"/>
  <c r="I334" i="12"/>
  <c r="J334" i="12"/>
  <c r="K334" i="12"/>
  <c r="L334" i="12"/>
  <c r="N334" i="12" s="1"/>
  <c r="M334" i="12"/>
  <c r="F335" i="12"/>
  <c r="G335" i="12" s="1"/>
  <c r="I335" i="12"/>
  <c r="J335" i="12"/>
  <c r="K335" i="12"/>
  <c r="L335" i="12"/>
  <c r="N335" i="12" s="1"/>
  <c r="M335" i="12"/>
  <c r="F336" i="12"/>
  <c r="G336" i="12" s="1"/>
  <c r="I336" i="12"/>
  <c r="J336" i="12"/>
  <c r="K336" i="12"/>
  <c r="L336" i="12"/>
  <c r="N336" i="12" s="1"/>
  <c r="M336" i="12"/>
  <c r="F337" i="12"/>
  <c r="G337" i="12" s="1"/>
  <c r="I337" i="12"/>
  <c r="J337" i="12"/>
  <c r="K337" i="12"/>
  <c r="L337" i="12"/>
  <c r="N337" i="12" s="1"/>
  <c r="M337" i="12"/>
  <c r="F338" i="12"/>
  <c r="G338" i="12" s="1"/>
  <c r="I338" i="12"/>
  <c r="J338" i="12"/>
  <c r="K338" i="12"/>
  <c r="L338" i="12"/>
  <c r="N338" i="12" s="1"/>
  <c r="M338" i="12"/>
  <c r="F339" i="12"/>
  <c r="G339" i="12" s="1"/>
  <c r="I339" i="12"/>
  <c r="J339" i="12"/>
  <c r="K339" i="12"/>
  <c r="L339" i="12"/>
  <c r="N339" i="12" s="1"/>
  <c r="M339" i="12"/>
  <c r="F340" i="12"/>
  <c r="G340" i="12" s="1"/>
  <c r="I340" i="12"/>
  <c r="J340" i="12"/>
  <c r="K340" i="12"/>
  <c r="L340" i="12"/>
  <c r="N340" i="12" s="1"/>
  <c r="M340" i="12"/>
  <c r="F341" i="12"/>
  <c r="G341" i="12"/>
  <c r="I341" i="12"/>
  <c r="J341" i="12"/>
  <c r="K341" i="12"/>
  <c r="L341" i="12"/>
  <c r="N341" i="12" s="1"/>
  <c r="M341" i="12"/>
  <c r="F342" i="12"/>
  <c r="G342" i="12" s="1"/>
  <c r="I342" i="12"/>
  <c r="J342" i="12"/>
  <c r="K342" i="12"/>
  <c r="L342" i="12"/>
  <c r="N342" i="12" s="1"/>
  <c r="M342" i="12"/>
  <c r="F343" i="12"/>
  <c r="G343" i="12" s="1"/>
  <c r="I343" i="12"/>
  <c r="J343" i="12"/>
  <c r="K343" i="12"/>
  <c r="L343" i="12"/>
  <c r="N343" i="12" s="1"/>
  <c r="M343" i="12"/>
  <c r="F344" i="12"/>
  <c r="G344" i="12" s="1"/>
  <c r="I344" i="12"/>
  <c r="J344" i="12"/>
  <c r="K344" i="12"/>
  <c r="L344" i="12"/>
  <c r="N344" i="12" s="1"/>
  <c r="M344" i="12"/>
  <c r="F345" i="12"/>
  <c r="G345" i="12" s="1"/>
  <c r="I345" i="12"/>
  <c r="J345" i="12"/>
  <c r="K345" i="12"/>
  <c r="L345" i="12"/>
  <c r="N345" i="12" s="1"/>
  <c r="M345" i="12"/>
  <c r="F346" i="12"/>
  <c r="G346" i="12" s="1"/>
  <c r="I346" i="12"/>
  <c r="J346" i="12"/>
  <c r="K346" i="12"/>
  <c r="L346" i="12"/>
  <c r="N346" i="12" s="1"/>
  <c r="M346" i="12"/>
  <c r="F347" i="12"/>
  <c r="G347" i="12" s="1"/>
  <c r="I347" i="12"/>
  <c r="J347" i="12"/>
  <c r="K347" i="12"/>
  <c r="L347" i="12"/>
  <c r="N347" i="12" s="1"/>
  <c r="M347" i="12"/>
  <c r="F348" i="12"/>
  <c r="G348" i="12" s="1"/>
  <c r="I348" i="12"/>
  <c r="J348" i="12"/>
  <c r="K348" i="12"/>
  <c r="L348" i="12"/>
  <c r="N348" i="12" s="1"/>
  <c r="M348" i="12"/>
  <c r="F349" i="12"/>
  <c r="G349" i="12" s="1"/>
  <c r="I349" i="12"/>
  <c r="J349" i="12"/>
  <c r="K349" i="12"/>
  <c r="L349" i="12"/>
  <c r="N349" i="12" s="1"/>
  <c r="M349" i="12"/>
  <c r="F350" i="12"/>
  <c r="G350" i="12" s="1"/>
  <c r="I350" i="12"/>
  <c r="J350" i="12"/>
  <c r="K350" i="12"/>
  <c r="L350" i="12"/>
  <c r="N350" i="12" s="1"/>
  <c r="M350" i="12"/>
  <c r="F351" i="12"/>
  <c r="G351" i="12" s="1"/>
  <c r="I351" i="12"/>
  <c r="J351" i="12"/>
  <c r="K351" i="12"/>
  <c r="L351" i="12"/>
  <c r="N351" i="12" s="1"/>
  <c r="M351" i="12"/>
  <c r="F352" i="12"/>
  <c r="G352" i="12" s="1"/>
  <c r="I352" i="12"/>
  <c r="J352" i="12"/>
  <c r="K352" i="12"/>
  <c r="L352" i="12"/>
  <c r="N352" i="12" s="1"/>
  <c r="M352" i="12"/>
  <c r="F353" i="12"/>
  <c r="G353" i="12" s="1"/>
  <c r="I353" i="12"/>
  <c r="J353" i="12"/>
  <c r="K353" i="12"/>
  <c r="L353" i="12"/>
  <c r="N353" i="12" s="1"/>
  <c r="M353" i="12"/>
  <c r="F354" i="12"/>
  <c r="G354" i="12" s="1"/>
  <c r="I354" i="12"/>
  <c r="J354" i="12"/>
  <c r="K354" i="12"/>
  <c r="L354" i="12"/>
  <c r="N354" i="12" s="1"/>
  <c r="M354" i="12"/>
  <c r="F355" i="12"/>
  <c r="G355" i="12" s="1"/>
  <c r="I355" i="12"/>
  <c r="J355" i="12"/>
  <c r="K355" i="12"/>
  <c r="L355" i="12"/>
  <c r="N355" i="12" s="1"/>
  <c r="M355" i="12"/>
  <c r="F356" i="12"/>
  <c r="G356" i="12" s="1"/>
  <c r="I356" i="12"/>
  <c r="J356" i="12"/>
  <c r="K356" i="12"/>
  <c r="L356" i="12"/>
  <c r="N356" i="12" s="1"/>
  <c r="M356" i="12"/>
  <c r="F357" i="12"/>
  <c r="G357" i="12" s="1"/>
  <c r="I357" i="12"/>
  <c r="J357" i="12"/>
  <c r="K357" i="12"/>
  <c r="L357" i="12"/>
  <c r="N357" i="12" s="1"/>
  <c r="M357" i="12"/>
  <c r="F358" i="12"/>
  <c r="G358" i="12" s="1"/>
  <c r="I358" i="12"/>
  <c r="J358" i="12"/>
  <c r="K358" i="12"/>
  <c r="L358" i="12"/>
  <c r="N358" i="12" s="1"/>
  <c r="M358" i="12"/>
  <c r="F359" i="12"/>
  <c r="G359" i="12" s="1"/>
  <c r="I359" i="12"/>
  <c r="J359" i="12"/>
  <c r="K359" i="12"/>
  <c r="L359" i="12"/>
  <c r="N359" i="12" s="1"/>
  <c r="M359" i="12"/>
  <c r="F360" i="12"/>
  <c r="G360" i="12" s="1"/>
  <c r="I360" i="12"/>
  <c r="J360" i="12"/>
  <c r="K360" i="12"/>
  <c r="L360" i="12"/>
  <c r="N360" i="12" s="1"/>
  <c r="M360" i="12"/>
  <c r="F361" i="12"/>
  <c r="G361" i="12" s="1"/>
  <c r="I361" i="12"/>
  <c r="J361" i="12"/>
  <c r="K361" i="12"/>
  <c r="L361" i="12"/>
  <c r="N361" i="12" s="1"/>
  <c r="M361" i="12"/>
  <c r="F362" i="12"/>
  <c r="G362" i="12" s="1"/>
  <c r="I362" i="12"/>
  <c r="J362" i="12"/>
  <c r="K362" i="12"/>
  <c r="L362" i="12"/>
  <c r="N362" i="12" s="1"/>
  <c r="M362" i="12"/>
  <c r="F363" i="12"/>
  <c r="G363" i="12" s="1"/>
  <c r="I363" i="12"/>
  <c r="J363" i="12"/>
  <c r="K363" i="12"/>
  <c r="L363" i="12"/>
  <c r="N363" i="12" s="1"/>
  <c r="M363" i="12"/>
  <c r="F364" i="12"/>
  <c r="G364" i="12" s="1"/>
  <c r="I364" i="12"/>
  <c r="J364" i="12"/>
  <c r="K364" i="12"/>
  <c r="L364" i="12"/>
  <c r="N364" i="12" s="1"/>
  <c r="M364" i="12"/>
  <c r="F365" i="12"/>
  <c r="G365" i="12" s="1"/>
  <c r="I365" i="12"/>
  <c r="J365" i="12"/>
  <c r="K365" i="12"/>
  <c r="L365" i="12"/>
  <c r="N365" i="12" s="1"/>
  <c r="M365" i="12"/>
  <c r="F366" i="12"/>
  <c r="G366" i="12" s="1"/>
  <c r="I366" i="12"/>
  <c r="J366" i="12"/>
  <c r="K366" i="12"/>
  <c r="L366" i="12"/>
  <c r="N366" i="12" s="1"/>
  <c r="M366" i="12"/>
  <c r="F367" i="12"/>
  <c r="G367" i="12" s="1"/>
  <c r="I367" i="12"/>
  <c r="J367" i="12"/>
  <c r="K367" i="12"/>
  <c r="L367" i="12"/>
  <c r="N367" i="12" s="1"/>
  <c r="M367" i="12"/>
  <c r="F368" i="12"/>
  <c r="G368" i="12" s="1"/>
  <c r="I368" i="12"/>
  <c r="J368" i="12"/>
  <c r="K368" i="12"/>
  <c r="L368" i="12"/>
  <c r="N368" i="12" s="1"/>
  <c r="M368" i="12"/>
  <c r="F369" i="12"/>
  <c r="G369" i="12" s="1"/>
  <c r="I369" i="12"/>
  <c r="J369" i="12"/>
  <c r="K369" i="12"/>
  <c r="L369" i="12"/>
  <c r="N369" i="12" s="1"/>
  <c r="M369" i="12"/>
  <c r="F370" i="12"/>
  <c r="G370" i="12" s="1"/>
  <c r="I370" i="12"/>
  <c r="J370" i="12"/>
  <c r="K370" i="12"/>
  <c r="L370" i="12"/>
  <c r="N370" i="12" s="1"/>
  <c r="M370" i="12"/>
  <c r="F371" i="12"/>
  <c r="G371" i="12" s="1"/>
  <c r="I371" i="12"/>
  <c r="J371" i="12"/>
  <c r="K371" i="12"/>
  <c r="L371" i="12"/>
  <c r="N371" i="12" s="1"/>
  <c r="M371" i="12"/>
  <c r="F372" i="12"/>
  <c r="G372" i="12" s="1"/>
  <c r="I372" i="12"/>
  <c r="J372" i="12"/>
  <c r="K372" i="12"/>
  <c r="L372" i="12"/>
  <c r="N372" i="12" s="1"/>
  <c r="M372" i="12"/>
  <c r="F373" i="12"/>
  <c r="G373" i="12"/>
  <c r="I373" i="12"/>
  <c r="J373" i="12"/>
  <c r="K373" i="12"/>
  <c r="L373" i="12"/>
  <c r="N373" i="12" s="1"/>
  <c r="M373" i="12"/>
  <c r="F374" i="12"/>
  <c r="G374" i="12" s="1"/>
  <c r="I374" i="12"/>
  <c r="J374" i="12"/>
  <c r="K374" i="12"/>
  <c r="L374" i="12"/>
  <c r="N374" i="12" s="1"/>
  <c r="M374" i="12"/>
  <c r="F375" i="12"/>
  <c r="G375" i="12" s="1"/>
  <c r="I375" i="12"/>
  <c r="J375" i="12"/>
  <c r="K375" i="12"/>
  <c r="L375" i="12"/>
  <c r="N375" i="12" s="1"/>
  <c r="M375" i="12"/>
  <c r="F376" i="12"/>
  <c r="G376" i="12" s="1"/>
  <c r="I376" i="12"/>
  <c r="J376" i="12"/>
  <c r="K376" i="12"/>
  <c r="L376" i="12"/>
  <c r="N376" i="12" s="1"/>
  <c r="M376" i="12"/>
  <c r="F377" i="12"/>
  <c r="G377" i="12" s="1"/>
  <c r="I377" i="12"/>
  <c r="J377" i="12"/>
  <c r="K377" i="12"/>
  <c r="L377" i="12"/>
  <c r="N377" i="12" s="1"/>
  <c r="M377" i="12"/>
  <c r="F378" i="12"/>
  <c r="G378" i="12" s="1"/>
  <c r="I378" i="12"/>
  <c r="J378" i="12"/>
  <c r="K378" i="12"/>
  <c r="L378" i="12"/>
  <c r="N378" i="12" s="1"/>
  <c r="M378" i="12"/>
  <c r="F379" i="12"/>
  <c r="G379" i="12" s="1"/>
  <c r="I379" i="12"/>
  <c r="J379" i="12"/>
  <c r="K379" i="12"/>
  <c r="L379" i="12"/>
  <c r="N379" i="12" s="1"/>
  <c r="M379" i="12"/>
  <c r="F380" i="12"/>
  <c r="G380" i="12" s="1"/>
  <c r="I380" i="12"/>
  <c r="J380" i="12"/>
  <c r="K380" i="12"/>
  <c r="L380" i="12"/>
  <c r="N380" i="12" s="1"/>
  <c r="M380" i="12"/>
  <c r="F381" i="12"/>
  <c r="G381" i="12" s="1"/>
  <c r="I381" i="12"/>
  <c r="J381" i="12"/>
  <c r="K381" i="12"/>
  <c r="L381" i="12"/>
  <c r="N381" i="12" s="1"/>
  <c r="M381" i="12"/>
  <c r="F382" i="12"/>
  <c r="G382" i="12" s="1"/>
  <c r="I382" i="12"/>
  <c r="J382" i="12"/>
  <c r="K382" i="12"/>
  <c r="L382" i="12"/>
  <c r="N382" i="12" s="1"/>
  <c r="M382" i="12"/>
  <c r="F383" i="12"/>
  <c r="G383" i="12" s="1"/>
  <c r="I383" i="12"/>
  <c r="J383" i="12"/>
  <c r="K383" i="12"/>
  <c r="L383" i="12"/>
  <c r="N383" i="12" s="1"/>
  <c r="M383" i="12"/>
  <c r="F384" i="12"/>
  <c r="G384" i="12" s="1"/>
  <c r="I384" i="12"/>
  <c r="J384" i="12"/>
  <c r="K384" i="12"/>
  <c r="L384" i="12"/>
  <c r="N384" i="12" s="1"/>
  <c r="M384" i="12"/>
  <c r="F385" i="12"/>
  <c r="G385" i="12" s="1"/>
  <c r="I385" i="12"/>
  <c r="J385" i="12"/>
  <c r="K385" i="12"/>
  <c r="L385" i="12"/>
  <c r="N385" i="12" s="1"/>
  <c r="M385" i="12"/>
  <c r="F386" i="12"/>
  <c r="G386" i="12" s="1"/>
  <c r="I386" i="12"/>
  <c r="J386" i="12"/>
  <c r="K386" i="12"/>
  <c r="L386" i="12"/>
  <c r="N386" i="12" s="1"/>
  <c r="M386" i="12"/>
  <c r="F387" i="12"/>
  <c r="G387" i="12" s="1"/>
  <c r="I387" i="12"/>
  <c r="J387" i="12"/>
  <c r="K387" i="12"/>
  <c r="L387" i="12"/>
  <c r="N387" i="12" s="1"/>
  <c r="M387" i="12"/>
  <c r="F388" i="12"/>
  <c r="G388" i="12" s="1"/>
  <c r="I388" i="12"/>
  <c r="J388" i="12"/>
  <c r="K388" i="12"/>
  <c r="L388" i="12"/>
  <c r="N388" i="12" s="1"/>
  <c r="M388" i="12"/>
  <c r="F389" i="12"/>
  <c r="G389" i="12"/>
  <c r="I389" i="12"/>
  <c r="J389" i="12"/>
  <c r="K389" i="12"/>
  <c r="L389" i="12"/>
  <c r="N389" i="12" s="1"/>
  <c r="M389" i="12"/>
  <c r="F390" i="12"/>
  <c r="G390" i="12" s="1"/>
  <c r="I390" i="12"/>
  <c r="J390" i="12"/>
  <c r="K390" i="12"/>
  <c r="L390" i="12"/>
  <c r="N390" i="12" s="1"/>
  <c r="M390" i="12"/>
  <c r="F391" i="12"/>
  <c r="G391" i="12" s="1"/>
  <c r="I391" i="12"/>
  <c r="J391" i="12"/>
  <c r="K391" i="12"/>
  <c r="L391" i="12"/>
  <c r="N391" i="12" s="1"/>
  <c r="M391" i="12"/>
  <c r="F392" i="12"/>
  <c r="G392" i="12" s="1"/>
  <c r="I392" i="12"/>
  <c r="J392" i="12"/>
  <c r="K392" i="12"/>
  <c r="L392" i="12"/>
  <c r="N392" i="12" s="1"/>
  <c r="M392" i="12"/>
  <c r="F393" i="12"/>
  <c r="G393" i="12" s="1"/>
  <c r="I393" i="12"/>
  <c r="J393" i="12"/>
  <c r="K393" i="12"/>
  <c r="L393" i="12"/>
  <c r="N393" i="12" s="1"/>
  <c r="M393" i="12"/>
  <c r="F394" i="12"/>
  <c r="G394" i="12" s="1"/>
  <c r="I394" i="12"/>
  <c r="J394" i="12"/>
  <c r="K394" i="12"/>
  <c r="L394" i="12"/>
  <c r="N394" i="12" s="1"/>
  <c r="M394" i="12"/>
  <c r="F395" i="12"/>
  <c r="G395" i="12" s="1"/>
  <c r="I395" i="12"/>
  <c r="J395" i="12"/>
  <c r="K395" i="12"/>
  <c r="L395" i="12"/>
  <c r="N395" i="12" s="1"/>
  <c r="M395" i="12"/>
  <c r="F396" i="12"/>
  <c r="G396" i="12" s="1"/>
  <c r="I396" i="12"/>
  <c r="J396" i="12"/>
  <c r="K396" i="12"/>
  <c r="L396" i="12"/>
  <c r="N396" i="12" s="1"/>
  <c r="M396" i="12"/>
  <c r="F397" i="12"/>
  <c r="G397" i="12" s="1"/>
  <c r="I397" i="12"/>
  <c r="J397" i="12"/>
  <c r="K397" i="12"/>
  <c r="L397" i="12"/>
  <c r="M397" i="12"/>
  <c r="N397" i="12"/>
  <c r="F398" i="12"/>
  <c r="G398" i="12" s="1"/>
  <c r="I398" i="12"/>
  <c r="J398" i="12"/>
  <c r="K398" i="12"/>
  <c r="L398" i="12"/>
  <c r="N398" i="12" s="1"/>
  <c r="M398" i="12"/>
  <c r="F399" i="12"/>
  <c r="G399" i="12" s="1"/>
  <c r="I399" i="12"/>
  <c r="J399" i="12"/>
  <c r="K399" i="12"/>
  <c r="L399" i="12"/>
  <c r="N399" i="12" s="1"/>
  <c r="M399" i="12"/>
  <c r="F400" i="12"/>
  <c r="G400" i="12" s="1"/>
  <c r="I400" i="12"/>
  <c r="J400" i="12"/>
  <c r="K400" i="12"/>
  <c r="L400" i="12"/>
  <c r="M400" i="12"/>
  <c r="N400" i="12"/>
  <c r="F401" i="12"/>
  <c r="G401" i="12" s="1"/>
  <c r="I401" i="12"/>
  <c r="J401" i="12"/>
  <c r="K401" i="12"/>
  <c r="L401" i="12"/>
  <c r="N401" i="12" s="1"/>
  <c r="M401" i="12"/>
  <c r="F402" i="12"/>
  <c r="G402" i="12" s="1"/>
  <c r="I402" i="12"/>
  <c r="J402" i="12"/>
  <c r="K402" i="12"/>
  <c r="L402" i="12"/>
  <c r="N402" i="12" s="1"/>
  <c r="M402" i="12"/>
  <c r="F403" i="12"/>
  <c r="G403" i="12" s="1"/>
  <c r="I403" i="12"/>
  <c r="J403" i="12"/>
  <c r="K403" i="12"/>
  <c r="L403" i="12"/>
  <c r="N403" i="12" s="1"/>
  <c r="M403" i="12"/>
  <c r="F404" i="12"/>
  <c r="G404" i="12" s="1"/>
  <c r="I404" i="12"/>
  <c r="J404" i="12"/>
  <c r="K404" i="12"/>
  <c r="L404" i="12"/>
  <c r="N404" i="12" s="1"/>
  <c r="M404" i="12"/>
  <c r="F405" i="12"/>
  <c r="G405" i="12"/>
  <c r="I405" i="12"/>
  <c r="J405" i="12"/>
  <c r="K405" i="12"/>
  <c r="L405" i="12"/>
  <c r="N405" i="12" s="1"/>
  <c r="M405" i="12"/>
  <c r="F406" i="12"/>
  <c r="G406" i="12" s="1"/>
  <c r="I406" i="12"/>
  <c r="J406" i="12"/>
  <c r="K406" i="12"/>
  <c r="L406" i="12"/>
  <c r="N406" i="12" s="1"/>
  <c r="M406" i="12"/>
  <c r="F407" i="12"/>
  <c r="G407" i="12" s="1"/>
  <c r="I407" i="12"/>
  <c r="J407" i="12"/>
  <c r="K407" i="12"/>
  <c r="L407" i="12"/>
  <c r="N407" i="12" s="1"/>
  <c r="M407" i="12"/>
  <c r="F408" i="12"/>
  <c r="G408" i="12" s="1"/>
  <c r="I408" i="12"/>
  <c r="J408" i="12"/>
  <c r="K408" i="12"/>
  <c r="L408" i="12"/>
  <c r="N408" i="12" s="1"/>
  <c r="M408" i="12"/>
  <c r="F409" i="12"/>
  <c r="G409" i="12" s="1"/>
  <c r="I409" i="12"/>
  <c r="J409" i="12"/>
  <c r="K409" i="12"/>
  <c r="L409" i="12"/>
  <c r="N409" i="12" s="1"/>
  <c r="M409" i="12"/>
  <c r="F410" i="12"/>
  <c r="G410" i="12" s="1"/>
  <c r="I410" i="12"/>
  <c r="J410" i="12"/>
  <c r="K410" i="12"/>
  <c r="L410" i="12"/>
  <c r="N410" i="12" s="1"/>
  <c r="M410" i="12"/>
  <c r="F411" i="12"/>
  <c r="G411" i="12" s="1"/>
  <c r="I411" i="12"/>
  <c r="J411" i="12"/>
  <c r="K411" i="12"/>
  <c r="L411" i="12"/>
  <c r="N411" i="12" s="1"/>
  <c r="M411" i="12"/>
  <c r="F412" i="12"/>
  <c r="G412" i="12" s="1"/>
  <c r="I412" i="12"/>
  <c r="J412" i="12"/>
  <c r="K412" i="12"/>
  <c r="L412" i="12"/>
  <c r="N412" i="12" s="1"/>
  <c r="M412" i="12"/>
  <c r="F413" i="12"/>
  <c r="G413" i="12" s="1"/>
  <c r="I413" i="12"/>
  <c r="J413" i="12"/>
  <c r="K413" i="12"/>
  <c r="L413" i="12"/>
  <c r="N413" i="12" s="1"/>
  <c r="M413" i="12"/>
  <c r="F414" i="12"/>
  <c r="G414" i="12" s="1"/>
  <c r="I414" i="12"/>
  <c r="J414" i="12"/>
  <c r="K414" i="12"/>
  <c r="L414" i="12"/>
  <c r="N414" i="12" s="1"/>
  <c r="M414" i="12"/>
  <c r="F415" i="12"/>
  <c r="G415" i="12" s="1"/>
  <c r="I415" i="12"/>
  <c r="J415" i="12"/>
  <c r="K415" i="12"/>
  <c r="L415" i="12"/>
  <c r="N415" i="12" s="1"/>
  <c r="M415" i="12"/>
  <c r="F416" i="12"/>
  <c r="G416" i="12" s="1"/>
  <c r="I416" i="12"/>
  <c r="J416" i="12"/>
  <c r="K416" i="12"/>
  <c r="L416" i="12"/>
  <c r="N416" i="12" s="1"/>
  <c r="M416" i="12"/>
  <c r="F417" i="12"/>
  <c r="G417" i="12" s="1"/>
  <c r="I417" i="12"/>
  <c r="J417" i="12"/>
  <c r="K417" i="12"/>
  <c r="L417" i="12"/>
  <c r="N417" i="12" s="1"/>
  <c r="M417" i="12"/>
  <c r="F418" i="12"/>
  <c r="G418" i="12" s="1"/>
  <c r="I418" i="12"/>
  <c r="J418" i="12"/>
  <c r="K418" i="12"/>
  <c r="L418" i="12"/>
  <c r="N418" i="12" s="1"/>
  <c r="M418" i="12"/>
  <c r="F419" i="12"/>
  <c r="G419" i="12" s="1"/>
  <c r="I419" i="12"/>
  <c r="J419" i="12"/>
  <c r="K419" i="12"/>
  <c r="L419" i="12"/>
  <c r="N419" i="12" s="1"/>
  <c r="M419" i="12"/>
  <c r="F420" i="12"/>
  <c r="G420" i="12" s="1"/>
  <c r="I420" i="12"/>
  <c r="J420" i="12"/>
  <c r="K420" i="12"/>
  <c r="L420" i="12"/>
  <c r="N420" i="12" s="1"/>
  <c r="M420" i="12"/>
  <c r="F421" i="12"/>
  <c r="G421" i="12" s="1"/>
  <c r="I421" i="12"/>
  <c r="J421" i="12"/>
  <c r="K421" i="12"/>
  <c r="L421" i="12"/>
  <c r="N421" i="12" s="1"/>
  <c r="M421" i="12"/>
  <c r="F422" i="12"/>
  <c r="G422" i="12" s="1"/>
  <c r="I422" i="12"/>
  <c r="J422" i="12"/>
  <c r="K422" i="12"/>
  <c r="L422" i="12"/>
  <c r="N422" i="12" s="1"/>
  <c r="M422" i="12"/>
  <c r="F423" i="12"/>
  <c r="G423" i="12" s="1"/>
  <c r="I423" i="12"/>
  <c r="J423" i="12"/>
  <c r="K423" i="12"/>
  <c r="L423" i="12"/>
  <c r="N423" i="12" s="1"/>
  <c r="M423" i="12"/>
  <c r="F424" i="12"/>
  <c r="G424" i="12" s="1"/>
  <c r="I424" i="12"/>
  <c r="J424" i="12"/>
  <c r="K424" i="12"/>
  <c r="L424" i="12"/>
  <c r="N424" i="12" s="1"/>
  <c r="M424" i="12"/>
  <c r="F425" i="12"/>
  <c r="G425" i="12" s="1"/>
  <c r="I425" i="12"/>
  <c r="J425" i="12"/>
  <c r="K425" i="12"/>
  <c r="L425" i="12"/>
  <c r="N425" i="12" s="1"/>
  <c r="M425" i="12"/>
  <c r="F426" i="12"/>
  <c r="G426" i="12" s="1"/>
  <c r="I426" i="12"/>
  <c r="J426" i="12"/>
  <c r="K426" i="12"/>
  <c r="L426" i="12"/>
  <c r="N426" i="12" s="1"/>
  <c r="M426" i="12"/>
  <c r="F427" i="12"/>
  <c r="G427" i="12" s="1"/>
  <c r="I427" i="12"/>
  <c r="J427" i="12"/>
  <c r="K427" i="12"/>
  <c r="L427" i="12"/>
  <c r="N427" i="12" s="1"/>
  <c r="M427" i="12"/>
  <c r="F428" i="12"/>
  <c r="G428" i="12" s="1"/>
  <c r="I428" i="12"/>
  <c r="J428" i="12"/>
  <c r="K428" i="12"/>
  <c r="L428" i="12"/>
  <c r="N428" i="12" s="1"/>
  <c r="M428" i="12"/>
  <c r="F429" i="12"/>
  <c r="G429" i="12" s="1"/>
  <c r="I429" i="12"/>
  <c r="J429" i="12"/>
  <c r="K429" i="12"/>
  <c r="L429" i="12"/>
  <c r="N429" i="12" s="1"/>
  <c r="M429" i="12"/>
  <c r="F430" i="12"/>
  <c r="G430" i="12" s="1"/>
  <c r="I430" i="12"/>
  <c r="J430" i="12"/>
  <c r="K430" i="12"/>
  <c r="L430" i="12"/>
  <c r="N430" i="12" s="1"/>
  <c r="M430" i="12"/>
  <c r="F431" i="12"/>
  <c r="G431" i="12" s="1"/>
  <c r="I431" i="12"/>
  <c r="J431" i="12"/>
  <c r="K431" i="12"/>
  <c r="L431" i="12"/>
  <c r="N431" i="12" s="1"/>
  <c r="M431" i="12"/>
  <c r="F432" i="12"/>
  <c r="G432" i="12" s="1"/>
  <c r="I432" i="12"/>
  <c r="J432" i="12"/>
  <c r="K432" i="12"/>
  <c r="L432" i="12"/>
  <c r="N432" i="12" s="1"/>
  <c r="M432" i="12"/>
  <c r="F433" i="12"/>
  <c r="G433" i="12" s="1"/>
  <c r="I433" i="12"/>
  <c r="J433" i="12"/>
  <c r="K433" i="12"/>
  <c r="L433" i="12"/>
  <c r="N433" i="12" s="1"/>
  <c r="M433" i="12"/>
  <c r="F434" i="12"/>
  <c r="G434" i="12" s="1"/>
  <c r="I434" i="12"/>
  <c r="J434" i="12"/>
  <c r="K434" i="12"/>
  <c r="L434" i="12"/>
  <c r="N434" i="12" s="1"/>
  <c r="M434" i="12"/>
  <c r="F435" i="12"/>
  <c r="G435" i="12" s="1"/>
  <c r="I435" i="12"/>
  <c r="J435" i="12"/>
  <c r="K435" i="12"/>
  <c r="L435" i="12"/>
  <c r="N435" i="12" s="1"/>
  <c r="M435" i="12"/>
  <c r="F436" i="12"/>
  <c r="G436" i="12" s="1"/>
  <c r="I436" i="12"/>
  <c r="J436" i="12"/>
  <c r="K436" i="12"/>
  <c r="L436" i="12"/>
  <c r="N436" i="12" s="1"/>
  <c r="M436" i="12"/>
  <c r="F437" i="12"/>
  <c r="G437" i="12" s="1"/>
  <c r="I437" i="12"/>
  <c r="J437" i="12"/>
  <c r="K437" i="12"/>
  <c r="L437" i="12"/>
  <c r="N437" i="12" s="1"/>
  <c r="M437" i="12"/>
  <c r="F438" i="12"/>
  <c r="G438" i="12" s="1"/>
  <c r="I438" i="12"/>
  <c r="J438" i="12"/>
  <c r="K438" i="12"/>
  <c r="L438" i="12"/>
  <c r="N438" i="12" s="1"/>
  <c r="M438" i="12"/>
  <c r="F439" i="12"/>
  <c r="G439" i="12" s="1"/>
  <c r="I439" i="12"/>
  <c r="J439" i="12"/>
  <c r="K439" i="12"/>
  <c r="L439" i="12"/>
  <c r="N439" i="12" s="1"/>
  <c r="M439" i="12"/>
  <c r="F440" i="12"/>
  <c r="G440" i="12" s="1"/>
  <c r="I440" i="12"/>
  <c r="J440" i="12"/>
  <c r="K440" i="12"/>
  <c r="L440" i="12"/>
  <c r="N440" i="12" s="1"/>
  <c r="M440" i="12"/>
  <c r="F441" i="12"/>
  <c r="G441" i="12" s="1"/>
  <c r="I441" i="12"/>
  <c r="J441" i="12"/>
  <c r="K441" i="12"/>
  <c r="L441" i="12"/>
  <c r="N441" i="12" s="1"/>
  <c r="M441" i="12"/>
  <c r="F442" i="12"/>
  <c r="G442" i="12" s="1"/>
  <c r="I442" i="12"/>
  <c r="J442" i="12"/>
  <c r="K442" i="12"/>
  <c r="L442" i="12"/>
  <c r="N442" i="12" s="1"/>
  <c r="M442" i="12"/>
  <c r="F443" i="12"/>
  <c r="G443" i="12" s="1"/>
  <c r="I443" i="12"/>
  <c r="J443" i="12"/>
  <c r="K443" i="12"/>
  <c r="L443" i="12"/>
  <c r="N443" i="12" s="1"/>
  <c r="M443" i="12"/>
  <c r="F444" i="12"/>
  <c r="G444" i="12" s="1"/>
  <c r="I444" i="12"/>
  <c r="J444" i="12"/>
  <c r="K444" i="12"/>
  <c r="L444" i="12"/>
  <c r="N444" i="12" s="1"/>
  <c r="M444" i="12"/>
  <c r="F445" i="12"/>
  <c r="G445" i="12" s="1"/>
  <c r="I445" i="12"/>
  <c r="J445" i="12"/>
  <c r="K445" i="12"/>
  <c r="L445" i="12"/>
  <c r="N445" i="12" s="1"/>
  <c r="M445" i="12"/>
  <c r="F446" i="12"/>
  <c r="G446" i="12" s="1"/>
  <c r="I446" i="12"/>
  <c r="J446" i="12"/>
  <c r="K446" i="12"/>
  <c r="L446" i="12"/>
  <c r="N446" i="12" s="1"/>
  <c r="M446" i="12"/>
  <c r="F447" i="12"/>
  <c r="G447" i="12" s="1"/>
  <c r="I447" i="12"/>
  <c r="J447" i="12"/>
  <c r="K447" i="12"/>
  <c r="L447" i="12"/>
  <c r="N447" i="12" s="1"/>
  <c r="M447" i="12"/>
  <c r="F448" i="12"/>
  <c r="G448" i="12" s="1"/>
  <c r="I448" i="12"/>
  <c r="J448" i="12"/>
  <c r="K448" i="12"/>
  <c r="L448" i="12"/>
  <c r="N448" i="12" s="1"/>
  <c r="M448" i="12"/>
  <c r="F449" i="12"/>
  <c r="G449" i="12" s="1"/>
  <c r="I449" i="12"/>
  <c r="J449" i="12"/>
  <c r="K449" i="12"/>
  <c r="L449" i="12"/>
  <c r="N449" i="12" s="1"/>
  <c r="M449" i="12"/>
  <c r="F450" i="12"/>
  <c r="G450" i="12" s="1"/>
  <c r="I450" i="12"/>
  <c r="J450" i="12"/>
  <c r="K450" i="12"/>
  <c r="L450" i="12"/>
  <c r="N450" i="12" s="1"/>
  <c r="M450" i="12"/>
  <c r="F451" i="12"/>
  <c r="G451" i="12" s="1"/>
  <c r="I451" i="12"/>
  <c r="J451" i="12"/>
  <c r="K451" i="12"/>
  <c r="L451" i="12"/>
  <c r="N451" i="12" s="1"/>
  <c r="M451" i="12"/>
  <c r="F452" i="12"/>
  <c r="G452" i="12" s="1"/>
  <c r="I452" i="12"/>
  <c r="J452" i="12"/>
  <c r="K452" i="12"/>
  <c r="L452" i="12"/>
  <c r="N452" i="12" s="1"/>
  <c r="M452" i="12"/>
  <c r="F453" i="12"/>
  <c r="G453" i="12"/>
  <c r="I453" i="12"/>
  <c r="J453" i="12"/>
  <c r="K453" i="12"/>
  <c r="L453" i="12"/>
  <c r="N453" i="12" s="1"/>
  <c r="M453" i="12"/>
  <c r="F454" i="12"/>
  <c r="G454" i="12" s="1"/>
  <c r="I454" i="12"/>
  <c r="J454" i="12"/>
  <c r="K454" i="12"/>
  <c r="L454" i="12"/>
  <c r="N454" i="12" s="1"/>
  <c r="M454" i="12"/>
  <c r="F455" i="12"/>
  <c r="G455" i="12" s="1"/>
  <c r="I455" i="12"/>
  <c r="J455" i="12"/>
  <c r="K455" i="12"/>
  <c r="L455" i="12"/>
  <c r="N455" i="12" s="1"/>
  <c r="M455" i="12"/>
  <c r="F456" i="12"/>
  <c r="G456" i="12" s="1"/>
  <c r="I456" i="12"/>
  <c r="J456" i="12"/>
  <c r="K456" i="12"/>
  <c r="L456" i="12"/>
  <c r="N456" i="12" s="1"/>
  <c r="M456" i="12"/>
  <c r="F457" i="12"/>
  <c r="G457" i="12" s="1"/>
  <c r="I457" i="12"/>
  <c r="J457" i="12"/>
  <c r="K457" i="12"/>
  <c r="L457" i="12"/>
  <c r="N457" i="12" s="1"/>
  <c r="M457" i="12"/>
  <c r="F458" i="12"/>
  <c r="G458" i="12" s="1"/>
  <c r="I458" i="12"/>
  <c r="J458" i="12"/>
  <c r="K458" i="12"/>
  <c r="L458" i="12"/>
  <c r="N458" i="12" s="1"/>
  <c r="M458" i="12"/>
  <c r="F459" i="12"/>
  <c r="G459" i="12" s="1"/>
  <c r="I459" i="12"/>
  <c r="J459" i="12"/>
  <c r="K459" i="12"/>
  <c r="L459" i="12"/>
  <c r="N459" i="12" s="1"/>
  <c r="M459" i="12"/>
  <c r="F460" i="12"/>
  <c r="G460" i="12" s="1"/>
  <c r="I460" i="12"/>
  <c r="J460" i="12"/>
  <c r="K460" i="12"/>
  <c r="L460" i="12"/>
  <c r="N460" i="12" s="1"/>
  <c r="M460" i="12"/>
  <c r="F461" i="12"/>
  <c r="G461" i="12" s="1"/>
  <c r="I461" i="12"/>
  <c r="J461" i="12"/>
  <c r="K461" i="12"/>
  <c r="L461" i="12"/>
  <c r="N461" i="12" s="1"/>
  <c r="M461" i="12"/>
  <c r="F462" i="12"/>
  <c r="G462" i="12" s="1"/>
  <c r="I462" i="12"/>
  <c r="J462" i="12"/>
  <c r="K462" i="12"/>
  <c r="L462" i="12"/>
  <c r="N462" i="12" s="1"/>
  <c r="M462" i="12"/>
  <c r="F463" i="12"/>
  <c r="G463" i="12" s="1"/>
  <c r="I463" i="12"/>
  <c r="J463" i="12"/>
  <c r="K463" i="12"/>
  <c r="L463" i="12"/>
  <c r="N463" i="12" s="1"/>
  <c r="M463" i="12"/>
  <c r="F464" i="12"/>
  <c r="G464" i="12" s="1"/>
  <c r="I464" i="12"/>
  <c r="J464" i="12"/>
  <c r="K464" i="12"/>
  <c r="L464" i="12"/>
  <c r="N464" i="12" s="1"/>
  <c r="M464" i="12"/>
  <c r="F465" i="12"/>
  <c r="G465" i="12" s="1"/>
  <c r="I465" i="12"/>
  <c r="J465" i="12"/>
  <c r="K465" i="12"/>
  <c r="L465" i="12"/>
  <c r="N465" i="12" s="1"/>
  <c r="M465" i="12"/>
  <c r="F466" i="12"/>
  <c r="G466" i="12" s="1"/>
  <c r="I466" i="12"/>
  <c r="J466" i="12"/>
  <c r="K466" i="12"/>
  <c r="L466" i="12"/>
  <c r="N466" i="12" s="1"/>
  <c r="M466" i="12"/>
  <c r="F467" i="12"/>
  <c r="G467" i="12" s="1"/>
  <c r="I467" i="12"/>
  <c r="J467" i="12"/>
  <c r="K467" i="12"/>
  <c r="L467" i="12"/>
  <c r="N467" i="12" s="1"/>
  <c r="M467" i="12"/>
  <c r="F468" i="12"/>
  <c r="G468" i="12" s="1"/>
  <c r="I468" i="12"/>
  <c r="J468" i="12"/>
  <c r="K468" i="12"/>
  <c r="L468" i="12"/>
  <c r="N468" i="12" s="1"/>
  <c r="M468" i="12"/>
  <c r="F469" i="12"/>
  <c r="G469" i="12" s="1"/>
  <c r="I469" i="12"/>
  <c r="J469" i="12"/>
  <c r="K469" i="12"/>
  <c r="L469" i="12"/>
  <c r="N469" i="12" s="1"/>
  <c r="M469" i="12"/>
  <c r="F470" i="12"/>
  <c r="G470" i="12" s="1"/>
  <c r="I470" i="12"/>
  <c r="J470" i="12"/>
  <c r="K470" i="12"/>
  <c r="L470" i="12"/>
  <c r="N470" i="12" s="1"/>
  <c r="M470" i="12"/>
  <c r="F471" i="12"/>
  <c r="G471" i="12" s="1"/>
  <c r="I471" i="12"/>
  <c r="J471" i="12"/>
  <c r="K471" i="12"/>
  <c r="L471" i="12"/>
  <c r="N471" i="12" s="1"/>
  <c r="M471" i="12"/>
  <c r="F472" i="12"/>
  <c r="G472" i="12" s="1"/>
  <c r="I472" i="12"/>
  <c r="J472" i="12"/>
  <c r="K472" i="12"/>
  <c r="L472" i="12"/>
  <c r="N472" i="12" s="1"/>
  <c r="M472" i="12"/>
  <c r="F473" i="12"/>
  <c r="G473" i="12" s="1"/>
  <c r="I473" i="12"/>
  <c r="J473" i="12"/>
  <c r="K473" i="12"/>
  <c r="L473" i="12"/>
  <c r="N473" i="12" s="1"/>
  <c r="M473" i="12"/>
  <c r="F474" i="12"/>
  <c r="G474" i="12" s="1"/>
  <c r="I474" i="12"/>
  <c r="J474" i="12"/>
  <c r="K474" i="12"/>
  <c r="L474" i="12"/>
  <c r="N474" i="12" s="1"/>
  <c r="M474" i="12"/>
  <c r="F475" i="12"/>
  <c r="G475" i="12" s="1"/>
  <c r="I475" i="12"/>
  <c r="J475" i="12"/>
  <c r="K475" i="12"/>
  <c r="L475" i="12"/>
  <c r="N475" i="12" s="1"/>
  <c r="M475" i="12"/>
  <c r="F476" i="12"/>
  <c r="G476" i="12" s="1"/>
  <c r="I476" i="12"/>
  <c r="J476" i="12"/>
  <c r="K476" i="12"/>
  <c r="L476" i="12"/>
  <c r="N476" i="12" s="1"/>
  <c r="M476" i="12"/>
  <c r="F477" i="12"/>
  <c r="G477" i="12" s="1"/>
  <c r="I477" i="12"/>
  <c r="J477" i="12"/>
  <c r="K477" i="12"/>
  <c r="L477" i="12"/>
  <c r="N477" i="12" s="1"/>
  <c r="M477" i="12"/>
  <c r="F478" i="12"/>
  <c r="G478" i="12" s="1"/>
  <c r="I478" i="12"/>
  <c r="J478" i="12"/>
  <c r="K478" i="12"/>
  <c r="L478" i="12"/>
  <c r="N478" i="12" s="1"/>
  <c r="M478" i="12"/>
  <c r="F479" i="12"/>
  <c r="G479" i="12" s="1"/>
  <c r="I479" i="12"/>
  <c r="J479" i="12"/>
  <c r="K479" i="12"/>
  <c r="L479" i="12"/>
  <c r="N479" i="12" s="1"/>
  <c r="M479" i="12"/>
  <c r="F480" i="12"/>
  <c r="G480" i="12" s="1"/>
  <c r="I480" i="12"/>
  <c r="J480" i="12"/>
  <c r="K480" i="12"/>
  <c r="L480" i="12"/>
  <c r="N480" i="12" s="1"/>
  <c r="M480" i="12"/>
  <c r="F481" i="12"/>
  <c r="G481" i="12" s="1"/>
  <c r="I481" i="12"/>
  <c r="J481" i="12"/>
  <c r="K481" i="12"/>
  <c r="L481" i="12"/>
  <c r="N481" i="12" s="1"/>
  <c r="M481" i="12"/>
  <c r="F482" i="12"/>
  <c r="G482" i="12" s="1"/>
  <c r="I482" i="12"/>
  <c r="J482" i="12"/>
  <c r="K482" i="12"/>
  <c r="L482" i="12"/>
  <c r="N482" i="12" s="1"/>
  <c r="M482" i="12"/>
  <c r="F483" i="12"/>
  <c r="G483" i="12" s="1"/>
  <c r="I483" i="12"/>
  <c r="J483" i="12"/>
  <c r="K483" i="12"/>
  <c r="L483" i="12"/>
  <c r="N483" i="12" s="1"/>
  <c r="M483" i="12"/>
  <c r="F484" i="12"/>
  <c r="G484" i="12" s="1"/>
  <c r="I484" i="12"/>
  <c r="J484" i="12"/>
  <c r="K484" i="12"/>
  <c r="L484" i="12"/>
  <c r="N484" i="12" s="1"/>
  <c r="M484" i="12"/>
  <c r="F485" i="12"/>
  <c r="G485" i="12"/>
  <c r="I485" i="12"/>
  <c r="J485" i="12"/>
  <c r="K485" i="12"/>
  <c r="L485" i="12"/>
  <c r="N485" i="12" s="1"/>
  <c r="M485" i="12"/>
  <c r="F486" i="12"/>
  <c r="G486" i="12" s="1"/>
  <c r="I486" i="12"/>
  <c r="J486" i="12"/>
  <c r="K486" i="12"/>
  <c r="L486" i="12"/>
  <c r="N486" i="12" s="1"/>
  <c r="M486" i="12"/>
  <c r="F487" i="12"/>
  <c r="G487" i="12" s="1"/>
  <c r="I487" i="12"/>
  <c r="J487" i="12"/>
  <c r="K487" i="12"/>
  <c r="L487" i="12"/>
  <c r="N487" i="12" s="1"/>
  <c r="M487" i="12"/>
  <c r="F488" i="12"/>
  <c r="G488" i="12" s="1"/>
  <c r="I488" i="12"/>
  <c r="J488" i="12"/>
  <c r="K488" i="12"/>
  <c r="L488" i="12"/>
  <c r="N488" i="12" s="1"/>
  <c r="M488" i="12"/>
  <c r="F489" i="12"/>
  <c r="G489" i="12" s="1"/>
  <c r="I489" i="12"/>
  <c r="J489" i="12"/>
  <c r="K489" i="12"/>
  <c r="L489" i="12"/>
  <c r="N489" i="12" s="1"/>
  <c r="M489" i="12"/>
  <c r="F490" i="12"/>
  <c r="G490" i="12" s="1"/>
  <c r="I490" i="12"/>
  <c r="J490" i="12"/>
  <c r="K490" i="12"/>
  <c r="L490" i="12"/>
  <c r="N490" i="12" s="1"/>
  <c r="M490" i="12"/>
  <c r="F491" i="12"/>
  <c r="G491" i="12" s="1"/>
  <c r="I491" i="12"/>
  <c r="J491" i="12"/>
  <c r="K491" i="12"/>
  <c r="L491" i="12"/>
  <c r="N491" i="12" s="1"/>
  <c r="M491" i="12"/>
  <c r="F492" i="12"/>
  <c r="G492" i="12" s="1"/>
  <c r="I492" i="12"/>
  <c r="J492" i="12"/>
  <c r="K492" i="12"/>
  <c r="L492" i="12"/>
  <c r="N492" i="12" s="1"/>
  <c r="M492" i="12"/>
  <c r="F493" i="12"/>
  <c r="G493" i="12" s="1"/>
  <c r="I493" i="12"/>
  <c r="J493" i="12"/>
  <c r="K493" i="12"/>
  <c r="L493" i="12"/>
  <c r="N493" i="12" s="1"/>
  <c r="M493" i="12"/>
  <c r="F494" i="12"/>
  <c r="G494" i="12" s="1"/>
  <c r="I494" i="12"/>
  <c r="J494" i="12"/>
  <c r="K494" i="12"/>
  <c r="L494" i="12"/>
  <c r="N494" i="12" s="1"/>
  <c r="M494" i="12"/>
  <c r="F495" i="12"/>
  <c r="G495" i="12" s="1"/>
  <c r="I495" i="12"/>
  <c r="J495" i="12"/>
  <c r="K495" i="12"/>
  <c r="L495" i="12"/>
  <c r="N495" i="12" s="1"/>
  <c r="M495" i="12"/>
  <c r="F496" i="12"/>
  <c r="G496" i="12" s="1"/>
  <c r="I496" i="12"/>
  <c r="J496" i="12"/>
  <c r="K496" i="12"/>
  <c r="L496" i="12"/>
  <c r="N496" i="12" s="1"/>
  <c r="M496" i="12"/>
  <c r="F497" i="12"/>
  <c r="G497" i="12" s="1"/>
  <c r="I497" i="12"/>
  <c r="J497" i="12"/>
  <c r="K497" i="12"/>
  <c r="L497" i="12"/>
  <c r="N497" i="12" s="1"/>
  <c r="M497" i="12"/>
  <c r="F498" i="12"/>
  <c r="G498" i="12" s="1"/>
  <c r="I498" i="12"/>
  <c r="J498" i="12"/>
  <c r="K498" i="12"/>
  <c r="L498" i="12"/>
  <c r="N498" i="12" s="1"/>
  <c r="M498" i="12"/>
  <c r="F499" i="12"/>
  <c r="G499" i="12" s="1"/>
  <c r="I499" i="12"/>
  <c r="J499" i="12"/>
  <c r="K499" i="12"/>
  <c r="L499" i="12"/>
  <c r="N499" i="12" s="1"/>
  <c r="M499" i="12"/>
  <c r="F500" i="12"/>
  <c r="G500" i="12" s="1"/>
  <c r="I500" i="12"/>
  <c r="J500" i="12"/>
  <c r="K500" i="12"/>
  <c r="L500" i="12"/>
  <c r="N500" i="12" s="1"/>
  <c r="M500" i="12"/>
  <c r="F501" i="12"/>
  <c r="G501" i="12" s="1"/>
  <c r="I501" i="12"/>
  <c r="J501" i="12"/>
  <c r="K501" i="12"/>
  <c r="L501" i="12"/>
  <c r="N501" i="12" s="1"/>
  <c r="M501" i="12"/>
  <c r="F502" i="12"/>
  <c r="G502" i="12" s="1"/>
  <c r="I502" i="12"/>
  <c r="J502" i="12"/>
  <c r="K502" i="12"/>
  <c r="L502" i="12"/>
  <c r="N502" i="12" s="1"/>
  <c r="M502" i="12"/>
  <c r="F503" i="12"/>
  <c r="G503" i="12" s="1"/>
  <c r="I503" i="12"/>
  <c r="J503" i="12"/>
  <c r="K503" i="12"/>
  <c r="L503" i="12"/>
  <c r="N503" i="12" s="1"/>
  <c r="M503" i="12"/>
  <c r="F504" i="12"/>
  <c r="G504" i="12" s="1"/>
  <c r="I504" i="12"/>
  <c r="J504" i="12"/>
  <c r="K504" i="12"/>
  <c r="L504" i="12"/>
  <c r="N504" i="12" s="1"/>
  <c r="M504" i="12"/>
  <c r="F505" i="12"/>
  <c r="G505" i="12" s="1"/>
  <c r="I505" i="12"/>
  <c r="J505" i="12"/>
  <c r="K505" i="12"/>
  <c r="L505" i="12"/>
  <c r="N505" i="12" s="1"/>
  <c r="M505" i="12"/>
  <c r="F506" i="12"/>
  <c r="G506" i="12" s="1"/>
  <c r="I506" i="12"/>
  <c r="J506" i="12"/>
  <c r="K506" i="12"/>
  <c r="L506" i="12"/>
  <c r="N506" i="12" s="1"/>
  <c r="M506" i="12"/>
  <c r="F507" i="12"/>
  <c r="G507" i="12" s="1"/>
  <c r="I507" i="12"/>
  <c r="J507" i="12"/>
  <c r="K507" i="12"/>
  <c r="L507" i="12"/>
  <c r="N507" i="12" s="1"/>
  <c r="M507" i="12"/>
  <c r="F508" i="12"/>
  <c r="G508" i="12" s="1"/>
  <c r="I508" i="12"/>
  <c r="J508" i="12"/>
  <c r="K508" i="12"/>
  <c r="L508" i="12"/>
  <c r="N508" i="12" s="1"/>
  <c r="M508" i="12"/>
  <c r="F509" i="12"/>
  <c r="G509" i="12" s="1"/>
  <c r="I509" i="12"/>
  <c r="J509" i="12"/>
  <c r="K509" i="12"/>
  <c r="L509" i="12"/>
  <c r="N509" i="12" s="1"/>
  <c r="M509" i="12"/>
  <c r="F510" i="12"/>
  <c r="G510" i="12" s="1"/>
  <c r="I510" i="12"/>
  <c r="J510" i="12"/>
  <c r="K510" i="12"/>
  <c r="L510" i="12"/>
  <c r="N510" i="12" s="1"/>
  <c r="M510" i="12"/>
  <c r="F511" i="12"/>
  <c r="G511" i="12" s="1"/>
  <c r="I511" i="12"/>
  <c r="J511" i="12"/>
  <c r="K511" i="12"/>
  <c r="L511" i="12"/>
  <c r="N511" i="12" s="1"/>
  <c r="M511" i="12"/>
  <c r="F512" i="12"/>
  <c r="G512" i="12" s="1"/>
  <c r="I512" i="12"/>
  <c r="J512" i="12"/>
  <c r="K512" i="12"/>
  <c r="L512" i="12"/>
  <c r="N512" i="12" s="1"/>
  <c r="M512" i="12"/>
  <c r="F513" i="12"/>
  <c r="G513" i="12" s="1"/>
  <c r="I513" i="12"/>
  <c r="J513" i="12"/>
  <c r="K513" i="12"/>
  <c r="L513" i="12"/>
  <c r="N513" i="12" s="1"/>
  <c r="M513" i="12"/>
  <c r="F514" i="12"/>
  <c r="G514" i="12" s="1"/>
  <c r="I514" i="12"/>
  <c r="J514" i="12"/>
  <c r="K514" i="12"/>
  <c r="L514" i="12"/>
  <c r="N514" i="12" s="1"/>
  <c r="M514" i="12"/>
  <c r="F515" i="12"/>
  <c r="G515" i="12" s="1"/>
  <c r="I515" i="12"/>
  <c r="J515" i="12"/>
  <c r="K515" i="12"/>
  <c r="L515" i="12"/>
  <c r="N515" i="12" s="1"/>
  <c r="M515" i="12"/>
  <c r="F516" i="12"/>
  <c r="G516" i="12" s="1"/>
  <c r="I516" i="12"/>
  <c r="J516" i="12"/>
  <c r="K516" i="12"/>
  <c r="L516" i="12"/>
  <c r="N516" i="12" s="1"/>
  <c r="M516" i="12"/>
  <c r="F517" i="12"/>
  <c r="G517" i="12" s="1"/>
  <c r="I517" i="12"/>
  <c r="J517" i="12"/>
  <c r="K517" i="12"/>
  <c r="L517" i="12"/>
  <c r="N517" i="12" s="1"/>
  <c r="M517" i="12"/>
  <c r="F518" i="12"/>
  <c r="G518" i="12" s="1"/>
  <c r="I518" i="12"/>
  <c r="J518" i="12"/>
  <c r="K518" i="12"/>
  <c r="L518" i="12"/>
  <c r="N518" i="12" s="1"/>
  <c r="M518" i="12"/>
  <c r="F519" i="12"/>
  <c r="G519" i="12" s="1"/>
  <c r="I519" i="12"/>
  <c r="J519" i="12"/>
  <c r="K519" i="12"/>
  <c r="L519" i="12"/>
  <c r="N519" i="12" s="1"/>
  <c r="M519" i="12"/>
  <c r="F520" i="12"/>
  <c r="G520" i="12" s="1"/>
  <c r="I520" i="12"/>
  <c r="J520" i="12"/>
  <c r="K520" i="12"/>
  <c r="L520" i="12"/>
  <c r="N520" i="12" s="1"/>
  <c r="M520" i="12"/>
  <c r="F521" i="12"/>
  <c r="G521" i="12" s="1"/>
  <c r="I521" i="12"/>
  <c r="J521" i="12"/>
  <c r="K521" i="12"/>
  <c r="L521" i="12"/>
  <c r="N521" i="12" s="1"/>
  <c r="M521" i="12"/>
  <c r="F522" i="12"/>
  <c r="G522" i="12" s="1"/>
  <c r="I522" i="12"/>
  <c r="J522" i="12"/>
  <c r="K522" i="12"/>
  <c r="L522" i="12"/>
  <c r="N522" i="12" s="1"/>
  <c r="M522" i="12"/>
  <c r="F523" i="12"/>
  <c r="G523" i="12" s="1"/>
  <c r="I523" i="12"/>
  <c r="J523" i="12"/>
  <c r="K523" i="12"/>
  <c r="L523" i="12"/>
  <c r="N523" i="12" s="1"/>
  <c r="M523" i="12"/>
  <c r="F524" i="12"/>
  <c r="G524" i="12" s="1"/>
  <c r="I524" i="12"/>
  <c r="J524" i="12"/>
  <c r="K524" i="12"/>
  <c r="L524" i="12"/>
  <c r="N524" i="12" s="1"/>
  <c r="M524" i="12"/>
  <c r="F525" i="12"/>
  <c r="G525" i="12" s="1"/>
  <c r="I525" i="12"/>
  <c r="J525" i="12"/>
  <c r="K525" i="12"/>
  <c r="L525" i="12"/>
  <c r="N525" i="12" s="1"/>
  <c r="M525" i="12"/>
  <c r="F526" i="12"/>
  <c r="G526" i="12" s="1"/>
  <c r="I526" i="12"/>
  <c r="J526" i="12"/>
  <c r="K526" i="12"/>
  <c r="L526" i="12"/>
  <c r="N526" i="12" s="1"/>
  <c r="M526" i="12"/>
  <c r="F527" i="12"/>
  <c r="G527" i="12" s="1"/>
  <c r="I527" i="12"/>
  <c r="J527" i="12"/>
  <c r="K527" i="12"/>
  <c r="L527" i="12"/>
  <c r="N527" i="12" s="1"/>
  <c r="M527" i="12"/>
  <c r="F528" i="12"/>
  <c r="G528" i="12" s="1"/>
  <c r="I528" i="12"/>
  <c r="J528" i="12"/>
  <c r="K528" i="12"/>
  <c r="L528" i="12"/>
  <c r="N528" i="12" s="1"/>
  <c r="M528" i="12"/>
  <c r="F529" i="12"/>
  <c r="G529" i="12" s="1"/>
  <c r="I529" i="12"/>
  <c r="J529" i="12"/>
  <c r="K529" i="12"/>
  <c r="L529" i="12"/>
  <c r="N529" i="12" s="1"/>
  <c r="M529" i="12"/>
  <c r="F530" i="12"/>
  <c r="G530" i="12" s="1"/>
  <c r="I530" i="12"/>
  <c r="J530" i="12"/>
  <c r="K530" i="12"/>
  <c r="L530" i="12"/>
  <c r="N530" i="12" s="1"/>
  <c r="M530" i="12"/>
  <c r="F531" i="12"/>
  <c r="G531" i="12" s="1"/>
  <c r="I531" i="12"/>
  <c r="J531" i="12"/>
  <c r="K531" i="12"/>
  <c r="L531" i="12"/>
  <c r="N531" i="12" s="1"/>
  <c r="M531" i="12"/>
  <c r="F532" i="12"/>
  <c r="G532" i="12" s="1"/>
  <c r="I532" i="12"/>
  <c r="J532" i="12"/>
  <c r="K532" i="12"/>
  <c r="L532" i="12"/>
  <c r="N532" i="12" s="1"/>
  <c r="M532" i="12"/>
  <c r="F533" i="12"/>
  <c r="G533" i="12" s="1"/>
  <c r="I533" i="12"/>
  <c r="J533" i="12"/>
  <c r="K533" i="12"/>
  <c r="L533" i="12"/>
  <c r="N533" i="12" s="1"/>
  <c r="M533" i="12"/>
  <c r="F534" i="12"/>
  <c r="G534" i="12" s="1"/>
  <c r="I534" i="12"/>
  <c r="J534" i="12"/>
  <c r="K534" i="12"/>
  <c r="L534" i="12"/>
  <c r="N534" i="12" s="1"/>
  <c r="M534" i="12"/>
  <c r="F535" i="12"/>
  <c r="G535" i="12" s="1"/>
  <c r="I535" i="12"/>
  <c r="J535" i="12"/>
  <c r="K535" i="12"/>
  <c r="L535" i="12"/>
  <c r="N535" i="12" s="1"/>
  <c r="M535" i="12"/>
  <c r="F536" i="12"/>
  <c r="G536" i="12" s="1"/>
  <c r="I536" i="12"/>
  <c r="J536" i="12"/>
  <c r="K536" i="12"/>
  <c r="L536" i="12"/>
  <c r="N536" i="12" s="1"/>
  <c r="M536" i="12"/>
  <c r="F537" i="12"/>
  <c r="G537" i="12" s="1"/>
  <c r="I537" i="12"/>
  <c r="J537" i="12"/>
  <c r="K537" i="12"/>
  <c r="L537" i="12"/>
  <c r="N537" i="12" s="1"/>
  <c r="M537" i="12"/>
  <c r="F538" i="12"/>
  <c r="G538" i="12" s="1"/>
  <c r="I538" i="12"/>
  <c r="J538" i="12"/>
  <c r="K538" i="12"/>
  <c r="L538" i="12"/>
  <c r="N538" i="12" s="1"/>
  <c r="M538" i="12"/>
  <c r="F539" i="12"/>
  <c r="G539" i="12" s="1"/>
  <c r="I539" i="12"/>
  <c r="J539" i="12"/>
  <c r="K539" i="12"/>
  <c r="L539" i="12"/>
  <c r="N539" i="12" s="1"/>
  <c r="M539" i="12"/>
  <c r="F540" i="12"/>
  <c r="G540" i="12" s="1"/>
  <c r="I540" i="12"/>
  <c r="J540" i="12"/>
  <c r="K540" i="12"/>
  <c r="L540" i="12"/>
  <c r="N540" i="12" s="1"/>
  <c r="M540" i="12"/>
  <c r="F541" i="12"/>
  <c r="G541" i="12" s="1"/>
  <c r="I541" i="12"/>
  <c r="J541" i="12"/>
  <c r="K541" i="12"/>
  <c r="L541" i="12"/>
  <c r="N541" i="12" s="1"/>
  <c r="M541" i="12"/>
  <c r="F542" i="12"/>
  <c r="G542" i="12" s="1"/>
  <c r="I542" i="12"/>
  <c r="J542" i="12"/>
  <c r="K542" i="12"/>
  <c r="L542" i="12"/>
  <c r="N542" i="12" s="1"/>
  <c r="M542" i="12"/>
  <c r="F543" i="12"/>
  <c r="G543" i="12" s="1"/>
  <c r="I543" i="12"/>
  <c r="J543" i="12"/>
  <c r="K543" i="12"/>
  <c r="L543" i="12"/>
  <c r="N543" i="12" s="1"/>
  <c r="M543" i="12"/>
  <c r="F544" i="12"/>
  <c r="G544" i="12"/>
  <c r="I544" i="12"/>
  <c r="J544" i="12"/>
  <c r="K544" i="12"/>
  <c r="L544" i="12"/>
  <c r="N544" i="12" s="1"/>
  <c r="M544" i="12"/>
  <c r="F545" i="12"/>
  <c r="G545" i="12" s="1"/>
  <c r="I545" i="12"/>
  <c r="J545" i="12"/>
  <c r="K545" i="12"/>
  <c r="L545" i="12"/>
  <c r="N545" i="12" s="1"/>
  <c r="M545" i="12"/>
  <c r="F546" i="12"/>
  <c r="G546" i="12" s="1"/>
  <c r="I546" i="12"/>
  <c r="J546" i="12"/>
  <c r="K546" i="12"/>
  <c r="L546" i="12"/>
  <c r="N546" i="12" s="1"/>
  <c r="M546" i="12"/>
  <c r="F547" i="12"/>
  <c r="G547" i="12" s="1"/>
  <c r="I547" i="12"/>
  <c r="J547" i="12"/>
  <c r="K547" i="12"/>
  <c r="L547" i="12"/>
  <c r="N547" i="12" s="1"/>
  <c r="M547" i="12"/>
  <c r="F548" i="12"/>
  <c r="G548" i="12" s="1"/>
  <c r="I548" i="12"/>
  <c r="J548" i="12"/>
  <c r="K548" i="12"/>
  <c r="L548" i="12"/>
  <c r="N548" i="12" s="1"/>
  <c r="M548" i="12"/>
  <c r="F549" i="12"/>
  <c r="G549" i="12" s="1"/>
  <c r="I549" i="12"/>
  <c r="J549" i="12"/>
  <c r="K549" i="12"/>
  <c r="L549" i="12"/>
  <c r="N549" i="12" s="1"/>
  <c r="M549" i="12"/>
  <c r="F550" i="12"/>
  <c r="G550" i="12" s="1"/>
  <c r="I550" i="12"/>
  <c r="J550" i="12"/>
  <c r="K550" i="12"/>
  <c r="L550" i="12"/>
  <c r="N550" i="12" s="1"/>
  <c r="M550" i="12"/>
  <c r="F551" i="12"/>
  <c r="G551" i="12" s="1"/>
  <c r="I551" i="12"/>
  <c r="J551" i="12"/>
  <c r="K551" i="12"/>
  <c r="L551" i="12"/>
  <c r="N551" i="12" s="1"/>
  <c r="M551" i="12"/>
  <c r="F552" i="12"/>
  <c r="G552" i="12" s="1"/>
  <c r="I552" i="12"/>
  <c r="J552" i="12"/>
  <c r="K552" i="12"/>
  <c r="L552" i="12"/>
  <c r="N552" i="12" s="1"/>
  <c r="M552" i="12"/>
  <c r="F553" i="12"/>
  <c r="G553" i="12" s="1"/>
  <c r="I553" i="12"/>
  <c r="J553" i="12"/>
  <c r="K553" i="12"/>
  <c r="L553" i="12"/>
  <c r="N553" i="12" s="1"/>
  <c r="M553" i="12"/>
  <c r="F554" i="12"/>
  <c r="G554" i="12" s="1"/>
  <c r="I554" i="12"/>
  <c r="J554" i="12"/>
  <c r="K554" i="12"/>
  <c r="L554" i="12"/>
  <c r="N554" i="12" s="1"/>
  <c r="M554" i="12"/>
  <c r="F555" i="12"/>
  <c r="G555" i="12" s="1"/>
  <c r="I555" i="12"/>
  <c r="J555" i="12"/>
  <c r="K555" i="12"/>
  <c r="L555" i="12"/>
  <c r="N555" i="12" s="1"/>
  <c r="M555" i="12"/>
  <c r="F556" i="12"/>
  <c r="G556" i="12" s="1"/>
  <c r="I556" i="12"/>
  <c r="J556" i="12"/>
  <c r="K556" i="12"/>
  <c r="L556" i="12"/>
  <c r="N556" i="12" s="1"/>
  <c r="M556" i="12"/>
  <c r="F557" i="12"/>
  <c r="G557" i="12" s="1"/>
  <c r="I557" i="12"/>
  <c r="J557" i="12"/>
  <c r="K557" i="12"/>
  <c r="L557" i="12"/>
  <c r="N557" i="12" s="1"/>
  <c r="M557" i="12"/>
  <c r="F558" i="12"/>
  <c r="G558" i="12" s="1"/>
  <c r="I558" i="12"/>
  <c r="J558" i="12"/>
  <c r="K558" i="12"/>
  <c r="L558" i="12"/>
  <c r="N558" i="12" s="1"/>
  <c r="M558" i="12"/>
  <c r="F559" i="12"/>
  <c r="G559" i="12" s="1"/>
  <c r="I559" i="12"/>
  <c r="J559" i="12"/>
  <c r="K559" i="12"/>
  <c r="L559" i="12"/>
  <c r="N559" i="12" s="1"/>
  <c r="M559" i="12"/>
  <c r="F560" i="12"/>
  <c r="G560" i="12" s="1"/>
  <c r="I560" i="12"/>
  <c r="J560" i="12"/>
  <c r="K560" i="12"/>
  <c r="L560" i="12"/>
  <c r="N560" i="12" s="1"/>
  <c r="M560" i="12"/>
  <c r="F561" i="12"/>
  <c r="G561" i="12" s="1"/>
  <c r="I561" i="12"/>
  <c r="J561" i="12"/>
  <c r="K561" i="12"/>
  <c r="L561" i="12"/>
  <c r="N561" i="12" s="1"/>
  <c r="M561" i="12"/>
  <c r="F562" i="12"/>
  <c r="G562" i="12" s="1"/>
  <c r="I562" i="12"/>
  <c r="J562" i="12"/>
  <c r="K562" i="12"/>
  <c r="L562" i="12"/>
  <c r="N562" i="12" s="1"/>
  <c r="M562" i="12"/>
  <c r="F563" i="12"/>
  <c r="G563" i="12" s="1"/>
  <c r="I563" i="12"/>
  <c r="J563" i="12"/>
  <c r="K563" i="12"/>
  <c r="L563" i="12"/>
  <c r="N563" i="12" s="1"/>
  <c r="M563" i="12"/>
  <c r="F564" i="12"/>
  <c r="G564" i="12" s="1"/>
  <c r="I564" i="12"/>
  <c r="J564" i="12"/>
  <c r="K564" i="12"/>
  <c r="L564" i="12"/>
  <c r="N564" i="12" s="1"/>
  <c r="M564" i="12"/>
  <c r="F565" i="12"/>
  <c r="G565" i="12" s="1"/>
  <c r="I565" i="12"/>
  <c r="J565" i="12"/>
  <c r="K565" i="12"/>
  <c r="L565" i="12"/>
  <c r="N565" i="12" s="1"/>
  <c r="M565" i="12"/>
  <c r="F566" i="12"/>
  <c r="G566" i="12" s="1"/>
  <c r="I566" i="12"/>
  <c r="J566" i="12"/>
  <c r="K566" i="12"/>
  <c r="L566" i="12"/>
  <c r="N566" i="12" s="1"/>
  <c r="M566" i="12"/>
  <c r="F567" i="12"/>
  <c r="G567" i="12" s="1"/>
  <c r="I567" i="12"/>
  <c r="J567" i="12"/>
  <c r="K567" i="12"/>
  <c r="L567" i="12"/>
  <c r="N567" i="12" s="1"/>
  <c r="M567" i="12"/>
  <c r="F568" i="12"/>
  <c r="G568" i="12" s="1"/>
  <c r="I568" i="12"/>
  <c r="J568" i="12"/>
  <c r="K568" i="12"/>
  <c r="L568" i="12"/>
  <c r="N568" i="12" s="1"/>
  <c r="M568" i="12"/>
  <c r="F569" i="12"/>
  <c r="G569" i="12" s="1"/>
  <c r="I569" i="12"/>
  <c r="J569" i="12"/>
  <c r="K569" i="12"/>
  <c r="L569" i="12"/>
  <c r="N569" i="12" s="1"/>
  <c r="M569" i="12"/>
  <c r="F570" i="12"/>
  <c r="G570" i="12" s="1"/>
  <c r="I570" i="12"/>
  <c r="J570" i="12"/>
  <c r="K570" i="12"/>
  <c r="L570" i="12"/>
  <c r="N570" i="12" s="1"/>
  <c r="M570" i="12"/>
  <c r="F571" i="12"/>
  <c r="G571" i="12" s="1"/>
  <c r="I571" i="12"/>
  <c r="J571" i="12"/>
  <c r="K571" i="12"/>
  <c r="L571" i="12"/>
  <c r="N571" i="12" s="1"/>
  <c r="M571" i="12"/>
  <c r="F572" i="12"/>
  <c r="G572" i="12" s="1"/>
  <c r="I572" i="12"/>
  <c r="J572" i="12"/>
  <c r="K572" i="12"/>
  <c r="L572" i="12"/>
  <c r="N572" i="12" s="1"/>
  <c r="M572" i="12"/>
  <c r="F573" i="12"/>
  <c r="G573" i="12" s="1"/>
  <c r="I573" i="12"/>
  <c r="J573" i="12"/>
  <c r="K573" i="12"/>
  <c r="L573" i="12"/>
  <c r="N573" i="12" s="1"/>
  <c r="M573" i="12"/>
  <c r="F574" i="12"/>
  <c r="G574" i="12" s="1"/>
  <c r="I574" i="12"/>
  <c r="J574" i="12"/>
  <c r="K574" i="12"/>
  <c r="L574" i="12"/>
  <c r="N574" i="12" s="1"/>
  <c r="M574" i="12"/>
  <c r="F575" i="12"/>
  <c r="G575" i="12" s="1"/>
  <c r="I575" i="12"/>
  <c r="J575" i="12"/>
  <c r="K575" i="12"/>
  <c r="L575" i="12"/>
  <c r="N575" i="12" s="1"/>
  <c r="M575" i="12"/>
  <c r="F576" i="12"/>
  <c r="G576" i="12"/>
  <c r="I576" i="12"/>
  <c r="J576" i="12"/>
  <c r="K576" i="12"/>
  <c r="L576" i="12"/>
  <c r="N576" i="12" s="1"/>
  <c r="M576" i="12"/>
  <c r="F577" i="12"/>
  <c r="G577" i="12" s="1"/>
  <c r="I577" i="12"/>
  <c r="J577" i="12"/>
  <c r="K577" i="12"/>
  <c r="L577" i="12"/>
  <c r="N577" i="12" s="1"/>
  <c r="M577" i="12"/>
  <c r="F578" i="12"/>
  <c r="G578" i="12" s="1"/>
  <c r="I578" i="12"/>
  <c r="J578" i="12"/>
  <c r="K578" i="12"/>
  <c r="L578" i="12"/>
  <c r="N578" i="12" s="1"/>
  <c r="M578" i="12"/>
  <c r="F579" i="12"/>
  <c r="G579" i="12" s="1"/>
  <c r="I579" i="12"/>
  <c r="J579" i="12"/>
  <c r="K579" i="12"/>
  <c r="L579" i="12"/>
  <c r="N579" i="12" s="1"/>
  <c r="M579" i="12"/>
  <c r="F580" i="12"/>
  <c r="G580" i="12" s="1"/>
  <c r="I580" i="12"/>
  <c r="J580" i="12"/>
  <c r="K580" i="12"/>
  <c r="L580" i="12"/>
  <c r="N580" i="12" s="1"/>
  <c r="M580" i="12"/>
  <c r="F581" i="12"/>
  <c r="G581" i="12" s="1"/>
  <c r="I581" i="12"/>
  <c r="J581" i="12"/>
  <c r="K581" i="12"/>
  <c r="L581" i="12"/>
  <c r="N581" i="12" s="1"/>
  <c r="M581" i="12"/>
  <c r="F582" i="12"/>
  <c r="G582" i="12" s="1"/>
  <c r="I582" i="12"/>
  <c r="J582" i="12"/>
  <c r="K582" i="12"/>
  <c r="L582" i="12"/>
  <c r="N582" i="12" s="1"/>
  <c r="M582" i="12"/>
  <c r="F583" i="12"/>
  <c r="G583" i="12" s="1"/>
  <c r="I583" i="12"/>
  <c r="J583" i="12"/>
  <c r="K583" i="12"/>
  <c r="L583" i="12"/>
  <c r="N583" i="12" s="1"/>
  <c r="M583" i="12"/>
  <c r="F584" i="12"/>
  <c r="G584" i="12" s="1"/>
  <c r="I584" i="12"/>
  <c r="J584" i="12"/>
  <c r="K584" i="12"/>
  <c r="L584" i="12"/>
  <c r="N584" i="12" s="1"/>
  <c r="M584" i="12"/>
  <c r="F585" i="12"/>
  <c r="G585" i="12" s="1"/>
  <c r="I585" i="12"/>
  <c r="J585" i="12"/>
  <c r="K585" i="12"/>
  <c r="L585" i="12"/>
  <c r="N585" i="12" s="1"/>
  <c r="M585" i="12"/>
  <c r="F586" i="12"/>
  <c r="G586" i="12" s="1"/>
  <c r="I586" i="12"/>
  <c r="J586" i="12"/>
  <c r="K586" i="12"/>
  <c r="L586" i="12"/>
  <c r="N586" i="12" s="1"/>
  <c r="M586" i="12"/>
  <c r="F587" i="12"/>
  <c r="G587" i="12" s="1"/>
  <c r="I587" i="12"/>
  <c r="J587" i="12"/>
  <c r="K587" i="12"/>
  <c r="L587" i="12"/>
  <c r="N587" i="12" s="1"/>
  <c r="M587" i="12"/>
  <c r="F588" i="12"/>
  <c r="G588" i="12" s="1"/>
  <c r="I588" i="12"/>
  <c r="J588" i="12"/>
  <c r="K588" i="12"/>
  <c r="L588" i="12"/>
  <c r="N588" i="12" s="1"/>
  <c r="M588" i="12"/>
  <c r="F589" i="12"/>
  <c r="G589" i="12" s="1"/>
  <c r="I589" i="12"/>
  <c r="J589" i="12"/>
  <c r="K589" i="12"/>
  <c r="L589" i="12"/>
  <c r="N589" i="12" s="1"/>
  <c r="M589" i="12"/>
  <c r="F590" i="12"/>
  <c r="G590" i="12" s="1"/>
  <c r="I590" i="12"/>
  <c r="J590" i="12"/>
  <c r="K590" i="12"/>
  <c r="L590" i="12"/>
  <c r="N590" i="12" s="1"/>
  <c r="M590" i="12"/>
  <c r="F591" i="12"/>
  <c r="G591" i="12" s="1"/>
  <c r="I591" i="12"/>
  <c r="J591" i="12"/>
  <c r="K591" i="12"/>
  <c r="L591" i="12"/>
  <c r="N591" i="12" s="1"/>
  <c r="M591" i="12"/>
  <c r="F592" i="12"/>
  <c r="G592" i="12"/>
  <c r="I592" i="12"/>
  <c r="J592" i="12"/>
  <c r="K592" i="12"/>
  <c r="L592" i="12"/>
  <c r="N592" i="12" s="1"/>
  <c r="M592" i="12"/>
  <c r="F593" i="12"/>
  <c r="G593" i="12" s="1"/>
  <c r="I593" i="12"/>
  <c r="J593" i="12"/>
  <c r="K593" i="12"/>
  <c r="L593" i="12"/>
  <c r="N593" i="12" s="1"/>
  <c r="M593" i="12"/>
  <c r="F594" i="12"/>
  <c r="G594" i="12" s="1"/>
  <c r="I594" i="12"/>
  <c r="J594" i="12"/>
  <c r="K594" i="12"/>
  <c r="L594" i="12"/>
  <c r="N594" i="12" s="1"/>
  <c r="M594" i="12"/>
  <c r="F595" i="12"/>
  <c r="G595" i="12" s="1"/>
  <c r="I595" i="12"/>
  <c r="J595" i="12"/>
  <c r="K595" i="12"/>
  <c r="L595" i="12"/>
  <c r="N595" i="12" s="1"/>
  <c r="M595" i="12"/>
  <c r="F596" i="12"/>
  <c r="G596" i="12" s="1"/>
  <c r="I596" i="12"/>
  <c r="J596" i="12"/>
  <c r="K596" i="12"/>
  <c r="L596" i="12"/>
  <c r="N596" i="12" s="1"/>
  <c r="M596" i="12"/>
  <c r="F597" i="12"/>
  <c r="G597" i="12" s="1"/>
  <c r="I597" i="12"/>
  <c r="J597" i="12"/>
  <c r="K597" i="12"/>
  <c r="L597" i="12"/>
  <c r="N597" i="12" s="1"/>
  <c r="M597" i="12"/>
  <c r="F598" i="12"/>
  <c r="G598" i="12" s="1"/>
  <c r="I598" i="12"/>
  <c r="J598" i="12"/>
  <c r="K598" i="12"/>
  <c r="L598" i="12"/>
  <c r="N598" i="12" s="1"/>
  <c r="M598" i="12"/>
  <c r="F599" i="12"/>
  <c r="G599" i="12" s="1"/>
  <c r="I599" i="12"/>
  <c r="J599" i="12"/>
  <c r="K599" i="12"/>
  <c r="L599" i="12"/>
  <c r="N599" i="12" s="1"/>
  <c r="M599" i="12"/>
  <c r="F600" i="12"/>
  <c r="G600" i="12" s="1"/>
  <c r="I600" i="12"/>
  <c r="J600" i="12"/>
  <c r="K600" i="12"/>
  <c r="L600" i="12"/>
  <c r="N600" i="12" s="1"/>
  <c r="M600" i="12"/>
  <c r="F601" i="12"/>
  <c r="G601" i="12" s="1"/>
  <c r="I601" i="12"/>
  <c r="J601" i="12"/>
  <c r="K601" i="12"/>
  <c r="L601" i="12"/>
  <c r="N601" i="12" s="1"/>
  <c r="M601" i="12"/>
  <c r="F602" i="12"/>
  <c r="G602" i="12" s="1"/>
  <c r="I602" i="12"/>
  <c r="J602" i="12"/>
  <c r="K602" i="12"/>
  <c r="L602" i="12"/>
  <c r="N602" i="12" s="1"/>
  <c r="M602" i="12"/>
  <c r="F603" i="12"/>
  <c r="G603" i="12" s="1"/>
  <c r="I603" i="12"/>
  <c r="J603" i="12"/>
  <c r="K603" i="12"/>
  <c r="L603" i="12"/>
  <c r="N603" i="12" s="1"/>
  <c r="M603" i="12"/>
  <c r="F604" i="12"/>
  <c r="G604" i="12" s="1"/>
  <c r="I604" i="12"/>
  <c r="J604" i="12"/>
  <c r="K604" i="12"/>
  <c r="L604" i="12"/>
  <c r="N604" i="12" s="1"/>
  <c r="M604" i="12"/>
  <c r="F605" i="12"/>
  <c r="G605" i="12" s="1"/>
  <c r="I605" i="12"/>
  <c r="J605" i="12"/>
  <c r="K605" i="12"/>
  <c r="L605" i="12"/>
  <c r="N605" i="12" s="1"/>
  <c r="M605" i="12"/>
  <c r="F606" i="12"/>
  <c r="G606" i="12" s="1"/>
  <c r="I606" i="12"/>
  <c r="J606" i="12"/>
  <c r="K606" i="12"/>
  <c r="L606" i="12"/>
  <c r="N606" i="12" s="1"/>
  <c r="M606" i="12"/>
  <c r="F607" i="12"/>
  <c r="G607" i="12" s="1"/>
  <c r="I607" i="12"/>
  <c r="J607" i="12"/>
  <c r="K607" i="12"/>
  <c r="L607" i="12"/>
  <c r="N607" i="12" s="1"/>
  <c r="M607" i="12"/>
  <c r="F608" i="12"/>
  <c r="G608" i="12"/>
  <c r="I608" i="12"/>
  <c r="J608" i="12"/>
  <c r="K608" i="12"/>
  <c r="L608" i="12"/>
  <c r="N608" i="12" s="1"/>
  <c r="M608" i="12"/>
  <c r="F609" i="12"/>
  <c r="G609" i="12" s="1"/>
  <c r="I609" i="12"/>
  <c r="J609" i="12"/>
  <c r="K609" i="12"/>
  <c r="L609" i="12"/>
  <c r="N609" i="12" s="1"/>
  <c r="M609" i="12"/>
  <c r="F610" i="12"/>
  <c r="G610" i="12" s="1"/>
  <c r="I610" i="12"/>
  <c r="J610" i="12"/>
  <c r="K610" i="12"/>
  <c r="L610" i="12"/>
  <c r="N610" i="12" s="1"/>
  <c r="M610" i="12"/>
  <c r="F611" i="12"/>
  <c r="G611" i="12" s="1"/>
  <c r="I611" i="12"/>
  <c r="J611" i="12"/>
  <c r="K611" i="12"/>
  <c r="L611" i="12"/>
  <c r="N611" i="12" s="1"/>
  <c r="M611" i="12"/>
  <c r="F612" i="12"/>
  <c r="G612" i="12" s="1"/>
  <c r="I612" i="12"/>
  <c r="J612" i="12"/>
  <c r="K612" i="12"/>
  <c r="L612" i="12"/>
  <c r="N612" i="12" s="1"/>
  <c r="M612" i="12"/>
  <c r="F613" i="12"/>
  <c r="G613" i="12" s="1"/>
  <c r="I613" i="12"/>
  <c r="J613" i="12"/>
  <c r="K613" i="12"/>
  <c r="L613" i="12"/>
  <c r="N613" i="12" s="1"/>
  <c r="M613" i="12"/>
  <c r="F614" i="12"/>
  <c r="G614" i="12" s="1"/>
  <c r="I614" i="12"/>
  <c r="J614" i="12"/>
  <c r="K614" i="12"/>
  <c r="L614" i="12"/>
  <c r="N614" i="12" s="1"/>
  <c r="M614" i="12"/>
  <c r="F615" i="12"/>
  <c r="G615" i="12" s="1"/>
  <c r="I615" i="12"/>
  <c r="J615" i="12"/>
  <c r="K615" i="12"/>
  <c r="L615" i="12"/>
  <c r="N615" i="12" s="1"/>
  <c r="M615" i="12"/>
  <c r="F616" i="12"/>
  <c r="G616" i="12" s="1"/>
  <c r="I616" i="12"/>
  <c r="J616" i="12"/>
  <c r="K616" i="12"/>
  <c r="L616" i="12"/>
  <c r="N616" i="12" s="1"/>
  <c r="M616" i="12"/>
  <c r="F617" i="12"/>
  <c r="G617" i="12" s="1"/>
  <c r="I617" i="12"/>
  <c r="J617" i="12"/>
  <c r="K617" i="12"/>
  <c r="L617" i="12"/>
  <c r="N617" i="12" s="1"/>
  <c r="M617" i="12"/>
  <c r="F618" i="12"/>
  <c r="G618" i="12" s="1"/>
  <c r="I618" i="12"/>
  <c r="J618" i="12"/>
  <c r="K618" i="12"/>
  <c r="L618" i="12"/>
  <c r="N618" i="12" s="1"/>
  <c r="M618" i="12"/>
  <c r="F619" i="12"/>
  <c r="G619" i="12" s="1"/>
  <c r="I619" i="12"/>
  <c r="J619" i="12"/>
  <c r="K619" i="12"/>
  <c r="L619" i="12"/>
  <c r="N619" i="12" s="1"/>
  <c r="M619" i="12"/>
  <c r="F620" i="12"/>
  <c r="G620" i="12" s="1"/>
  <c r="I620" i="12"/>
  <c r="J620" i="12"/>
  <c r="K620" i="12"/>
  <c r="L620" i="12"/>
  <c r="N620" i="12" s="1"/>
  <c r="M620" i="12"/>
  <c r="F621" i="12"/>
  <c r="G621" i="12" s="1"/>
  <c r="I621" i="12"/>
  <c r="J621" i="12"/>
  <c r="K621" i="12"/>
  <c r="L621" i="12"/>
  <c r="N621" i="12" s="1"/>
  <c r="M621" i="12"/>
  <c r="F622" i="12"/>
  <c r="G622" i="12" s="1"/>
  <c r="I622" i="12"/>
  <c r="J622" i="12"/>
  <c r="K622" i="12"/>
  <c r="L622" i="12"/>
  <c r="N622" i="12" s="1"/>
  <c r="M622" i="12"/>
  <c r="F623" i="12"/>
  <c r="G623" i="12" s="1"/>
  <c r="I623" i="12"/>
  <c r="J623" i="12"/>
  <c r="K623" i="12"/>
  <c r="L623" i="12"/>
  <c r="N623" i="12" s="1"/>
  <c r="M623" i="12"/>
  <c r="F624" i="12"/>
  <c r="G624" i="12"/>
  <c r="I624" i="12"/>
  <c r="J624" i="12"/>
  <c r="K624" i="12"/>
  <c r="L624" i="12"/>
  <c r="N624" i="12" s="1"/>
  <c r="M624" i="12"/>
  <c r="F625" i="12"/>
  <c r="G625" i="12" s="1"/>
  <c r="I625" i="12"/>
  <c r="J625" i="12"/>
  <c r="K625" i="12"/>
  <c r="L625" i="12"/>
  <c r="N625" i="12" s="1"/>
  <c r="M625" i="12"/>
  <c r="F626" i="12"/>
  <c r="G626" i="12" s="1"/>
  <c r="I626" i="12"/>
  <c r="J626" i="12"/>
  <c r="K626" i="12"/>
  <c r="L626" i="12"/>
  <c r="N626" i="12" s="1"/>
  <c r="M626" i="12"/>
  <c r="F627" i="12"/>
  <c r="G627" i="12" s="1"/>
  <c r="I627" i="12"/>
  <c r="J627" i="12"/>
  <c r="K627" i="12"/>
  <c r="L627" i="12"/>
  <c r="N627" i="12" s="1"/>
  <c r="M627" i="12"/>
  <c r="F628" i="12"/>
  <c r="G628" i="12" s="1"/>
  <c r="I628" i="12"/>
  <c r="J628" i="12"/>
  <c r="K628" i="12"/>
  <c r="L628" i="12"/>
  <c r="N628" i="12" s="1"/>
  <c r="M628" i="12"/>
  <c r="F629" i="12"/>
  <c r="G629" i="12" s="1"/>
  <c r="I629" i="12"/>
  <c r="J629" i="12"/>
  <c r="K629" i="12"/>
  <c r="L629" i="12"/>
  <c r="N629" i="12" s="1"/>
  <c r="M629" i="12"/>
  <c r="F630" i="12"/>
  <c r="G630" i="12" s="1"/>
  <c r="I630" i="12"/>
  <c r="J630" i="12"/>
  <c r="K630" i="12"/>
  <c r="L630" i="12"/>
  <c r="N630" i="12" s="1"/>
  <c r="M630" i="12"/>
  <c r="F631" i="12"/>
  <c r="G631" i="12" s="1"/>
  <c r="I631" i="12"/>
  <c r="J631" i="12"/>
  <c r="K631" i="12"/>
  <c r="L631" i="12"/>
  <c r="N631" i="12" s="1"/>
  <c r="M631" i="12"/>
  <c r="F632" i="12"/>
  <c r="G632" i="12" s="1"/>
  <c r="I632" i="12"/>
  <c r="J632" i="12"/>
  <c r="K632" i="12"/>
  <c r="L632" i="12"/>
  <c r="N632" i="12" s="1"/>
  <c r="M632" i="12"/>
  <c r="F633" i="12"/>
  <c r="G633" i="12" s="1"/>
  <c r="I633" i="12"/>
  <c r="J633" i="12"/>
  <c r="K633" i="12"/>
  <c r="L633" i="12"/>
  <c r="N633" i="12" s="1"/>
  <c r="M633" i="12"/>
  <c r="F634" i="12"/>
  <c r="G634" i="12" s="1"/>
  <c r="I634" i="12"/>
  <c r="J634" i="12"/>
  <c r="K634" i="12"/>
  <c r="L634" i="12"/>
  <c r="N634" i="12" s="1"/>
  <c r="M634" i="12"/>
  <c r="F635" i="12"/>
  <c r="G635" i="12" s="1"/>
  <c r="I635" i="12"/>
  <c r="J635" i="12"/>
  <c r="K635" i="12"/>
  <c r="L635" i="12"/>
  <c r="N635" i="12" s="1"/>
  <c r="M635" i="12"/>
  <c r="F636" i="12"/>
  <c r="G636" i="12" s="1"/>
  <c r="I636" i="12"/>
  <c r="J636" i="12"/>
  <c r="K636" i="12"/>
  <c r="L636" i="12"/>
  <c r="N636" i="12" s="1"/>
  <c r="M636" i="12"/>
  <c r="F637" i="12"/>
  <c r="G637" i="12" s="1"/>
  <c r="I637" i="12"/>
  <c r="J637" i="12"/>
  <c r="K637" i="12"/>
  <c r="L637" i="12"/>
  <c r="N637" i="12" s="1"/>
  <c r="M637" i="12"/>
  <c r="F638" i="12"/>
  <c r="G638" i="12" s="1"/>
  <c r="I638" i="12"/>
  <c r="J638" i="12"/>
  <c r="K638" i="12"/>
  <c r="L638" i="12"/>
  <c r="N638" i="12" s="1"/>
  <c r="M638" i="12"/>
  <c r="F639" i="12"/>
  <c r="G639" i="12" s="1"/>
  <c r="I639" i="12"/>
  <c r="J639" i="12"/>
  <c r="K639" i="12"/>
  <c r="L639" i="12"/>
  <c r="N639" i="12" s="1"/>
  <c r="M639" i="12"/>
  <c r="F640" i="12"/>
  <c r="G640" i="12"/>
  <c r="I640" i="12"/>
  <c r="J640" i="12"/>
  <c r="K640" i="12"/>
  <c r="L640" i="12"/>
  <c r="N640" i="12" s="1"/>
  <c r="M640" i="12"/>
  <c r="F641" i="12"/>
  <c r="G641" i="12" s="1"/>
  <c r="I641" i="12"/>
  <c r="J641" i="12"/>
  <c r="K641" i="12"/>
  <c r="L641" i="12"/>
  <c r="N641" i="12" s="1"/>
  <c r="M641" i="12"/>
  <c r="F642" i="12"/>
  <c r="G642" i="12" s="1"/>
  <c r="I642" i="12"/>
  <c r="J642" i="12"/>
  <c r="K642" i="12"/>
  <c r="L642" i="12"/>
  <c r="N642" i="12" s="1"/>
  <c r="M642" i="12"/>
  <c r="F643" i="12"/>
  <c r="G643" i="12" s="1"/>
  <c r="I643" i="12"/>
  <c r="J643" i="12"/>
  <c r="K643" i="12"/>
  <c r="L643" i="12"/>
  <c r="N643" i="12" s="1"/>
  <c r="M643" i="12"/>
  <c r="F644" i="12"/>
  <c r="G644" i="12" s="1"/>
  <c r="I644" i="12"/>
  <c r="J644" i="12"/>
  <c r="K644" i="12"/>
  <c r="L644" i="12"/>
  <c r="N644" i="12" s="1"/>
  <c r="M644" i="12"/>
  <c r="F645" i="12"/>
  <c r="G645" i="12" s="1"/>
  <c r="I645" i="12"/>
  <c r="J645" i="12"/>
  <c r="K645" i="12"/>
  <c r="L645" i="12"/>
  <c r="N645" i="12" s="1"/>
  <c r="M645" i="12"/>
  <c r="F646" i="12"/>
  <c r="G646" i="12" s="1"/>
  <c r="I646" i="12"/>
  <c r="J646" i="12"/>
  <c r="K646" i="12"/>
  <c r="L646" i="12"/>
  <c r="N646" i="12" s="1"/>
  <c r="M646" i="12"/>
  <c r="F647" i="12"/>
  <c r="G647" i="12" s="1"/>
  <c r="I647" i="12"/>
  <c r="J647" i="12"/>
  <c r="K647" i="12"/>
  <c r="L647" i="12"/>
  <c r="N647" i="12" s="1"/>
  <c r="M647" i="12"/>
  <c r="F648" i="12"/>
  <c r="G648" i="12" s="1"/>
  <c r="I648" i="12"/>
  <c r="J648" i="12"/>
  <c r="K648" i="12"/>
  <c r="L648" i="12"/>
  <c r="N648" i="12" s="1"/>
  <c r="M648" i="12"/>
  <c r="F649" i="12"/>
  <c r="G649" i="12" s="1"/>
  <c r="I649" i="12"/>
  <c r="J649" i="12"/>
  <c r="K649" i="12"/>
  <c r="L649" i="12"/>
  <c r="N649" i="12" s="1"/>
  <c r="M649" i="12"/>
  <c r="F650" i="12"/>
  <c r="G650" i="12" s="1"/>
  <c r="I650" i="12"/>
  <c r="J650" i="12"/>
  <c r="K650" i="12"/>
  <c r="L650" i="12"/>
  <c r="N650" i="12" s="1"/>
  <c r="M650" i="12"/>
  <c r="F651" i="12"/>
  <c r="G651" i="12" s="1"/>
  <c r="I651" i="12"/>
  <c r="J651" i="12"/>
  <c r="K651" i="12"/>
  <c r="L651" i="12"/>
  <c r="N651" i="12" s="1"/>
  <c r="M651" i="12"/>
  <c r="F652" i="12"/>
  <c r="G652" i="12" s="1"/>
  <c r="I652" i="12"/>
  <c r="J652" i="12"/>
  <c r="K652" i="12"/>
  <c r="L652" i="12"/>
  <c r="N652" i="12" s="1"/>
  <c r="M652" i="12"/>
  <c r="F653" i="12"/>
  <c r="G653" i="12" s="1"/>
  <c r="I653" i="12"/>
  <c r="J653" i="12"/>
  <c r="K653" i="12"/>
  <c r="L653" i="12"/>
  <c r="N653" i="12" s="1"/>
  <c r="M653" i="12"/>
  <c r="F654" i="12"/>
  <c r="G654" i="12" s="1"/>
  <c r="I654" i="12"/>
  <c r="J654" i="12"/>
  <c r="K654" i="12"/>
  <c r="L654" i="12"/>
  <c r="N654" i="12" s="1"/>
  <c r="M654" i="12"/>
  <c r="F655" i="12"/>
  <c r="G655" i="12" s="1"/>
  <c r="I655" i="12"/>
  <c r="J655" i="12"/>
  <c r="K655" i="12"/>
  <c r="L655" i="12"/>
  <c r="N655" i="12" s="1"/>
  <c r="M655" i="12"/>
  <c r="F656" i="12"/>
  <c r="G656" i="12"/>
  <c r="I656" i="12"/>
  <c r="J656" i="12"/>
  <c r="K656" i="12"/>
  <c r="L656" i="12"/>
  <c r="N656" i="12" s="1"/>
  <c r="M656" i="12"/>
  <c r="F657" i="12"/>
  <c r="G657" i="12" s="1"/>
  <c r="I657" i="12"/>
  <c r="J657" i="12"/>
  <c r="K657" i="12"/>
  <c r="L657" i="12"/>
  <c r="N657" i="12" s="1"/>
  <c r="M657" i="12"/>
  <c r="F658" i="12"/>
  <c r="G658" i="12" s="1"/>
  <c r="I658" i="12"/>
  <c r="J658" i="12"/>
  <c r="K658" i="12"/>
  <c r="L658" i="12"/>
  <c r="N658" i="12" s="1"/>
  <c r="M658" i="12"/>
  <c r="F659" i="12"/>
  <c r="G659" i="12" s="1"/>
  <c r="I659" i="12"/>
  <c r="J659" i="12"/>
  <c r="K659" i="12"/>
  <c r="L659" i="12"/>
  <c r="N659" i="12" s="1"/>
  <c r="M659" i="12"/>
  <c r="F660" i="12"/>
  <c r="G660" i="12" s="1"/>
  <c r="I660" i="12"/>
  <c r="J660" i="12"/>
  <c r="K660" i="12"/>
  <c r="L660" i="12"/>
  <c r="N660" i="12" s="1"/>
  <c r="M660" i="12"/>
  <c r="F661" i="12"/>
  <c r="G661" i="12" s="1"/>
  <c r="I661" i="12"/>
  <c r="J661" i="12"/>
  <c r="K661" i="12"/>
  <c r="L661" i="12"/>
  <c r="N661" i="12" s="1"/>
  <c r="M661" i="12"/>
  <c r="F662" i="12"/>
  <c r="G662" i="12" s="1"/>
  <c r="I662" i="12"/>
  <c r="J662" i="12"/>
  <c r="K662" i="12"/>
  <c r="L662" i="12"/>
  <c r="N662" i="12" s="1"/>
  <c r="M662" i="12"/>
  <c r="F663" i="12"/>
  <c r="G663" i="12" s="1"/>
  <c r="I663" i="12"/>
  <c r="J663" i="12"/>
  <c r="K663" i="12"/>
  <c r="L663" i="12"/>
  <c r="N663" i="12" s="1"/>
  <c r="M663" i="12"/>
  <c r="F664" i="12"/>
  <c r="G664" i="12" s="1"/>
  <c r="I664" i="12"/>
  <c r="J664" i="12"/>
  <c r="K664" i="12"/>
  <c r="L664" i="12"/>
  <c r="N664" i="12" s="1"/>
  <c r="M664" i="12"/>
  <c r="F665" i="12"/>
  <c r="G665" i="12" s="1"/>
  <c r="I665" i="12"/>
  <c r="J665" i="12"/>
  <c r="K665" i="12"/>
  <c r="L665" i="12"/>
  <c r="N665" i="12" s="1"/>
  <c r="M665" i="12"/>
  <c r="F666" i="12"/>
  <c r="G666" i="12" s="1"/>
  <c r="I666" i="12"/>
  <c r="J666" i="12"/>
  <c r="K666" i="12"/>
  <c r="L666" i="12"/>
  <c r="N666" i="12" s="1"/>
  <c r="M666" i="12"/>
  <c r="F667" i="12"/>
  <c r="G667" i="12" s="1"/>
  <c r="I667" i="12"/>
  <c r="J667" i="12"/>
  <c r="K667" i="12"/>
  <c r="L667" i="12"/>
  <c r="N667" i="12" s="1"/>
  <c r="M667" i="12"/>
  <c r="F668" i="12"/>
  <c r="G668" i="12" s="1"/>
  <c r="I668" i="12"/>
  <c r="J668" i="12"/>
  <c r="K668" i="12"/>
  <c r="L668" i="12"/>
  <c r="N668" i="12" s="1"/>
  <c r="M668" i="12"/>
  <c r="F669" i="12"/>
  <c r="G669" i="12" s="1"/>
  <c r="I669" i="12"/>
  <c r="J669" i="12"/>
  <c r="K669" i="12"/>
  <c r="L669" i="12"/>
  <c r="N669" i="12" s="1"/>
  <c r="M669" i="12"/>
  <c r="F670" i="12"/>
  <c r="G670" i="12" s="1"/>
  <c r="I670" i="12"/>
  <c r="J670" i="12"/>
  <c r="K670" i="12"/>
  <c r="L670" i="12"/>
  <c r="N670" i="12" s="1"/>
  <c r="M670" i="12"/>
  <c r="F671" i="12"/>
  <c r="G671" i="12" s="1"/>
  <c r="I671" i="12"/>
  <c r="J671" i="12"/>
  <c r="K671" i="12"/>
  <c r="L671" i="12"/>
  <c r="N671" i="12" s="1"/>
  <c r="M671" i="12"/>
  <c r="F672" i="12"/>
  <c r="G672" i="12"/>
  <c r="I672" i="12"/>
  <c r="J672" i="12"/>
  <c r="K672" i="12"/>
  <c r="L672" i="12"/>
  <c r="N672" i="12" s="1"/>
  <c r="M672" i="12"/>
  <c r="F673" i="12"/>
  <c r="G673" i="12" s="1"/>
  <c r="I673" i="12"/>
  <c r="J673" i="12"/>
  <c r="K673" i="12"/>
  <c r="L673" i="12"/>
  <c r="N673" i="12" s="1"/>
  <c r="M673" i="12"/>
  <c r="F674" i="12"/>
  <c r="G674" i="12" s="1"/>
  <c r="I674" i="12"/>
  <c r="J674" i="12"/>
  <c r="K674" i="12"/>
  <c r="L674" i="12"/>
  <c r="N674" i="12" s="1"/>
  <c r="M674" i="12"/>
  <c r="F675" i="12"/>
  <c r="G675" i="12" s="1"/>
  <c r="I675" i="12"/>
  <c r="J675" i="12"/>
  <c r="K675" i="12"/>
  <c r="L675" i="12"/>
  <c r="N675" i="12" s="1"/>
  <c r="M675" i="12"/>
  <c r="F676" i="12"/>
  <c r="G676" i="12" s="1"/>
  <c r="I676" i="12"/>
  <c r="J676" i="12"/>
  <c r="K676" i="12"/>
  <c r="L676" i="12"/>
  <c r="N676" i="12" s="1"/>
  <c r="M676" i="12"/>
  <c r="F677" i="12"/>
  <c r="G677" i="12" s="1"/>
  <c r="I677" i="12"/>
  <c r="J677" i="12"/>
  <c r="K677" i="12"/>
  <c r="L677" i="12"/>
  <c r="N677" i="12" s="1"/>
  <c r="M677" i="12"/>
  <c r="F678" i="12"/>
  <c r="G678" i="12" s="1"/>
  <c r="I678" i="12"/>
  <c r="J678" i="12"/>
  <c r="K678" i="12"/>
  <c r="L678" i="12"/>
  <c r="N678" i="12" s="1"/>
  <c r="M678" i="12"/>
  <c r="F679" i="12"/>
  <c r="G679" i="12" s="1"/>
  <c r="I679" i="12"/>
  <c r="J679" i="12"/>
  <c r="K679" i="12"/>
  <c r="L679" i="12"/>
  <c r="N679" i="12" s="1"/>
  <c r="M679" i="12"/>
  <c r="F680" i="12"/>
  <c r="G680" i="12" s="1"/>
  <c r="I680" i="12"/>
  <c r="J680" i="12"/>
  <c r="K680" i="12"/>
  <c r="L680" i="12"/>
  <c r="N680" i="12" s="1"/>
  <c r="M680" i="12"/>
  <c r="F681" i="12"/>
  <c r="G681" i="12" s="1"/>
  <c r="I681" i="12"/>
  <c r="J681" i="12"/>
  <c r="K681" i="12"/>
  <c r="L681" i="12"/>
  <c r="N681" i="12" s="1"/>
  <c r="M681" i="12"/>
  <c r="F682" i="12"/>
  <c r="G682" i="12" s="1"/>
  <c r="I682" i="12"/>
  <c r="J682" i="12"/>
  <c r="K682" i="12"/>
  <c r="L682" i="12"/>
  <c r="N682" i="12" s="1"/>
  <c r="M682" i="12"/>
  <c r="F683" i="12"/>
  <c r="G683" i="12" s="1"/>
  <c r="I683" i="12"/>
  <c r="J683" i="12"/>
  <c r="K683" i="12"/>
  <c r="L683" i="12"/>
  <c r="N683" i="12" s="1"/>
  <c r="M683" i="12"/>
  <c r="F684" i="12"/>
  <c r="G684" i="12" s="1"/>
  <c r="I684" i="12"/>
  <c r="J684" i="12"/>
  <c r="K684" i="12"/>
  <c r="L684" i="12"/>
  <c r="N684" i="12" s="1"/>
  <c r="M684" i="12"/>
  <c r="F685" i="12"/>
  <c r="G685" i="12" s="1"/>
  <c r="I685" i="12"/>
  <c r="J685" i="12"/>
  <c r="K685" i="12"/>
  <c r="L685" i="12"/>
  <c r="N685" i="12" s="1"/>
  <c r="M685" i="12"/>
  <c r="F686" i="12"/>
  <c r="G686" i="12" s="1"/>
  <c r="I686" i="12"/>
  <c r="J686" i="12"/>
  <c r="K686" i="12"/>
  <c r="L686" i="12"/>
  <c r="N686" i="12" s="1"/>
  <c r="M686" i="12"/>
  <c r="F687" i="12"/>
  <c r="G687" i="12" s="1"/>
  <c r="I687" i="12"/>
  <c r="J687" i="12"/>
  <c r="K687" i="12"/>
  <c r="L687" i="12"/>
  <c r="N687" i="12" s="1"/>
  <c r="M687" i="12"/>
  <c r="F688" i="12"/>
  <c r="G688" i="12"/>
  <c r="I688" i="12"/>
  <c r="J688" i="12"/>
  <c r="K688" i="12"/>
  <c r="L688" i="12"/>
  <c r="N688" i="12" s="1"/>
  <c r="M688" i="12"/>
  <c r="F689" i="12"/>
  <c r="G689" i="12" s="1"/>
  <c r="I689" i="12"/>
  <c r="J689" i="12"/>
  <c r="K689" i="12"/>
  <c r="L689" i="12"/>
  <c r="N689" i="12" s="1"/>
  <c r="M689" i="12"/>
  <c r="F690" i="12"/>
  <c r="G690" i="12" s="1"/>
  <c r="I690" i="12"/>
  <c r="J690" i="12"/>
  <c r="K690" i="12"/>
  <c r="L690" i="12"/>
  <c r="N690" i="12" s="1"/>
  <c r="M690" i="12"/>
  <c r="F691" i="12"/>
  <c r="G691" i="12" s="1"/>
  <c r="I691" i="12"/>
  <c r="J691" i="12"/>
  <c r="K691" i="12"/>
  <c r="L691" i="12"/>
  <c r="N691" i="12" s="1"/>
  <c r="M691" i="12"/>
  <c r="F692" i="12"/>
  <c r="G692" i="12" s="1"/>
  <c r="I692" i="12"/>
  <c r="J692" i="12"/>
  <c r="K692" i="12"/>
  <c r="L692" i="12"/>
  <c r="N692" i="12" s="1"/>
  <c r="M692" i="12"/>
  <c r="F693" i="12"/>
  <c r="G693" i="12" s="1"/>
  <c r="I693" i="12"/>
  <c r="J693" i="12"/>
  <c r="K693" i="12"/>
  <c r="L693" i="12"/>
  <c r="N693" i="12" s="1"/>
  <c r="M693" i="12"/>
  <c r="F694" i="12"/>
  <c r="G694" i="12" s="1"/>
  <c r="I694" i="12"/>
  <c r="J694" i="12"/>
  <c r="K694" i="12"/>
  <c r="L694" i="12"/>
  <c r="N694" i="12" s="1"/>
  <c r="M694" i="12"/>
  <c r="F695" i="12"/>
  <c r="G695" i="12" s="1"/>
  <c r="I695" i="12"/>
  <c r="J695" i="12"/>
  <c r="K695" i="12"/>
  <c r="L695" i="12"/>
  <c r="N695" i="12" s="1"/>
  <c r="M695" i="12"/>
  <c r="F696" i="12"/>
  <c r="G696" i="12" s="1"/>
  <c r="I696" i="12"/>
  <c r="J696" i="12"/>
  <c r="K696" i="12"/>
  <c r="L696" i="12"/>
  <c r="N696" i="12" s="1"/>
  <c r="M696" i="12"/>
  <c r="F697" i="12"/>
  <c r="G697" i="12" s="1"/>
  <c r="I697" i="12"/>
  <c r="J697" i="12"/>
  <c r="K697" i="12"/>
  <c r="L697" i="12"/>
  <c r="N697" i="12" s="1"/>
  <c r="M697" i="12"/>
  <c r="F698" i="12"/>
  <c r="G698" i="12" s="1"/>
  <c r="I698" i="12"/>
  <c r="J698" i="12"/>
  <c r="K698" i="12"/>
  <c r="L698" i="12"/>
  <c r="N698" i="12" s="1"/>
  <c r="M698" i="12"/>
  <c r="F699" i="12"/>
  <c r="G699" i="12" s="1"/>
  <c r="I699" i="12"/>
  <c r="J699" i="12"/>
  <c r="K699" i="12"/>
  <c r="L699" i="12"/>
  <c r="N699" i="12" s="1"/>
  <c r="M699" i="12"/>
  <c r="F700" i="12"/>
  <c r="G700" i="12" s="1"/>
  <c r="I700" i="12"/>
  <c r="J700" i="12"/>
  <c r="K700" i="12"/>
  <c r="L700" i="12"/>
  <c r="N700" i="12" s="1"/>
  <c r="M700" i="12"/>
  <c r="F701" i="12"/>
  <c r="G701" i="12" s="1"/>
  <c r="I701" i="12"/>
  <c r="J701" i="12"/>
  <c r="K701" i="12"/>
  <c r="L701" i="12"/>
  <c r="N701" i="12" s="1"/>
  <c r="M701" i="12"/>
  <c r="F702" i="12"/>
  <c r="G702" i="12" s="1"/>
  <c r="I702" i="12"/>
  <c r="J702" i="12"/>
  <c r="K702" i="12"/>
  <c r="L702" i="12"/>
  <c r="N702" i="12" s="1"/>
  <c r="M702" i="12"/>
  <c r="F703" i="12"/>
  <c r="G703" i="12" s="1"/>
  <c r="I703" i="12"/>
  <c r="J703" i="12"/>
  <c r="K703" i="12"/>
  <c r="L703" i="12"/>
  <c r="N703" i="12" s="1"/>
  <c r="M703" i="12"/>
  <c r="F704" i="12"/>
  <c r="G704" i="12" s="1"/>
  <c r="I704" i="12"/>
  <c r="J704" i="12"/>
  <c r="K704" i="12"/>
  <c r="L704" i="12"/>
  <c r="N704" i="12" s="1"/>
  <c r="M704" i="12"/>
  <c r="F705" i="12"/>
  <c r="G705" i="12" s="1"/>
  <c r="I705" i="12"/>
  <c r="J705" i="12"/>
  <c r="K705" i="12"/>
  <c r="L705" i="12"/>
  <c r="M705" i="12"/>
  <c r="N705" i="12"/>
  <c r="F706" i="12"/>
  <c r="G706" i="12" s="1"/>
  <c r="I706" i="12"/>
  <c r="J706" i="12"/>
  <c r="K706" i="12"/>
  <c r="L706" i="12"/>
  <c r="N706" i="12" s="1"/>
  <c r="M706" i="12"/>
  <c r="F707" i="12"/>
  <c r="G707" i="12" s="1"/>
  <c r="I707" i="12"/>
  <c r="J707" i="12"/>
  <c r="K707" i="12"/>
  <c r="L707" i="12"/>
  <c r="N707" i="12" s="1"/>
  <c r="M707" i="12"/>
  <c r="F708" i="12"/>
  <c r="G708" i="12" s="1"/>
  <c r="I708" i="12"/>
  <c r="J708" i="12"/>
  <c r="K708" i="12"/>
  <c r="L708" i="12"/>
  <c r="N708" i="12" s="1"/>
  <c r="M708" i="12"/>
  <c r="F709" i="12"/>
  <c r="G709" i="12" s="1"/>
  <c r="I709" i="12"/>
  <c r="J709" i="12"/>
  <c r="K709" i="12"/>
  <c r="L709" i="12"/>
  <c r="N709" i="12" s="1"/>
  <c r="M709" i="12"/>
  <c r="F710" i="12"/>
  <c r="G710" i="12" s="1"/>
  <c r="I710" i="12"/>
  <c r="J710" i="12"/>
  <c r="K710" i="12"/>
  <c r="L710" i="12"/>
  <c r="N710" i="12" s="1"/>
  <c r="M710" i="12"/>
  <c r="F711" i="12"/>
  <c r="G711" i="12" s="1"/>
  <c r="I711" i="12"/>
  <c r="J711" i="12"/>
  <c r="K711" i="12"/>
  <c r="L711" i="12"/>
  <c r="N711" i="12" s="1"/>
  <c r="M711" i="12"/>
  <c r="F712" i="12"/>
  <c r="G712" i="12" s="1"/>
  <c r="I712" i="12"/>
  <c r="J712" i="12"/>
  <c r="K712" i="12"/>
  <c r="L712" i="12"/>
  <c r="N712" i="12" s="1"/>
  <c r="M712" i="12"/>
  <c r="F713" i="12"/>
  <c r="G713" i="12" s="1"/>
  <c r="I713" i="12"/>
  <c r="J713" i="12"/>
  <c r="K713" i="12"/>
  <c r="L713" i="12"/>
  <c r="N713" i="12" s="1"/>
  <c r="M713" i="12"/>
  <c r="F714" i="12"/>
  <c r="G714" i="12" s="1"/>
  <c r="I714" i="12"/>
  <c r="J714" i="12"/>
  <c r="K714" i="12"/>
  <c r="L714" i="12"/>
  <c r="N714" i="12" s="1"/>
  <c r="M714" i="12"/>
  <c r="F715" i="12"/>
  <c r="G715" i="12" s="1"/>
  <c r="I715" i="12"/>
  <c r="J715" i="12"/>
  <c r="K715" i="12"/>
  <c r="L715" i="12"/>
  <c r="N715" i="12" s="1"/>
  <c r="M715" i="12"/>
  <c r="F716" i="12"/>
  <c r="G716" i="12" s="1"/>
  <c r="I716" i="12"/>
  <c r="J716" i="12"/>
  <c r="K716" i="12"/>
  <c r="L716" i="12"/>
  <c r="N716" i="12" s="1"/>
  <c r="M716" i="12"/>
  <c r="F717" i="12"/>
  <c r="G717" i="12" s="1"/>
  <c r="I717" i="12"/>
  <c r="J717" i="12"/>
  <c r="K717" i="12"/>
  <c r="L717" i="12"/>
  <c r="N717" i="12" s="1"/>
  <c r="M717" i="12"/>
  <c r="F718" i="12"/>
  <c r="G718" i="12" s="1"/>
  <c r="I718" i="12"/>
  <c r="J718" i="12"/>
  <c r="K718" i="12"/>
  <c r="L718" i="12"/>
  <c r="N718" i="12" s="1"/>
  <c r="M718" i="12"/>
  <c r="F719" i="12"/>
  <c r="G719" i="12" s="1"/>
  <c r="I719" i="12"/>
  <c r="J719" i="12"/>
  <c r="K719" i="12"/>
  <c r="L719" i="12"/>
  <c r="N719" i="12" s="1"/>
  <c r="M719" i="12"/>
  <c r="F720" i="12"/>
  <c r="G720" i="12"/>
  <c r="I720" i="12"/>
  <c r="J720" i="12"/>
  <c r="K720" i="12"/>
  <c r="L720" i="12"/>
  <c r="N720" i="12" s="1"/>
  <c r="M720" i="12"/>
  <c r="F721" i="12"/>
  <c r="G721" i="12" s="1"/>
  <c r="I721" i="12"/>
  <c r="J721" i="12"/>
  <c r="K721" i="12"/>
  <c r="L721" i="12"/>
  <c r="N721" i="12" s="1"/>
  <c r="M721" i="12"/>
  <c r="F722" i="12"/>
  <c r="G722" i="12" s="1"/>
  <c r="I722" i="12"/>
  <c r="J722" i="12"/>
  <c r="K722" i="12"/>
  <c r="L722" i="12"/>
  <c r="N722" i="12" s="1"/>
  <c r="M722" i="12"/>
  <c r="F723" i="12"/>
  <c r="G723" i="12" s="1"/>
  <c r="I723" i="12"/>
  <c r="J723" i="12"/>
  <c r="K723" i="12"/>
  <c r="L723" i="12"/>
  <c r="N723" i="12" s="1"/>
  <c r="M723" i="12"/>
  <c r="F724" i="12"/>
  <c r="G724" i="12" s="1"/>
  <c r="I724" i="12"/>
  <c r="J724" i="12"/>
  <c r="K724" i="12"/>
  <c r="L724" i="12"/>
  <c r="N724" i="12" s="1"/>
  <c r="M724" i="12"/>
  <c r="F725" i="12"/>
  <c r="G725" i="12" s="1"/>
  <c r="I725" i="12"/>
  <c r="J725" i="12"/>
  <c r="K725" i="12"/>
  <c r="L725" i="12"/>
  <c r="N725" i="12" s="1"/>
  <c r="M725" i="12"/>
  <c r="F726" i="12"/>
  <c r="G726" i="12" s="1"/>
  <c r="I726" i="12"/>
  <c r="J726" i="12"/>
  <c r="K726" i="12"/>
  <c r="L726" i="12"/>
  <c r="N726" i="12" s="1"/>
  <c r="M726" i="12"/>
  <c r="F727" i="12"/>
  <c r="G727" i="12" s="1"/>
  <c r="I727" i="12"/>
  <c r="J727" i="12"/>
  <c r="K727" i="12"/>
  <c r="L727" i="12"/>
  <c r="N727" i="12" s="1"/>
  <c r="M727" i="12"/>
  <c r="F728" i="12"/>
  <c r="G728" i="12" s="1"/>
  <c r="I728" i="12"/>
  <c r="J728" i="12"/>
  <c r="K728" i="12"/>
  <c r="L728" i="12"/>
  <c r="N728" i="12" s="1"/>
  <c r="M728" i="12"/>
  <c r="F729" i="12"/>
  <c r="G729" i="12" s="1"/>
  <c r="I729" i="12"/>
  <c r="J729" i="12"/>
  <c r="K729" i="12"/>
  <c r="L729" i="12"/>
  <c r="N729" i="12" s="1"/>
  <c r="M729" i="12"/>
  <c r="F730" i="12"/>
  <c r="G730" i="12" s="1"/>
  <c r="I730" i="12"/>
  <c r="J730" i="12"/>
  <c r="K730" i="12"/>
  <c r="L730" i="12"/>
  <c r="N730" i="12" s="1"/>
  <c r="M730" i="12"/>
  <c r="F731" i="12"/>
  <c r="G731" i="12" s="1"/>
  <c r="I731" i="12"/>
  <c r="J731" i="12"/>
  <c r="K731" i="12"/>
  <c r="L731" i="12"/>
  <c r="N731" i="12" s="1"/>
  <c r="M731" i="12"/>
  <c r="F732" i="12"/>
  <c r="G732" i="12" s="1"/>
  <c r="I732" i="12"/>
  <c r="J732" i="12"/>
  <c r="K732" i="12"/>
  <c r="L732" i="12"/>
  <c r="N732" i="12" s="1"/>
  <c r="M732" i="12"/>
  <c r="F733" i="12"/>
  <c r="G733" i="12" s="1"/>
  <c r="I733" i="12"/>
  <c r="J733" i="12"/>
  <c r="K733" i="12"/>
  <c r="L733" i="12"/>
  <c r="N733" i="12" s="1"/>
  <c r="M733" i="12"/>
  <c r="F734" i="12"/>
  <c r="G734" i="12" s="1"/>
  <c r="I734" i="12"/>
  <c r="J734" i="12"/>
  <c r="K734" i="12"/>
  <c r="L734" i="12"/>
  <c r="N734" i="12" s="1"/>
  <c r="M734" i="12"/>
  <c r="F735" i="12"/>
  <c r="G735" i="12" s="1"/>
  <c r="I735" i="12"/>
  <c r="J735" i="12"/>
  <c r="K735" i="12"/>
  <c r="L735" i="12"/>
  <c r="N735" i="12" s="1"/>
  <c r="M735" i="12"/>
  <c r="F736" i="12"/>
  <c r="G736" i="12" s="1"/>
  <c r="I736" i="12"/>
  <c r="J736" i="12"/>
  <c r="K736" i="12"/>
  <c r="L736" i="12"/>
  <c r="N736" i="12" s="1"/>
  <c r="M736" i="12"/>
  <c r="F737" i="12"/>
  <c r="G737" i="12" s="1"/>
  <c r="I737" i="12"/>
  <c r="J737" i="12"/>
  <c r="K737" i="12"/>
  <c r="L737" i="12"/>
  <c r="N737" i="12" s="1"/>
  <c r="M737" i="12"/>
  <c r="F738" i="12"/>
  <c r="G738" i="12" s="1"/>
  <c r="I738" i="12"/>
  <c r="J738" i="12"/>
  <c r="K738" i="12"/>
  <c r="L738" i="12"/>
  <c r="N738" i="12" s="1"/>
  <c r="M738" i="12"/>
  <c r="F739" i="12"/>
  <c r="G739" i="12" s="1"/>
  <c r="I739" i="12"/>
  <c r="J739" i="12"/>
  <c r="K739" i="12"/>
  <c r="L739" i="12"/>
  <c r="N739" i="12" s="1"/>
  <c r="M739" i="12"/>
  <c r="F740" i="12"/>
  <c r="G740" i="12" s="1"/>
  <c r="I740" i="12"/>
  <c r="J740" i="12"/>
  <c r="K740" i="12"/>
  <c r="L740" i="12"/>
  <c r="N740" i="12" s="1"/>
  <c r="M740" i="12"/>
  <c r="F741" i="12"/>
  <c r="G741" i="12" s="1"/>
  <c r="I741" i="12"/>
  <c r="J741" i="12"/>
  <c r="K741" i="12"/>
  <c r="L741" i="12"/>
  <c r="N741" i="12" s="1"/>
  <c r="M741" i="12"/>
  <c r="F742" i="12"/>
  <c r="G742" i="12" s="1"/>
  <c r="I742" i="12"/>
  <c r="J742" i="12"/>
  <c r="K742" i="12"/>
  <c r="L742" i="12"/>
  <c r="N742" i="12" s="1"/>
  <c r="M742" i="12"/>
  <c r="F743" i="12"/>
  <c r="G743" i="12" s="1"/>
  <c r="I743" i="12"/>
  <c r="J743" i="12"/>
  <c r="K743" i="12"/>
  <c r="L743" i="12"/>
  <c r="N743" i="12" s="1"/>
  <c r="M743" i="12"/>
  <c r="F744" i="12"/>
  <c r="G744" i="12" s="1"/>
  <c r="I744" i="12"/>
  <c r="J744" i="12"/>
  <c r="K744" i="12"/>
  <c r="L744" i="12"/>
  <c r="N744" i="12" s="1"/>
  <c r="M744" i="12"/>
  <c r="F745" i="12"/>
  <c r="G745" i="12" s="1"/>
  <c r="I745" i="12"/>
  <c r="J745" i="12"/>
  <c r="K745" i="12"/>
  <c r="L745" i="12"/>
  <c r="N745" i="12" s="1"/>
  <c r="M745" i="12"/>
  <c r="F746" i="12"/>
  <c r="G746" i="12" s="1"/>
  <c r="I746" i="12"/>
  <c r="J746" i="12"/>
  <c r="K746" i="12"/>
  <c r="L746" i="12"/>
  <c r="M746" i="12"/>
  <c r="N746" i="12"/>
  <c r="F747" i="12"/>
  <c r="G747" i="12" s="1"/>
  <c r="I747" i="12"/>
  <c r="J747" i="12"/>
  <c r="K747" i="12"/>
  <c r="L747" i="12"/>
  <c r="N747" i="12" s="1"/>
  <c r="M747" i="12"/>
  <c r="F748" i="12"/>
  <c r="G748" i="12" s="1"/>
  <c r="I748" i="12"/>
  <c r="J748" i="12"/>
  <c r="K748" i="12"/>
  <c r="L748" i="12"/>
  <c r="N748" i="12" s="1"/>
  <c r="M748" i="12"/>
  <c r="F749" i="12"/>
  <c r="G749" i="12" s="1"/>
  <c r="I749" i="12"/>
  <c r="J749" i="12"/>
  <c r="K749" i="12"/>
  <c r="L749" i="12"/>
  <c r="N749" i="12" s="1"/>
  <c r="M749" i="12"/>
  <c r="F750" i="12"/>
  <c r="G750" i="12" s="1"/>
  <c r="I750" i="12"/>
  <c r="J750" i="12"/>
  <c r="K750" i="12"/>
  <c r="L750" i="12"/>
  <c r="N750" i="12" s="1"/>
  <c r="M750" i="12"/>
  <c r="F751" i="12"/>
  <c r="G751" i="12" s="1"/>
  <c r="I751" i="12"/>
  <c r="J751" i="12"/>
  <c r="K751" i="12"/>
  <c r="L751" i="12"/>
  <c r="N751" i="12" s="1"/>
  <c r="M751" i="12"/>
  <c r="F752" i="12"/>
  <c r="G752" i="12"/>
  <c r="I752" i="12"/>
  <c r="J752" i="12"/>
  <c r="K752" i="12"/>
  <c r="L752" i="12"/>
  <c r="N752" i="12" s="1"/>
  <c r="M752" i="12"/>
  <c r="F753" i="12"/>
  <c r="G753" i="12" s="1"/>
  <c r="I753" i="12"/>
  <c r="J753" i="12"/>
  <c r="K753" i="12"/>
  <c r="L753" i="12"/>
  <c r="N753" i="12" s="1"/>
  <c r="M753" i="12"/>
  <c r="F754" i="12"/>
  <c r="G754" i="12" s="1"/>
  <c r="I754" i="12"/>
  <c r="J754" i="12"/>
  <c r="K754" i="12"/>
  <c r="L754" i="12"/>
  <c r="N754" i="12" s="1"/>
  <c r="M754" i="12"/>
  <c r="F755" i="12"/>
  <c r="G755" i="12" s="1"/>
  <c r="I755" i="12"/>
  <c r="J755" i="12"/>
  <c r="K755" i="12"/>
  <c r="L755" i="12"/>
  <c r="N755" i="12" s="1"/>
  <c r="M755" i="12"/>
  <c r="F756" i="12"/>
  <c r="G756" i="12" s="1"/>
  <c r="I756" i="12"/>
  <c r="J756" i="12"/>
  <c r="K756" i="12"/>
  <c r="L756" i="12"/>
  <c r="N756" i="12" s="1"/>
  <c r="M756" i="12"/>
  <c r="F757" i="12"/>
  <c r="G757" i="12" s="1"/>
  <c r="I757" i="12"/>
  <c r="J757" i="12"/>
  <c r="K757" i="12"/>
  <c r="L757" i="12"/>
  <c r="N757" i="12" s="1"/>
  <c r="M757" i="12"/>
  <c r="F758" i="12"/>
  <c r="G758" i="12" s="1"/>
  <c r="I758" i="12"/>
  <c r="J758" i="12"/>
  <c r="K758" i="12"/>
  <c r="L758" i="12"/>
  <c r="N758" i="12" s="1"/>
  <c r="M758" i="12"/>
  <c r="F759" i="12"/>
  <c r="G759" i="12" s="1"/>
  <c r="I759" i="12"/>
  <c r="J759" i="12"/>
  <c r="K759" i="12"/>
  <c r="L759" i="12"/>
  <c r="N759" i="12" s="1"/>
  <c r="M759" i="12"/>
  <c r="F760" i="12"/>
  <c r="G760" i="12" s="1"/>
  <c r="I760" i="12"/>
  <c r="J760" i="12"/>
  <c r="K760" i="12"/>
  <c r="L760" i="12"/>
  <c r="N760" i="12" s="1"/>
  <c r="M760" i="12"/>
  <c r="F761" i="12"/>
  <c r="G761" i="12" s="1"/>
  <c r="I761" i="12"/>
  <c r="J761" i="12"/>
  <c r="K761" i="12"/>
  <c r="L761" i="12"/>
  <c r="N761" i="12" s="1"/>
  <c r="M761" i="12"/>
  <c r="F762" i="12"/>
  <c r="G762" i="12" s="1"/>
  <c r="I762" i="12"/>
  <c r="J762" i="12"/>
  <c r="K762" i="12"/>
  <c r="L762" i="12"/>
  <c r="N762" i="12" s="1"/>
  <c r="M762" i="12"/>
  <c r="F763" i="12"/>
  <c r="G763" i="12" s="1"/>
  <c r="I763" i="12"/>
  <c r="J763" i="12"/>
  <c r="K763" i="12"/>
  <c r="L763" i="12"/>
  <c r="M763" i="12"/>
  <c r="N763" i="12"/>
  <c r="F764" i="12"/>
  <c r="G764" i="12" s="1"/>
  <c r="I764" i="12"/>
  <c r="J764" i="12"/>
  <c r="K764" i="12"/>
  <c r="L764" i="12"/>
  <c r="N764" i="12" s="1"/>
  <c r="M764" i="12"/>
  <c r="F765" i="12"/>
  <c r="G765" i="12" s="1"/>
  <c r="I765" i="12"/>
  <c r="J765" i="12"/>
  <c r="K765" i="12"/>
  <c r="L765" i="12"/>
  <c r="N765" i="12" s="1"/>
  <c r="M765" i="12"/>
  <c r="F766" i="12"/>
  <c r="G766" i="12" s="1"/>
  <c r="I766" i="12"/>
  <c r="J766" i="12"/>
  <c r="K766" i="12"/>
  <c r="L766" i="12"/>
  <c r="N766" i="12" s="1"/>
  <c r="M766" i="12"/>
  <c r="F767" i="12"/>
  <c r="G767" i="12" s="1"/>
  <c r="I767" i="12"/>
  <c r="J767" i="12"/>
  <c r="K767" i="12"/>
  <c r="L767" i="12"/>
  <c r="N767" i="12" s="1"/>
  <c r="M767" i="12"/>
  <c r="F768" i="12"/>
  <c r="G768" i="12" s="1"/>
  <c r="I768" i="12"/>
  <c r="J768" i="12"/>
  <c r="K768" i="12"/>
  <c r="L768" i="12"/>
  <c r="N768" i="12" s="1"/>
  <c r="M768" i="12"/>
  <c r="F769" i="12"/>
  <c r="G769" i="12" s="1"/>
  <c r="I769" i="12"/>
  <c r="J769" i="12"/>
  <c r="K769" i="12"/>
  <c r="L769" i="12"/>
  <c r="N769" i="12" s="1"/>
  <c r="M769" i="12"/>
  <c r="F770" i="12"/>
  <c r="G770" i="12" s="1"/>
  <c r="I770" i="12"/>
  <c r="J770" i="12"/>
  <c r="K770" i="12"/>
  <c r="L770" i="12"/>
  <c r="N770" i="12" s="1"/>
  <c r="M770" i="12"/>
  <c r="F771" i="12"/>
  <c r="G771" i="12" s="1"/>
  <c r="I771" i="12"/>
  <c r="J771" i="12"/>
  <c r="K771" i="12"/>
  <c r="L771" i="12"/>
  <c r="N771" i="12" s="1"/>
  <c r="M771" i="12"/>
  <c r="F772" i="12"/>
  <c r="G772" i="12" s="1"/>
  <c r="I772" i="12"/>
  <c r="J772" i="12"/>
  <c r="K772" i="12"/>
  <c r="L772" i="12"/>
  <c r="N772" i="12" s="1"/>
  <c r="M772" i="12"/>
  <c r="F773" i="12"/>
  <c r="G773" i="12" s="1"/>
  <c r="I773" i="12"/>
  <c r="J773" i="12"/>
  <c r="K773" i="12"/>
  <c r="L773" i="12"/>
  <c r="N773" i="12" s="1"/>
  <c r="M773" i="12"/>
  <c r="F774" i="12"/>
  <c r="G774" i="12" s="1"/>
  <c r="I774" i="12"/>
  <c r="J774" i="12"/>
  <c r="K774" i="12"/>
  <c r="L774" i="12"/>
  <c r="N774" i="12" s="1"/>
  <c r="M774" i="12"/>
  <c r="F775" i="12"/>
  <c r="G775" i="12" s="1"/>
  <c r="I775" i="12"/>
  <c r="J775" i="12"/>
  <c r="K775" i="12"/>
  <c r="L775" i="12"/>
  <c r="N775" i="12" s="1"/>
  <c r="M775" i="12"/>
  <c r="F776" i="12"/>
  <c r="G776" i="12" s="1"/>
  <c r="I776" i="12"/>
  <c r="J776" i="12"/>
  <c r="K776" i="12"/>
  <c r="L776" i="12"/>
  <c r="N776" i="12" s="1"/>
  <c r="M776" i="12"/>
  <c r="F777" i="12"/>
  <c r="G777" i="12" s="1"/>
  <c r="I777" i="12"/>
  <c r="J777" i="12"/>
  <c r="K777" i="12"/>
  <c r="L777" i="12"/>
  <c r="N777" i="12" s="1"/>
  <c r="M777" i="12"/>
  <c r="F778" i="12"/>
  <c r="G778" i="12" s="1"/>
  <c r="I778" i="12"/>
  <c r="J778" i="12"/>
  <c r="K778" i="12"/>
  <c r="L778" i="12"/>
  <c r="N778" i="12" s="1"/>
  <c r="M778" i="12"/>
  <c r="F779" i="12"/>
  <c r="G779" i="12" s="1"/>
  <c r="I779" i="12"/>
  <c r="J779" i="12"/>
  <c r="K779" i="12"/>
  <c r="L779" i="12"/>
  <c r="N779" i="12" s="1"/>
  <c r="M779" i="12"/>
  <c r="F780" i="12"/>
  <c r="G780" i="12" s="1"/>
  <c r="I780" i="12"/>
  <c r="J780" i="12"/>
  <c r="K780" i="12"/>
  <c r="L780" i="12"/>
  <c r="N780" i="12" s="1"/>
  <c r="M780" i="12"/>
  <c r="F781" i="12"/>
  <c r="G781" i="12" s="1"/>
  <c r="I781" i="12"/>
  <c r="J781" i="12"/>
  <c r="K781" i="12"/>
  <c r="L781" i="12"/>
  <c r="N781" i="12" s="1"/>
  <c r="M781" i="12"/>
  <c r="F782" i="12"/>
  <c r="G782" i="12" s="1"/>
  <c r="I782" i="12"/>
  <c r="J782" i="12"/>
  <c r="K782" i="12"/>
  <c r="L782" i="12"/>
  <c r="N782" i="12" s="1"/>
  <c r="M782" i="12"/>
  <c r="F783" i="12"/>
  <c r="G783" i="12" s="1"/>
  <c r="I783" i="12"/>
  <c r="J783" i="12"/>
  <c r="K783" i="12"/>
  <c r="L783" i="12"/>
  <c r="N783" i="12" s="1"/>
  <c r="M783" i="12"/>
  <c r="F784" i="12"/>
  <c r="G784" i="12" s="1"/>
  <c r="I784" i="12"/>
  <c r="J784" i="12"/>
  <c r="K784" i="12"/>
  <c r="L784" i="12"/>
  <c r="N784" i="12" s="1"/>
  <c r="M784" i="12"/>
  <c r="F785" i="12"/>
  <c r="G785" i="12" s="1"/>
  <c r="I785" i="12"/>
  <c r="J785" i="12"/>
  <c r="K785" i="12"/>
  <c r="L785" i="12"/>
  <c r="N785" i="12" s="1"/>
  <c r="M785" i="12"/>
  <c r="F786" i="12"/>
  <c r="G786" i="12"/>
  <c r="I786" i="12"/>
  <c r="J786" i="12"/>
  <c r="K786" i="12"/>
  <c r="L786" i="12"/>
  <c r="N786" i="12" s="1"/>
  <c r="M786" i="12"/>
  <c r="F787" i="12"/>
  <c r="G787" i="12" s="1"/>
  <c r="I787" i="12"/>
  <c r="J787" i="12"/>
  <c r="K787" i="12"/>
  <c r="L787" i="12"/>
  <c r="N787" i="12" s="1"/>
  <c r="M787" i="12"/>
  <c r="F788" i="12"/>
  <c r="G788" i="12" s="1"/>
  <c r="I788" i="12"/>
  <c r="J788" i="12"/>
  <c r="K788" i="12"/>
  <c r="L788" i="12"/>
  <c r="N788" i="12" s="1"/>
  <c r="M788" i="12"/>
  <c r="F789" i="12"/>
  <c r="G789" i="12" s="1"/>
  <c r="I789" i="12"/>
  <c r="J789" i="12"/>
  <c r="K789" i="12"/>
  <c r="L789" i="12"/>
  <c r="N789" i="12" s="1"/>
  <c r="M789" i="12"/>
  <c r="F790" i="12"/>
  <c r="G790" i="12" s="1"/>
  <c r="I790" i="12"/>
  <c r="J790" i="12"/>
  <c r="K790" i="12"/>
  <c r="L790" i="12"/>
  <c r="N790" i="12" s="1"/>
  <c r="M790" i="12"/>
  <c r="F791" i="12"/>
  <c r="G791" i="12" s="1"/>
  <c r="I791" i="12"/>
  <c r="J791" i="12"/>
  <c r="K791" i="12"/>
  <c r="L791" i="12"/>
  <c r="N791" i="12" s="1"/>
  <c r="M791" i="12"/>
  <c r="F792" i="12"/>
  <c r="G792" i="12" s="1"/>
  <c r="I792" i="12"/>
  <c r="J792" i="12"/>
  <c r="K792" i="12"/>
  <c r="L792" i="12"/>
  <c r="N792" i="12" s="1"/>
  <c r="M792" i="12"/>
  <c r="F793" i="12"/>
  <c r="G793" i="12" s="1"/>
  <c r="I793" i="12"/>
  <c r="J793" i="12"/>
  <c r="K793" i="12"/>
  <c r="L793" i="12"/>
  <c r="N793" i="12" s="1"/>
  <c r="M793" i="12"/>
  <c r="F794" i="12"/>
  <c r="G794" i="12" s="1"/>
  <c r="I794" i="12"/>
  <c r="J794" i="12"/>
  <c r="K794" i="12"/>
  <c r="L794" i="12"/>
  <c r="N794" i="12" s="1"/>
  <c r="M794" i="12"/>
  <c r="F795" i="12"/>
  <c r="G795" i="12" s="1"/>
  <c r="I795" i="12"/>
  <c r="J795" i="12"/>
  <c r="K795" i="12"/>
  <c r="L795" i="12"/>
  <c r="N795" i="12" s="1"/>
  <c r="M795" i="12"/>
  <c r="F796" i="12"/>
  <c r="G796" i="12" s="1"/>
  <c r="I796" i="12"/>
  <c r="J796" i="12"/>
  <c r="K796" i="12"/>
  <c r="L796" i="12"/>
  <c r="N796" i="12" s="1"/>
  <c r="M796" i="12"/>
  <c r="F797" i="12"/>
  <c r="G797" i="12" s="1"/>
  <c r="I797" i="12"/>
  <c r="J797" i="12"/>
  <c r="K797" i="12"/>
  <c r="L797" i="12"/>
  <c r="N797" i="12" s="1"/>
  <c r="M797" i="12"/>
  <c r="F798" i="12"/>
  <c r="G798" i="12" s="1"/>
  <c r="I798" i="12"/>
  <c r="J798" i="12"/>
  <c r="K798" i="12"/>
  <c r="L798" i="12"/>
  <c r="N798" i="12" s="1"/>
  <c r="M798" i="12"/>
  <c r="F799" i="12"/>
  <c r="G799" i="12" s="1"/>
  <c r="I799" i="12"/>
  <c r="J799" i="12"/>
  <c r="K799" i="12"/>
  <c r="L799" i="12"/>
  <c r="N799" i="12" s="1"/>
  <c r="M799" i="12"/>
  <c r="F800" i="12"/>
  <c r="G800" i="12" s="1"/>
  <c r="I800" i="12"/>
  <c r="J800" i="12"/>
  <c r="K800" i="12"/>
  <c r="L800" i="12"/>
  <c r="N800" i="12" s="1"/>
  <c r="M800" i="12"/>
  <c r="F801" i="12"/>
  <c r="G801" i="12" s="1"/>
  <c r="I801" i="12"/>
  <c r="J801" i="12"/>
  <c r="K801" i="12"/>
  <c r="L801" i="12"/>
  <c r="N801" i="12" s="1"/>
  <c r="M801" i="12"/>
  <c r="F802" i="12"/>
  <c r="G802" i="12" s="1"/>
  <c r="I802" i="12"/>
  <c r="J802" i="12"/>
  <c r="K802" i="12"/>
  <c r="L802" i="12"/>
  <c r="N802" i="12" s="1"/>
  <c r="M802" i="12"/>
  <c r="F803" i="12"/>
  <c r="G803" i="12" s="1"/>
  <c r="I803" i="12"/>
  <c r="J803" i="12"/>
  <c r="K803" i="12"/>
  <c r="L803" i="12"/>
  <c r="N803" i="12" s="1"/>
  <c r="M803" i="12"/>
  <c r="F804" i="12"/>
  <c r="G804" i="12" s="1"/>
  <c r="I804" i="12"/>
  <c r="J804" i="12"/>
  <c r="K804" i="12"/>
  <c r="L804" i="12"/>
  <c r="N804" i="12" s="1"/>
  <c r="M804" i="12"/>
  <c r="F805" i="12"/>
  <c r="G805" i="12" s="1"/>
  <c r="I805" i="12"/>
  <c r="J805" i="12"/>
  <c r="K805" i="12"/>
  <c r="L805" i="12"/>
  <c r="N805" i="12" s="1"/>
  <c r="M805" i="12"/>
  <c r="F806" i="12"/>
  <c r="G806" i="12" s="1"/>
  <c r="I806" i="12"/>
  <c r="J806" i="12"/>
  <c r="K806" i="12"/>
  <c r="L806" i="12"/>
  <c r="N806" i="12" s="1"/>
  <c r="M806" i="12"/>
  <c r="F807" i="12"/>
  <c r="G807" i="12" s="1"/>
  <c r="I807" i="12"/>
  <c r="J807" i="12"/>
  <c r="K807" i="12"/>
  <c r="L807" i="12"/>
  <c r="N807" i="12" s="1"/>
  <c r="M807" i="12"/>
  <c r="F808" i="12"/>
  <c r="G808" i="12" s="1"/>
  <c r="I808" i="12"/>
  <c r="J808" i="12"/>
  <c r="K808" i="12"/>
  <c r="L808" i="12"/>
  <c r="N808" i="12" s="1"/>
  <c r="M808" i="12"/>
  <c r="F809" i="12"/>
  <c r="G809" i="12" s="1"/>
  <c r="I809" i="12"/>
  <c r="J809" i="12"/>
  <c r="K809" i="12"/>
  <c r="L809" i="12"/>
  <c r="N809" i="12" s="1"/>
  <c r="M809" i="12"/>
  <c r="F810" i="12"/>
  <c r="G810" i="12" s="1"/>
  <c r="I810" i="12"/>
  <c r="J810" i="12"/>
  <c r="K810" i="12"/>
  <c r="L810" i="12"/>
  <c r="N810" i="12" s="1"/>
  <c r="M810" i="12"/>
  <c r="F811" i="12"/>
  <c r="G811" i="12" s="1"/>
  <c r="I811" i="12"/>
  <c r="J811" i="12"/>
  <c r="K811" i="12"/>
  <c r="L811" i="12"/>
  <c r="N811" i="12" s="1"/>
  <c r="M811" i="12"/>
  <c r="F812" i="12"/>
  <c r="G812" i="12" s="1"/>
  <c r="I812" i="12"/>
  <c r="J812" i="12"/>
  <c r="K812" i="12"/>
  <c r="L812" i="12"/>
  <c r="N812" i="12" s="1"/>
  <c r="M812" i="12"/>
  <c r="F813" i="12"/>
  <c r="G813" i="12" s="1"/>
  <c r="I813" i="12"/>
  <c r="J813" i="12"/>
  <c r="K813" i="12"/>
  <c r="L813" i="12"/>
  <c r="N813" i="12" s="1"/>
  <c r="M813" i="12"/>
  <c r="F814" i="12"/>
  <c r="G814" i="12" s="1"/>
  <c r="I814" i="12"/>
  <c r="J814" i="12"/>
  <c r="K814" i="12"/>
  <c r="L814" i="12"/>
  <c r="N814" i="12" s="1"/>
  <c r="M814" i="12"/>
  <c r="F815" i="12"/>
  <c r="G815" i="12" s="1"/>
  <c r="I815" i="12"/>
  <c r="J815" i="12"/>
  <c r="K815" i="12"/>
  <c r="L815" i="12"/>
  <c r="N815" i="12" s="1"/>
  <c r="M815" i="12"/>
  <c r="F816" i="12"/>
  <c r="G816" i="12" s="1"/>
  <c r="I816" i="12"/>
  <c r="J816" i="12"/>
  <c r="K816" i="12"/>
  <c r="L816" i="12"/>
  <c r="N816" i="12" s="1"/>
  <c r="M816" i="12"/>
  <c r="F817" i="12"/>
  <c r="G817" i="12" s="1"/>
  <c r="I817" i="12"/>
  <c r="J817" i="12"/>
  <c r="K817" i="12"/>
  <c r="L817" i="12"/>
  <c r="N817" i="12" s="1"/>
  <c r="M817" i="12"/>
  <c r="F818" i="12"/>
  <c r="G818" i="12"/>
  <c r="I818" i="12"/>
  <c r="J818" i="12"/>
  <c r="K818" i="12"/>
  <c r="L818" i="12"/>
  <c r="N818" i="12" s="1"/>
  <c r="M818" i="12"/>
  <c r="F819" i="12"/>
  <c r="G819" i="12" s="1"/>
  <c r="I819" i="12"/>
  <c r="J819" i="12"/>
  <c r="K819" i="12"/>
  <c r="L819" i="12"/>
  <c r="N819" i="12" s="1"/>
  <c r="M819" i="12"/>
  <c r="F820" i="12"/>
  <c r="G820" i="12" s="1"/>
  <c r="I820" i="12"/>
  <c r="J820" i="12"/>
  <c r="K820" i="12"/>
  <c r="L820" i="12"/>
  <c r="N820" i="12" s="1"/>
  <c r="M820" i="12"/>
  <c r="F821" i="12"/>
  <c r="G821" i="12" s="1"/>
  <c r="I821" i="12"/>
  <c r="J821" i="12"/>
  <c r="K821" i="12"/>
  <c r="L821" i="12"/>
  <c r="N821" i="12" s="1"/>
  <c r="M821" i="12"/>
  <c r="F822" i="12"/>
  <c r="G822" i="12" s="1"/>
  <c r="I822" i="12"/>
  <c r="J822" i="12"/>
  <c r="K822" i="12"/>
  <c r="L822" i="12"/>
  <c r="N822" i="12" s="1"/>
  <c r="M822" i="12"/>
  <c r="F823" i="12"/>
  <c r="G823" i="12" s="1"/>
  <c r="I823" i="12"/>
  <c r="J823" i="12"/>
  <c r="K823" i="12"/>
  <c r="L823" i="12"/>
  <c r="N823" i="12" s="1"/>
  <c r="M823" i="12"/>
  <c r="F824" i="12"/>
  <c r="G824" i="12" s="1"/>
  <c r="I824" i="12"/>
  <c r="J824" i="12"/>
  <c r="K824" i="12"/>
  <c r="L824" i="12"/>
  <c r="N824" i="12" s="1"/>
  <c r="M824" i="12"/>
  <c r="F825" i="12"/>
  <c r="G825" i="12" s="1"/>
  <c r="I825" i="12"/>
  <c r="J825" i="12"/>
  <c r="K825" i="12"/>
  <c r="L825" i="12"/>
  <c r="N825" i="12" s="1"/>
  <c r="M825" i="12"/>
  <c r="F826" i="12"/>
  <c r="G826" i="12" s="1"/>
  <c r="I826" i="12"/>
  <c r="J826" i="12"/>
  <c r="K826" i="12"/>
  <c r="L826" i="12"/>
  <c r="N826" i="12" s="1"/>
  <c r="M826" i="12"/>
  <c r="F827" i="12"/>
  <c r="G827" i="12" s="1"/>
  <c r="I827" i="12"/>
  <c r="J827" i="12"/>
  <c r="K827" i="12"/>
  <c r="L827" i="12"/>
  <c r="N827" i="12" s="1"/>
  <c r="M827" i="12"/>
  <c r="F828" i="12"/>
  <c r="G828" i="12" s="1"/>
  <c r="I828" i="12"/>
  <c r="J828" i="12"/>
  <c r="K828" i="12"/>
  <c r="L828" i="12"/>
  <c r="N828" i="12" s="1"/>
  <c r="M828" i="12"/>
  <c r="F829" i="12"/>
  <c r="G829" i="12" s="1"/>
  <c r="I829" i="12"/>
  <c r="J829" i="12"/>
  <c r="K829" i="12"/>
  <c r="L829" i="12"/>
  <c r="N829" i="12" s="1"/>
  <c r="M829" i="12"/>
  <c r="F830" i="12"/>
  <c r="G830" i="12" s="1"/>
  <c r="I830" i="12"/>
  <c r="J830" i="12"/>
  <c r="K830" i="12"/>
  <c r="L830" i="12"/>
  <c r="N830" i="12" s="1"/>
  <c r="M830" i="12"/>
  <c r="F831" i="12"/>
  <c r="G831" i="12" s="1"/>
  <c r="I831" i="12"/>
  <c r="J831" i="12"/>
  <c r="K831" i="12"/>
  <c r="L831" i="12"/>
  <c r="N831" i="12" s="1"/>
  <c r="M831" i="12"/>
  <c r="F832" i="12"/>
  <c r="G832" i="12" s="1"/>
  <c r="I832" i="12"/>
  <c r="J832" i="12"/>
  <c r="K832" i="12"/>
  <c r="L832" i="12"/>
  <c r="N832" i="12" s="1"/>
  <c r="M832" i="12"/>
  <c r="F833" i="12"/>
  <c r="G833" i="12" s="1"/>
  <c r="I833" i="12"/>
  <c r="J833" i="12"/>
  <c r="K833" i="12"/>
  <c r="L833" i="12"/>
  <c r="N833" i="12" s="1"/>
  <c r="M833" i="12"/>
  <c r="F834" i="12"/>
  <c r="G834" i="12" s="1"/>
  <c r="I834" i="12"/>
  <c r="J834" i="12"/>
  <c r="K834" i="12"/>
  <c r="L834" i="12"/>
  <c r="N834" i="12" s="1"/>
  <c r="M834" i="12"/>
  <c r="F835" i="12"/>
  <c r="G835" i="12" s="1"/>
  <c r="I835" i="12"/>
  <c r="J835" i="12"/>
  <c r="K835" i="12"/>
  <c r="L835" i="12"/>
  <c r="N835" i="12" s="1"/>
  <c r="M835" i="12"/>
  <c r="F836" i="12"/>
  <c r="G836" i="12" s="1"/>
  <c r="I836" i="12"/>
  <c r="J836" i="12"/>
  <c r="K836" i="12"/>
  <c r="L836" i="12"/>
  <c r="N836" i="12" s="1"/>
  <c r="M836" i="12"/>
  <c r="F837" i="12"/>
  <c r="G837" i="12" s="1"/>
  <c r="I837" i="12"/>
  <c r="J837" i="12"/>
  <c r="K837" i="12"/>
  <c r="L837" i="12"/>
  <c r="N837" i="12" s="1"/>
  <c r="M837" i="12"/>
  <c r="F838" i="12"/>
  <c r="G838" i="12" s="1"/>
  <c r="I838" i="12"/>
  <c r="J838" i="12"/>
  <c r="K838" i="12"/>
  <c r="L838" i="12"/>
  <c r="N838" i="12" s="1"/>
  <c r="M838" i="12"/>
  <c r="F839" i="12"/>
  <c r="G839" i="12" s="1"/>
  <c r="I839" i="12"/>
  <c r="J839" i="12"/>
  <c r="K839" i="12"/>
  <c r="L839" i="12"/>
  <c r="N839" i="12" s="1"/>
  <c r="M839" i="12"/>
  <c r="F840" i="12"/>
  <c r="G840" i="12" s="1"/>
  <c r="I840" i="12"/>
  <c r="J840" i="12"/>
  <c r="K840" i="12"/>
  <c r="L840" i="12"/>
  <c r="N840" i="12" s="1"/>
  <c r="M840" i="12"/>
  <c r="F841" i="12"/>
  <c r="G841" i="12" s="1"/>
  <c r="I841" i="12"/>
  <c r="J841" i="12"/>
  <c r="K841" i="12"/>
  <c r="L841" i="12"/>
  <c r="N841" i="12" s="1"/>
  <c r="M841" i="12"/>
  <c r="F842" i="12"/>
  <c r="G842" i="12" s="1"/>
  <c r="I842" i="12"/>
  <c r="J842" i="12"/>
  <c r="K842" i="12"/>
  <c r="L842" i="12"/>
  <c r="N842" i="12" s="1"/>
  <c r="M842" i="12"/>
  <c r="F843" i="12"/>
  <c r="G843" i="12" s="1"/>
  <c r="I843" i="12"/>
  <c r="J843" i="12"/>
  <c r="K843" i="12"/>
  <c r="L843" i="12"/>
  <c r="N843" i="12" s="1"/>
  <c r="M843" i="12"/>
  <c r="F844" i="12"/>
  <c r="G844" i="12" s="1"/>
  <c r="I844" i="12"/>
  <c r="J844" i="12"/>
  <c r="K844" i="12"/>
  <c r="L844" i="12"/>
  <c r="N844" i="12" s="1"/>
  <c r="M844" i="12"/>
  <c r="F845" i="12"/>
  <c r="G845" i="12" s="1"/>
  <c r="I845" i="12"/>
  <c r="J845" i="12"/>
  <c r="K845" i="12"/>
  <c r="L845" i="12"/>
  <c r="N845" i="12" s="1"/>
  <c r="M845" i="12"/>
  <c r="F846" i="12"/>
  <c r="G846" i="12" s="1"/>
  <c r="I846" i="12"/>
  <c r="J846" i="12"/>
  <c r="K846" i="12"/>
  <c r="L846" i="12"/>
  <c r="N846" i="12" s="1"/>
  <c r="M846" i="12"/>
  <c r="F847" i="12"/>
  <c r="G847" i="12" s="1"/>
  <c r="I847" i="12"/>
  <c r="J847" i="12"/>
  <c r="K847" i="12"/>
  <c r="L847" i="12"/>
  <c r="N847" i="12" s="1"/>
  <c r="M847" i="12"/>
  <c r="F848" i="12"/>
  <c r="G848" i="12" s="1"/>
  <c r="I848" i="12"/>
  <c r="J848" i="12"/>
  <c r="K848" i="12"/>
  <c r="L848" i="12"/>
  <c r="N848" i="12" s="1"/>
  <c r="M848" i="12"/>
  <c r="F849" i="12"/>
  <c r="G849" i="12" s="1"/>
  <c r="I849" i="12"/>
  <c r="J849" i="12"/>
  <c r="K849" i="12"/>
  <c r="L849" i="12"/>
  <c r="N849" i="12" s="1"/>
  <c r="M849" i="12"/>
  <c r="F850" i="12"/>
  <c r="G850" i="12" s="1"/>
  <c r="I850" i="12"/>
  <c r="J850" i="12"/>
  <c r="K850" i="12"/>
  <c r="L850" i="12"/>
  <c r="N850" i="12" s="1"/>
  <c r="M850" i="12"/>
  <c r="F851" i="12"/>
  <c r="G851" i="12" s="1"/>
  <c r="I851" i="12"/>
  <c r="J851" i="12"/>
  <c r="K851" i="12"/>
  <c r="L851" i="12"/>
  <c r="N851" i="12" s="1"/>
  <c r="M851" i="12"/>
  <c r="F852" i="12"/>
  <c r="G852" i="12" s="1"/>
  <c r="I852" i="12"/>
  <c r="J852" i="12"/>
  <c r="K852" i="12"/>
  <c r="L852" i="12"/>
  <c r="N852" i="12" s="1"/>
  <c r="M852" i="12"/>
  <c r="F853" i="12"/>
  <c r="G853" i="12" s="1"/>
  <c r="I853" i="12"/>
  <c r="J853" i="12"/>
  <c r="K853" i="12"/>
  <c r="L853" i="12"/>
  <c r="N853" i="12" s="1"/>
  <c r="M853" i="12"/>
  <c r="F854" i="12"/>
  <c r="G854" i="12" s="1"/>
  <c r="I854" i="12"/>
  <c r="J854" i="12"/>
  <c r="K854" i="12"/>
  <c r="L854" i="12"/>
  <c r="N854" i="12" s="1"/>
  <c r="M854" i="12"/>
  <c r="F855" i="12"/>
  <c r="G855" i="12"/>
  <c r="I855" i="12"/>
  <c r="J855" i="12"/>
  <c r="K855" i="12"/>
  <c r="L855" i="12"/>
  <c r="N855" i="12" s="1"/>
  <c r="M855" i="12"/>
  <c r="F856" i="12"/>
  <c r="G856" i="12" s="1"/>
  <c r="I856" i="12"/>
  <c r="J856" i="12"/>
  <c r="K856" i="12"/>
  <c r="L856" i="12"/>
  <c r="N856" i="12" s="1"/>
  <c r="M856" i="12"/>
  <c r="F857" i="12"/>
  <c r="G857" i="12" s="1"/>
  <c r="I857" i="12"/>
  <c r="J857" i="12"/>
  <c r="K857" i="12"/>
  <c r="L857" i="12"/>
  <c r="N857" i="12" s="1"/>
  <c r="M857" i="12"/>
  <c r="F858" i="12"/>
  <c r="G858" i="12" s="1"/>
  <c r="I858" i="12"/>
  <c r="J858" i="12"/>
  <c r="K858" i="12"/>
  <c r="L858" i="12"/>
  <c r="N858" i="12" s="1"/>
  <c r="M858" i="12"/>
  <c r="F859" i="12"/>
  <c r="G859" i="12" s="1"/>
  <c r="I859" i="12"/>
  <c r="J859" i="12"/>
  <c r="K859" i="12"/>
  <c r="L859" i="12"/>
  <c r="N859" i="12" s="1"/>
  <c r="M859" i="12"/>
  <c r="F860" i="12"/>
  <c r="G860" i="12" s="1"/>
  <c r="I860" i="12"/>
  <c r="J860" i="12"/>
  <c r="K860" i="12"/>
  <c r="L860" i="12"/>
  <c r="N860" i="12" s="1"/>
  <c r="M860" i="12"/>
  <c r="F861" i="12"/>
  <c r="G861" i="12" s="1"/>
  <c r="I861" i="12"/>
  <c r="J861" i="12"/>
  <c r="K861" i="12"/>
  <c r="L861" i="12"/>
  <c r="N861" i="12" s="1"/>
  <c r="M861" i="12"/>
  <c r="F862" i="12"/>
  <c r="G862" i="12" s="1"/>
  <c r="I862" i="12"/>
  <c r="J862" i="12"/>
  <c r="K862" i="12"/>
  <c r="L862" i="12"/>
  <c r="N862" i="12" s="1"/>
  <c r="M862" i="12"/>
  <c r="F863" i="12"/>
  <c r="G863" i="12" s="1"/>
  <c r="I863" i="12"/>
  <c r="J863" i="12"/>
  <c r="K863" i="12"/>
  <c r="L863" i="12"/>
  <c r="N863" i="12" s="1"/>
  <c r="M863" i="12"/>
  <c r="F864" i="12"/>
  <c r="G864" i="12" s="1"/>
  <c r="I864" i="12"/>
  <c r="J864" i="12"/>
  <c r="K864" i="12"/>
  <c r="L864" i="12"/>
  <c r="N864" i="12" s="1"/>
  <c r="M864" i="12"/>
  <c r="F865" i="12"/>
  <c r="G865" i="12" s="1"/>
  <c r="I865" i="12"/>
  <c r="J865" i="12"/>
  <c r="K865" i="12"/>
  <c r="L865" i="12"/>
  <c r="N865" i="12" s="1"/>
  <c r="M865" i="12"/>
  <c r="F866" i="12"/>
  <c r="G866" i="12" s="1"/>
  <c r="I866" i="12"/>
  <c r="J866" i="12"/>
  <c r="K866" i="12"/>
  <c r="L866" i="12"/>
  <c r="N866" i="12" s="1"/>
  <c r="M866" i="12"/>
  <c r="F867" i="12"/>
  <c r="G867" i="12" s="1"/>
  <c r="I867" i="12"/>
  <c r="J867" i="12"/>
  <c r="K867" i="12"/>
  <c r="L867" i="12"/>
  <c r="N867" i="12" s="1"/>
  <c r="M867" i="12"/>
  <c r="F868" i="12"/>
  <c r="G868" i="12" s="1"/>
  <c r="I868" i="12"/>
  <c r="J868" i="12"/>
  <c r="K868" i="12"/>
  <c r="L868" i="12"/>
  <c r="N868" i="12" s="1"/>
  <c r="M868" i="12"/>
  <c r="F869" i="12"/>
  <c r="G869" i="12" s="1"/>
  <c r="I869" i="12"/>
  <c r="J869" i="12"/>
  <c r="K869" i="12"/>
  <c r="L869" i="12"/>
  <c r="N869" i="12" s="1"/>
  <c r="M869" i="12"/>
  <c r="F870" i="12"/>
  <c r="G870" i="12" s="1"/>
  <c r="I870" i="12"/>
  <c r="J870" i="12"/>
  <c r="K870" i="12"/>
  <c r="L870" i="12"/>
  <c r="N870" i="12" s="1"/>
  <c r="M870" i="12"/>
  <c r="F871" i="12"/>
  <c r="G871" i="12" s="1"/>
  <c r="I871" i="12"/>
  <c r="J871" i="12"/>
  <c r="K871" i="12"/>
  <c r="L871" i="12"/>
  <c r="N871" i="12" s="1"/>
  <c r="M871" i="12"/>
  <c r="F872" i="12"/>
  <c r="G872" i="12" s="1"/>
  <c r="I872" i="12"/>
  <c r="J872" i="12"/>
  <c r="K872" i="12"/>
  <c r="L872" i="12"/>
  <c r="N872" i="12" s="1"/>
  <c r="M872" i="12"/>
  <c r="F873" i="12"/>
  <c r="G873" i="12" s="1"/>
  <c r="I873" i="12"/>
  <c r="J873" i="12"/>
  <c r="K873" i="12"/>
  <c r="L873" i="12"/>
  <c r="N873" i="12" s="1"/>
  <c r="M873" i="12"/>
  <c r="F874" i="12"/>
  <c r="G874" i="12" s="1"/>
  <c r="I874" i="12"/>
  <c r="J874" i="12"/>
  <c r="K874" i="12"/>
  <c r="L874" i="12"/>
  <c r="N874" i="12" s="1"/>
  <c r="M874" i="12"/>
  <c r="F875" i="12"/>
  <c r="G875" i="12" s="1"/>
  <c r="I875" i="12"/>
  <c r="J875" i="12"/>
  <c r="K875" i="12"/>
  <c r="L875" i="12"/>
  <c r="N875" i="12" s="1"/>
  <c r="M875" i="12"/>
  <c r="F876" i="12"/>
  <c r="G876" i="12" s="1"/>
  <c r="I876" i="12"/>
  <c r="J876" i="12"/>
  <c r="K876" i="12"/>
  <c r="L876" i="12"/>
  <c r="N876" i="12" s="1"/>
  <c r="M876" i="12"/>
  <c r="F877" i="12"/>
  <c r="G877" i="12"/>
  <c r="I877" i="12"/>
  <c r="J877" i="12"/>
  <c r="K877" i="12"/>
  <c r="L877" i="12"/>
  <c r="N877" i="12" s="1"/>
  <c r="M877" i="12"/>
  <c r="F878" i="12"/>
  <c r="G878" i="12" s="1"/>
  <c r="I878" i="12"/>
  <c r="J878" i="12"/>
  <c r="K878" i="12"/>
  <c r="L878" i="12"/>
  <c r="N878" i="12" s="1"/>
  <c r="M878" i="12"/>
  <c r="F879" i="12"/>
  <c r="G879" i="12" s="1"/>
  <c r="I879" i="12"/>
  <c r="J879" i="12"/>
  <c r="K879" i="12"/>
  <c r="L879" i="12"/>
  <c r="N879" i="12" s="1"/>
  <c r="M879" i="12"/>
  <c r="F880" i="12"/>
  <c r="G880" i="12" s="1"/>
  <c r="I880" i="12"/>
  <c r="J880" i="12"/>
  <c r="K880" i="12"/>
  <c r="L880" i="12"/>
  <c r="N880" i="12" s="1"/>
  <c r="M880" i="12"/>
  <c r="F881" i="12"/>
  <c r="G881" i="12" s="1"/>
  <c r="I881" i="12"/>
  <c r="J881" i="12"/>
  <c r="K881" i="12"/>
  <c r="L881" i="12"/>
  <c r="N881" i="12" s="1"/>
  <c r="M881" i="12"/>
  <c r="F882" i="12"/>
  <c r="G882" i="12" s="1"/>
  <c r="I882" i="12"/>
  <c r="J882" i="12"/>
  <c r="K882" i="12"/>
  <c r="L882" i="12"/>
  <c r="N882" i="12" s="1"/>
  <c r="M882" i="12"/>
  <c r="F883" i="12"/>
  <c r="G883" i="12" s="1"/>
  <c r="I883" i="12"/>
  <c r="J883" i="12"/>
  <c r="K883" i="12"/>
  <c r="L883" i="12"/>
  <c r="N883" i="12" s="1"/>
  <c r="M883" i="12"/>
  <c r="F884" i="12"/>
  <c r="G884" i="12" s="1"/>
  <c r="I884" i="12"/>
  <c r="J884" i="12"/>
  <c r="K884" i="12"/>
  <c r="L884" i="12"/>
  <c r="N884" i="12" s="1"/>
  <c r="M884" i="12"/>
  <c r="F885" i="12"/>
  <c r="G885" i="12" s="1"/>
  <c r="I885" i="12"/>
  <c r="J885" i="12"/>
  <c r="K885" i="12"/>
  <c r="L885" i="12"/>
  <c r="N885" i="12" s="1"/>
  <c r="M885" i="12"/>
  <c r="F886" i="12"/>
  <c r="G886" i="12" s="1"/>
  <c r="I886" i="12"/>
  <c r="J886" i="12"/>
  <c r="K886" i="12"/>
  <c r="L886" i="12"/>
  <c r="N886" i="12" s="1"/>
  <c r="M886" i="12"/>
  <c r="F887" i="12"/>
  <c r="G887" i="12" s="1"/>
  <c r="I887" i="12"/>
  <c r="J887" i="12"/>
  <c r="K887" i="12"/>
  <c r="L887" i="12"/>
  <c r="N887" i="12" s="1"/>
  <c r="M887" i="12"/>
  <c r="F888" i="12"/>
  <c r="G888" i="12" s="1"/>
  <c r="I888" i="12"/>
  <c r="J888" i="12"/>
  <c r="K888" i="12"/>
  <c r="L888" i="12"/>
  <c r="N888" i="12" s="1"/>
  <c r="M888" i="12"/>
  <c r="F889" i="12"/>
  <c r="G889" i="12" s="1"/>
  <c r="I889" i="12"/>
  <c r="J889" i="12"/>
  <c r="K889" i="12"/>
  <c r="L889" i="12"/>
  <c r="N889" i="12" s="1"/>
  <c r="M889" i="12"/>
  <c r="F890" i="12"/>
  <c r="G890" i="12" s="1"/>
  <c r="I890" i="12"/>
  <c r="J890" i="12"/>
  <c r="K890" i="12"/>
  <c r="L890" i="12"/>
  <c r="N890" i="12" s="1"/>
  <c r="M890" i="12"/>
  <c r="F891" i="12"/>
  <c r="G891" i="12" s="1"/>
  <c r="I891" i="12"/>
  <c r="J891" i="12"/>
  <c r="K891" i="12"/>
  <c r="L891" i="12"/>
  <c r="N891" i="12" s="1"/>
  <c r="M891" i="12"/>
  <c r="F892" i="12"/>
  <c r="G892" i="12" s="1"/>
  <c r="I892" i="12"/>
  <c r="J892" i="12"/>
  <c r="K892" i="12"/>
  <c r="L892" i="12"/>
  <c r="N892" i="12" s="1"/>
  <c r="M892" i="12"/>
  <c r="F893" i="12"/>
  <c r="G893" i="12" s="1"/>
  <c r="I893" i="12"/>
  <c r="J893" i="12"/>
  <c r="K893" i="12"/>
  <c r="L893" i="12"/>
  <c r="N893" i="12" s="1"/>
  <c r="M893" i="12"/>
  <c r="F894" i="12"/>
  <c r="G894" i="12" s="1"/>
  <c r="I894" i="12"/>
  <c r="J894" i="12"/>
  <c r="K894" i="12"/>
  <c r="L894" i="12"/>
  <c r="N894" i="12" s="1"/>
  <c r="M894" i="12"/>
  <c r="F895" i="12"/>
  <c r="G895" i="12" s="1"/>
  <c r="I895" i="12"/>
  <c r="J895" i="12"/>
  <c r="K895" i="12"/>
  <c r="L895" i="12"/>
  <c r="N895" i="12" s="1"/>
  <c r="M895" i="12"/>
  <c r="F896" i="12"/>
  <c r="G896" i="12" s="1"/>
  <c r="I896" i="12"/>
  <c r="J896" i="12"/>
  <c r="K896" i="12"/>
  <c r="L896" i="12"/>
  <c r="N896" i="12" s="1"/>
  <c r="M896" i="12"/>
  <c r="F897" i="12"/>
  <c r="G897" i="12" s="1"/>
  <c r="I897" i="12"/>
  <c r="J897" i="12"/>
  <c r="K897" i="12"/>
  <c r="L897" i="12"/>
  <c r="N897" i="12" s="1"/>
  <c r="M897" i="12"/>
  <c r="F898" i="12"/>
  <c r="G898" i="12" s="1"/>
  <c r="I898" i="12"/>
  <c r="J898" i="12"/>
  <c r="K898" i="12"/>
  <c r="L898" i="12"/>
  <c r="N898" i="12" s="1"/>
  <c r="M898" i="12"/>
  <c r="F899" i="12"/>
  <c r="G899" i="12" s="1"/>
  <c r="I899" i="12"/>
  <c r="J899" i="12"/>
  <c r="K899" i="12"/>
  <c r="L899" i="12"/>
  <c r="N899" i="12" s="1"/>
  <c r="M899" i="12"/>
  <c r="F900" i="12"/>
  <c r="G900" i="12" s="1"/>
  <c r="I900" i="12"/>
  <c r="J900" i="12"/>
  <c r="K900" i="12"/>
  <c r="L900" i="12"/>
  <c r="N900" i="12" s="1"/>
  <c r="M900" i="12"/>
  <c r="F901" i="12"/>
  <c r="G901" i="12"/>
  <c r="I901" i="12"/>
  <c r="J901" i="12"/>
  <c r="K901" i="12"/>
  <c r="L901" i="12"/>
  <c r="N901" i="12" s="1"/>
  <c r="M901" i="12"/>
  <c r="F902" i="12"/>
  <c r="G902" i="12" s="1"/>
  <c r="I902" i="12"/>
  <c r="J902" i="12"/>
  <c r="K902" i="12"/>
  <c r="L902" i="12"/>
  <c r="N902" i="12" s="1"/>
  <c r="M902" i="12"/>
  <c r="F903" i="12"/>
  <c r="G903" i="12" s="1"/>
  <c r="I903" i="12"/>
  <c r="J903" i="12"/>
  <c r="K903" i="12"/>
  <c r="L903" i="12"/>
  <c r="N903" i="12" s="1"/>
  <c r="M903" i="12"/>
  <c r="F904" i="12"/>
  <c r="G904" i="12" s="1"/>
  <c r="I904" i="12"/>
  <c r="J904" i="12"/>
  <c r="K904" i="12"/>
  <c r="L904" i="12"/>
  <c r="N904" i="12" s="1"/>
  <c r="M904" i="12"/>
  <c r="F905" i="12"/>
  <c r="G905" i="12" s="1"/>
  <c r="I905" i="12"/>
  <c r="J905" i="12"/>
  <c r="K905" i="12"/>
  <c r="L905" i="12"/>
  <c r="N905" i="12" s="1"/>
  <c r="M905" i="12"/>
  <c r="F906" i="12"/>
  <c r="G906" i="12" s="1"/>
  <c r="I906" i="12"/>
  <c r="J906" i="12"/>
  <c r="K906" i="12"/>
  <c r="L906" i="12"/>
  <c r="N906" i="12" s="1"/>
  <c r="M906" i="12"/>
  <c r="F907" i="12"/>
  <c r="G907" i="12" s="1"/>
  <c r="I907" i="12"/>
  <c r="J907" i="12"/>
  <c r="K907" i="12"/>
  <c r="L907" i="12"/>
  <c r="N907" i="12" s="1"/>
  <c r="M907" i="12"/>
  <c r="F908" i="12"/>
  <c r="G908" i="12" s="1"/>
  <c r="I908" i="12"/>
  <c r="J908" i="12"/>
  <c r="K908" i="12"/>
  <c r="L908" i="12"/>
  <c r="N908" i="12" s="1"/>
  <c r="M908" i="12"/>
  <c r="F909" i="12"/>
  <c r="G909" i="12" s="1"/>
  <c r="I909" i="12"/>
  <c r="J909" i="12"/>
  <c r="K909" i="12"/>
  <c r="L909" i="12"/>
  <c r="N909" i="12" s="1"/>
  <c r="M909" i="12"/>
  <c r="F910" i="12"/>
  <c r="G910" i="12" s="1"/>
  <c r="I910" i="12"/>
  <c r="J910" i="12"/>
  <c r="K910" i="12"/>
  <c r="L910" i="12"/>
  <c r="N910" i="12" s="1"/>
  <c r="M910" i="12"/>
  <c r="F911" i="12"/>
  <c r="G911" i="12" s="1"/>
  <c r="I911" i="12"/>
  <c r="J911" i="12"/>
  <c r="K911" i="12"/>
  <c r="L911" i="12"/>
  <c r="N911" i="12" s="1"/>
  <c r="M911" i="12"/>
  <c r="F912" i="12"/>
  <c r="G912" i="12" s="1"/>
  <c r="I912" i="12"/>
  <c r="J912" i="12"/>
  <c r="K912" i="12"/>
  <c r="L912" i="12"/>
  <c r="N912" i="12" s="1"/>
  <c r="M912" i="12"/>
  <c r="F913" i="12"/>
  <c r="G913" i="12" s="1"/>
  <c r="I913" i="12"/>
  <c r="J913" i="12"/>
  <c r="K913" i="12"/>
  <c r="L913" i="12"/>
  <c r="N913" i="12" s="1"/>
  <c r="M913" i="12"/>
  <c r="F914" i="12"/>
  <c r="G914" i="12" s="1"/>
  <c r="I914" i="12"/>
  <c r="J914" i="12"/>
  <c r="K914" i="12"/>
  <c r="L914" i="12"/>
  <c r="N914" i="12" s="1"/>
  <c r="M914" i="12"/>
  <c r="F915" i="12"/>
  <c r="G915" i="12" s="1"/>
  <c r="I915" i="12"/>
  <c r="J915" i="12"/>
  <c r="K915" i="12"/>
  <c r="L915" i="12"/>
  <c r="N915" i="12" s="1"/>
  <c r="M915" i="12"/>
  <c r="F916" i="12"/>
  <c r="G916" i="12" s="1"/>
  <c r="I916" i="12"/>
  <c r="J916" i="12"/>
  <c r="K916" i="12"/>
  <c r="L916" i="12"/>
  <c r="N916" i="12" s="1"/>
  <c r="M916" i="12"/>
  <c r="F917" i="12"/>
  <c r="G917" i="12" s="1"/>
  <c r="I917" i="12"/>
  <c r="J917" i="12"/>
  <c r="K917" i="12"/>
  <c r="L917" i="12"/>
  <c r="N917" i="12" s="1"/>
  <c r="M917" i="12"/>
  <c r="F918" i="12"/>
  <c r="G918" i="12" s="1"/>
  <c r="I918" i="12"/>
  <c r="J918" i="12"/>
  <c r="K918" i="12"/>
  <c r="L918" i="12"/>
  <c r="N918" i="12" s="1"/>
  <c r="M918" i="12"/>
  <c r="F919" i="12"/>
  <c r="G919" i="12" s="1"/>
  <c r="I919" i="12"/>
  <c r="J919" i="12"/>
  <c r="K919" i="12"/>
  <c r="L919" i="12"/>
  <c r="N919" i="12" s="1"/>
  <c r="M919" i="12"/>
  <c r="F920" i="12"/>
  <c r="G920" i="12" s="1"/>
  <c r="I920" i="12"/>
  <c r="J920" i="12"/>
  <c r="K920" i="12"/>
  <c r="L920" i="12"/>
  <c r="N920" i="12" s="1"/>
  <c r="M920" i="12"/>
  <c r="F921" i="12"/>
  <c r="G921" i="12" s="1"/>
  <c r="I921" i="12"/>
  <c r="J921" i="12"/>
  <c r="K921" i="12"/>
  <c r="L921" i="12"/>
  <c r="N921" i="12" s="1"/>
  <c r="M921" i="12"/>
  <c r="F922" i="12"/>
  <c r="G922" i="12" s="1"/>
  <c r="I922" i="12"/>
  <c r="J922" i="12"/>
  <c r="K922" i="12"/>
  <c r="L922" i="12"/>
  <c r="N922" i="12" s="1"/>
  <c r="M922" i="12"/>
  <c r="F923" i="12"/>
  <c r="G923" i="12" s="1"/>
  <c r="I923" i="12"/>
  <c r="J923" i="12"/>
  <c r="K923" i="12"/>
  <c r="L923" i="12"/>
  <c r="N923" i="12" s="1"/>
  <c r="M923" i="12"/>
  <c r="F924" i="12"/>
  <c r="G924" i="12" s="1"/>
  <c r="I924" i="12"/>
  <c r="J924" i="12"/>
  <c r="K924" i="12"/>
  <c r="L924" i="12"/>
  <c r="N924" i="12" s="1"/>
  <c r="M924" i="12"/>
  <c r="F925" i="12"/>
  <c r="G925" i="12"/>
  <c r="I925" i="12"/>
  <c r="J925" i="12"/>
  <c r="K925" i="12"/>
  <c r="L925" i="12"/>
  <c r="N925" i="12" s="1"/>
  <c r="M925" i="12"/>
  <c r="F926" i="12"/>
  <c r="G926" i="12" s="1"/>
  <c r="I926" i="12"/>
  <c r="J926" i="12"/>
  <c r="K926" i="12"/>
  <c r="L926" i="12"/>
  <c r="N926" i="12" s="1"/>
  <c r="M926" i="12"/>
  <c r="F927" i="12"/>
  <c r="G927" i="12" s="1"/>
  <c r="I927" i="12"/>
  <c r="J927" i="12"/>
  <c r="K927" i="12"/>
  <c r="L927" i="12"/>
  <c r="N927" i="12" s="1"/>
  <c r="M927" i="12"/>
  <c r="F928" i="12"/>
  <c r="G928" i="12" s="1"/>
  <c r="I928" i="12"/>
  <c r="J928" i="12"/>
  <c r="K928" i="12"/>
  <c r="L928" i="12"/>
  <c r="N928" i="12" s="1"/>
  <c r="M928" i="12"/>
  <c r="F929" i="12"/>
  <c r="G929" i="12" s="1"/>
  <c r="I929" i="12"/>
  <c r="J929" i="12"/>
  <c r="K929" i="12"/>
  <c r="L929" i="12"/>
  <c r="N929" i="12" s="1"/>
  <c r="M929" i="12"/>
  <c r="F930" i="12"/>
  <c r="G930" i="12" s="1"/>
  <c r="I930" i="12"/>
  <c r="J930" i="12"/>
  <c r="K930" i="12"/>
  <c r="L930" i="12"/>
  <c r="N930" i="12" s="1"/>
  <c r="M930" i="12"/>
  <c r="F931" i="12"/>
  <c r="G931" i="12" s="1"/>
  <c r="I931" i="12"/>
  <c r="J931" i="12"/>
  <c r="K931" i="12"/>
  <c r="L931" i="12"/>
  <c r="N931" i="12" s="1"/>
  <c r="M931" i="12"/>
  <c r="F932" i="12"/>
  <c r="G932" i="12" s="1"/>
  <c r="I932" i="12"/>
  <c r="J932" i="12"/>
  <c r="K932" i="12"/>
  <c r="L932" i="12"/>
  <c r="N932" i="12" s="1"/>
  <c r="M932" i="12"/>
  <c r="F933" i="12"/>
  <c r="G933" i="12" s="1"/>
  <c r="I933" i="12"/>
  <c r="J933" i="12"/>
  <c r="K933" i="12"/>
  <c r="L933" i="12"/>
  <c r="N933" i="12" s="1"/>
  <c r="M933" i="12"/>
  <c r="F934" i="12"/>
  <c r="G934" i="12" s="1"/>
  <c r="I934" i="12"/>
  <c r="J934" i="12"/>
  <c r="K934" i="12"/>
  <c r="L934" i="12"/>
  <c r="N934" i="12" s="1"/>
  <c r="M934" i="12"/>
  <c r="F935" i="12"/>
  <c r="G935" i="12" s="1"/>
  <c r="I935" i="12"/>
  <c r="J935" i="12"/>
  <c r="K935" i="12"/>
  <c r="L935" i="12"/>
  <c r="N935" i="12" s="1"/>
  <c r="M935" i="12"/>
  <c r="F936" i="12"/>
  <c r="G936" i="12" s="1"/>
  <c r="I936" i="12"/>
  <c r="J936" i="12"/>
  <c r="K936" i="12"/>
  <c r="L936" i="12"/>
  <c r="N936" i="12" s="1"/>
  <c r="M936" i="12"/>
  <c r="F937" i="12"/>
  <c r="G937" i="12" s="1"/>
  <c r="I937" i="12"/>
  <c r="J937" i="12"/>
  <c r="K937" i="12"/>
  <c r="L937" i="12"/>
  <c r="N937" i="12" s="1"/>
  <c r="M937" i="12"/>
  <c r="F938" i="12"/>
  <c r="G938" i="12" s="1"/>
  <c r="I938" i="12"/>
  <c r="J938" i="12"/>
  <c r="K938" i="12"/>
  <c r="L938" i="12"/>
  <c r="N938" i="12" s="1"/>
  <c r="M938" i="12"/>
  <c r="F939" i="12"/>
  <c r="G939" i="12" s="1"/>
  <c r="I939" i="12"/>
  <c r="J939" i="12"/>
  <c r="K939" i="12"/>
  <c r="L939" i="12"/>
  <c r="N939" i="12" s="1"/>
  <c r="M939" i="12"/>
  <c r="F940" i="12"/>
  <c r="G940" i="12" s="1"/>
  <c r="I940" i="12"/>
  <c r="J940" i="12"/>
  <c r="K940" i="12"/>
  <c r="L940" i="12"/>
  <c r="N940" i="12" s="1"/>
  <c r="M940" i="12"/>
  <c r="F941" i="12"/>
  <c r="G941" i="12" s="1"/>
  <c r="I941" i="12"/>
  <c r="J941" i="12"/>
  <c r="K941" i="12"/>
  <c r="L941" i="12"/>
  <c r="N941" i="12" s="1"/>
  <c r="M941" i="12"/>
  <c r="F942" i="12"/>
  <c r="G942" i="12" s="1"/>
  <c r="I942" i="12"/>
  <c r="J942" i="12"/>
  <c r="K942" i="12"/>
  <c r="L942" i="12"/>
  <c r="N942" i="12" s="1"/>
  <c r="M942" i="12"/>
  <c r="F943" i="12"/>
  <c r="G943" i="12" s="1"/>
  <c r="I943" i="12"/>
  <c r="J943" i="12"/>
  <c r="K943" i="12"/>
  <c r="L943" i="12"/>
  <c r="N943" i="12" s="1"/>
  <c r="M943" i="12"/>
  <c r="F944" i="12"/>
  <c r="G944" i="12" s="1"/>
  <c r="I944" i="12"/>
  <c r="J944" i="12"/>
  <c r="K944" i="12"/>
  <c r="L944" i="12"/>
  <c r="N944" i="12" s="1"/>
  <c r="M944" i="12"/>
  <c r="F945" i="12"/>
  <c r="G945" i="12" s="1"/>
  <c r="I945" i="12"/>
  <c r="J945" i="12"/>
  <c r="K945" i="12"/>
  <c r="L945" i="12"/>
  <c r="N945" i="12" s="1"/>
  <c r="M945" i="12"/>
  <c r="F946" i="12"/>
  <c r="G946" i="12" s="1"/>
  <c r="I946" i="12"/>
  <c r="J946" i="12"/>
  <c r="K946" i="12"/>
  <c r="L946" i="12"/>
  <c r="N946" i="12" s="1"/>
  <c r="M946" i="12"/>
  <c r="F947" i="12"/>
  <c r="G947" i="12" s="1"/>
  <c r="I947" i="12"/>
  <c r="J947" i="12"/>
  <c r="K947" i="12"/>
  <c r="L947" i="12"/>
  <c r="N947" i="12" s="1"/>
  <c r="M947" i="12"/>
  <c r="F948" i="12"/>
  <c r="G948" i="12" s="1"/>
  <c r="I948" i="12"/>
  <c r="J948" i="12"/>
  <c r="K948" i="12"/>
  <c r="L948" i="12"/>
  <c r="N948" i="12" s="1"/>
  <c r="M948" i="12"/>
  <c r="F949" i="12"/>
  <c r="G949" i="12" s="1"/>
  <c r="I949" i="12"/>
  <c r="J949" i="12"/>
  <c r="K949" i="12"/>
  <c r="L949" i="12"/>
  <c r="N949" i="12" s="1"/>
  <c r="M949" i="12"/>
  <c r="F950" i="12"/>
  <c r="G950" i="12" s="1"/>
  <c r="I950" i="12"/>
  <c r="J950" i="12"/>
  <c r="K950" i="12"/>
  <c r="L950" i="12"/>
  <c r="N950" i="12" s="1"/>
  <c r="M950" i="12"/>
  <c r="F951" i="12"/>
  <c r="G951" i="12" s="1"/>
  <c r="I951" i="12"/>
  <c r="J951" i="12"/>
  <c r="K951" i="12"/>
  <c r="L951" i="12"/>
  <c r="N951" i="12" s="1"/>
  <c r="M951" i="12"/>
  <c r="F952" i="12"/>
  <c r="G952" i="12" s="1"/>
  <c r="I952" i="12"/>
  <c r="J952" i="12"/>
  <c r="K952" i="12"/>
  <c r="L952" i="12"/>
  <c r="N952" i="12" s="1"/>
  <c r="M952" i="12"/>
  <c r="F953" i="12"/>
  <c r="G953" i="12" s="1"/>
  <c r="I953" i="12"/>
  <c r="J953" i="12"/>
  <c r="K953" i="12"/>
  <c r="L953" i="12"/>
  <c r="N953" i="12" s="1"/>
  <c r="M953" i="12"/>
  <c r="F954" i="12"/>
  <c r="G954" i="12" s="1"/>
  <c r="I954" i="12"/>
  <c r="J954" i="12"/>
  <c r="K954" i="12"/>
  <c r="L954" i="12"/>
  <c r="N954" i="12" s="1"/>
  <c r="M954" i="12"/>
  <c r="F955" i="12"/>
  <c r="G955" i="12" s="1"/>
  <c r="I955" i="12"/>
  <c r="J955" i="12"/>
  <c r="K955" i="12"/>
  <c r="L955" i="12"/>
  <c r="N955" i="12" s="1"/>
  <c r="M955" i="12"/>
  <c r="F956" i="12"/>
  <c r="G956" i="12" s="1"/>
  <c r="I956" i="12"/>
  <c r="J956" i="12"/>
  <c r="K956" i="12"/>
  <c r="L956" i="12"/>
  <c r="N956" i="12" s="1"/>
  <c r="M956" i="12"/>
  <c r="F957" i="12"/>
  <c r="G957" i="12" s="1"/>
  <c r="I957" i="12"/>
  <c r="J957" i="12"/>
  <c r="K957" i="12"/>
  <c r="L957" i="12"/>
  <c r="N957" i="12" s="1"/>
  <c r="M957" i="12"/>
  <c r="F958" i="12"/>
  <c r="G958" i="12" s="1"/>
  <c r="I958" i="12"/>
  <c r="J958" i="12"/>
  <c r="K958" i="12"/>
  <c r="L958" i="12"/>
  <c r="N958" i="12" s="1"/>
  <c r="M958" i="12"/>
  <c r="F959" i="12"/>
  <c r="G959" i="12" s="1"/>
  <c r="I959" i="12"/>
  <c r="J959" i="12"/>
  <c r="K959" i="12"/>
  <c r="L959" i="12"/>
  <c r="N959" i="12" s="1"/>
  <c r="M959" i="12"/>
  <c r="F960" i="12"/>
  <c r="G960" i="12" s="1"/>
  <c r="I960" i="12"/>
  <c r="J960" i="12"/>
  <c r="K960" i="12"/>
  <c r="L960" i="12"/>
  <c r="N960" i="12" s="1"/>
  <c r="M960" i="12"/>
  <c r="F961" i="12"/>
  <c r="G961" i="12" s="1"/>
  <c r="I961" i="12"/>
  <c r="J961" i="12"/>
  <c r="K961" i="12"/>
  <c r="L961" i="12"/>
  <c r="N961" i="12" s="1"/>
  <c r="M961" i="12"/>
  <c r="F962" i="12"/>
  <c r="G962" i="12" s="1"/>
  <c r="I962" i="12"/>
  <c r="J962" i="12"/>
  <c r="K962" i="12"/>
  <c r="L962" i="12"/>
  <c r="N962" i="12" s="1"/>
  <c r="M962" i="12"/>
  <c r="F963" i="12"/>
  <c r="G963" i="12" s="1"/>
  <c r="I963" i="12"/>
  <c r="J963" i="12"/>
  <c r="K963" i="12"/>
  <c r="L963" i="12"/>
  <c r="N963" i="12" s="1"/>
  <c r="M963" i="12"/>
  <c r="F964" i="12"/>
  <c r="G964" i="12" s="1"/>
  <c r="I964" i="12"/>
  <c r="J964" i="12"/>
  <c r="K964" i="12"/>
  <c r="L964" i="12"/>
  <c r="N964" i="12" s="1"/>
  <c r="M964" i="12"/>
  <c r="F965" i="12"/>
  <c r="G965" i="12"/>
  <c r="I965" i="12"/>
  <c r="J965" i="12"/>
  <c r="K965" i="12"/>
  <c r="L965" i="12"/>
  <c r="N965" i="12" s="1"/>
  <c r="M965" i="12"/>
  <c r="F966" i="12"/>
  <c r="G966" i="12" s="1"/>
  <c r="I966" i="12"/>
  <c r="J966" i="12"/>
  <c r="K966" i="12"/>
  <c r="L966" i="12"/>
  <c r="N966" i="12" s="1"/>
  <c r="M966" i="12"/>
  <c r="F967" i="12"/>
  <c r="G967" i="12" s="1"/>
  <c r="I967" i="12"/>
  <c r="J967" i="12"/>
  <c r="K967" i="12"/>
  <c r="L967" i="12"/>
  <c r="N967" i="12" s="1"/>
  <c r="M967" i="12"/>
  <c r="F968" i="12"/>
  <c r="G968" i="12" s="1"/>
  <c r="I968" i="12"/>
  <c r="J968" i="12"/>
  <c r="K968" i="12"/>
  <c r="L968" i="12"/>
  <c r="N968" i="12" s="1"/>
  <c r="M968" i="12"/>
  <c r="F969" i="12"/>
  <c r="G969" i="12" s="1"/>
  <c r="I969" i="12"/>
  <c r="J969" i="12"/>
  <c r="K969" i="12"/>
  <c r="L969" i="12"/>
  <c r="N969" i="12" s="1"/>
  <c r="M969" i="12"/>
  <c r="F970" i="12"/>
  <c r="G970" i="12" s="1"/>
  <c r="I970" i="12"/>
  <c r="J970" i="12"/>
  <c r="K970" i="12"/>
  <c r="L970" i="12"/>
  <c r="N970" i="12" s="1"/>
  <c r="M970" i="12"/>
  <c r="F971" i="12"/>
  <c r="G971" i="12" s="1"/>
  <c r="I971" i="12"/>
  <c r="J971" i="12"/>
  <c r="K971" i="12"/>
  <c r="L971" i="12"/>
  <c r="N971" i="12" s="1"/>
  <c r="M971" i="12"/>
  <c r="F972" i="12"/>
  <c r="G972" i="12" s="1"/>
  <c r="I972" i="12"/>
  <c r="J972" i="12"/>
  <c r="K972" i="12"/>
  <c r="L972" i="12"/>
  <c r="N972" i="12" s="1"/>
  <c r="M972" i="12"/>
  <c r="F973" i="12"/>
  <c r="G973" i="12" s="1"/>
  <c r="I973" i="12"/>
  <c r="J973" i="12"/>
  <c r="K973" i="12"/>
  <c r="L973" i="12"/>
  <c r="N973" i="12" s="1"/>
  <c r="M973" i="12"/>
  <c r="F974" i="12"/>
  <c r="G974" i="12" s="1"/>
  <c r="I974" i="12"/>
  <c r="J974" i="12"/>
  <c r="K974" i="12"/>
  <c r="L974" i="12"/>
  <c r="N974" i="12" s="1"/>
  <c r="M974" i="12"/>
  <c r="F40" i="12"/>
  <c r="G40" i="12" s="1"/>
  <c r="I40" i="12"/>
  <c r="J40" i="12"/>
  <c r="K40" i="12"/>
  <c r="L40" i="12"/>
  <c r="N40" i="12" s="1"/>
  <c r="M40" i="12"/>
  <c r="F41" i="12"/>
  <c r="G41" i="12" s="1"/>
  <c r="I41" i="12"/>
  <c r="J41" i="12"/>
  <c r="K41" i="12"/>
  <c r="L41" i="12"/>
  <c r="N41" i="12" s="1"/>
  <c r="M41" i="12"/>
  <c r="F42" i="12"/>
  <c r="G42" i="12" s="1"/>
  <c r="I42" i="12"/>
  <c r="J42" i="12"/>
  <c r="K42" i="12"/>
  <c r="L42" i="12"/>
  <c r="N42" i="12" s="1"/>
  <c r="M42" i="12"/>
  <c r="F86" i="12"/>
  <c r="G86" i="12" s="1"/>
  <c r="I86" i="12"/>
  <c r="J86" i="12"/>
  <c r="K86" i="12"/>
  <c r="L86" i="12"/>
  <c r="N86" i="12" s="1"/>
  <c r="M86" i="12"/>
  <c r="F87" i="12"/>
  <c r="G87" i="12" s="1"/>
  <c r="I87" i="12"/>
  <c r="J87" i="12"/>
  <c r="K87" i="12"/>
  <c r="L87" i="12"/>
  <c r="M87" i="12"/>
  <c r="F88" i="12"/>
  <c r="G88" i="12" s="1"/>
  <c r="I88" i="12"/>
  <c r="J88" i="12"/>
  <c r="K88" i="12"/>
  <c r="L88" i="12"/>
  <c r="N88" i="12" s="1"/>
  <c r="M88" i="12"/>
  <c r="F101" i="12"/>
  <c r="G101" i="12" s="1"/>
  <c r="I101" i="12"/>
  <c r="J101" i="12"/>
  <c r="K101" i="12"/>
  <c r="L101" i="12"/>
  <c r="N101" i="12" s="1"/>
  <c r="M101" i="12"/>
  <c r="F102" i="12"/>
  <c r="G102" i="12" s="1"/>
  <c r="I102" i="12"/>
  <c r="J102" i="12"/>
  <c r="K102" i="12"/>
  <c r="L102" i="12"/>
  <c r="N102" i="12" s="1"/>
  <c r="M102" i="12"/>
  <c r="F103" i="12"/>
  <c r="G103" i="12" s="1"/>
  <c r="I103" i="12"/>
  <c r="J103" i="12"/>
  <c r="K103" i="12"/>
  <c r="L103" i="12"/>
  <c r="M103" i="12"/>
  <c r="F107" i="12"/>
  <c r="G107" i="12" s="1"/>
  <c r="I107" i="12"/>
  <c r="J107" i="12"/>
  <c r="K107" i="12"/>
  <c r="L107" i="12"/>
  <c r="N107" i="12" s="1"/>
  <c r="M107" i="12"/>
  <c r="F108" i="12"/>
  <c r="G108" i="12" s="1"/>
  <c r="I108" i="12"/>
  <c r="J108" i="12"/>
  <c r="K108" i="12"/>
  <c r="L108" i="12"/>
  <c r="N108" i="12" s="1"/>
  <c r="M108" i="12"/>
  <c r="F109" i="12"/>
  <c r="G109" i="12" s="1"/>
  <c r="I109" i="12"/>
  <c r="J109" i="12"/>
  <c r="K109" i="12"/>
  <c r="L109" i="12"/>
  <c r="M109" i="12"/>
  <c r="F112" i="12"/>
  <c r="G112" i="12" s="1"/>
  <c r="I112" i="12"/>
  <c r="J112" i="12"/>
  <c r="K112" i="12"/>
  <c r="L112" i="12"/>
  <c r="N112" i="12" s="1"/>
  <c r="M112" i="12"/>
  <c r="F113" i="12"/>
  <c r="G113" i="12" s="1"/>
  <c r="I113" i="12"/>
  <c r="J113" i="12"/>
  <c r="K113" i="12"/>
  <c r="L113" i="12"/>
  <c r="M113" i="12"/>
  <c r="F114" i="12"/>
  <c r="G114" i="12" s="1"/>
  <c r="I114" i="12"/>
  <c r="J114" i="12"/>
  <c r="K114" i="12"/>
  <c r="L114" i="12"/>
  <c r="N114" i="12" s="1"/>
  <c r="M114" i="12"/>
  <c r="F118" i="12"/>
  <c r="G118" i="12" s="1"/>
  <c r="I118" i="12"/>
  <c r="J118" i="12"/>
  <c r="K118" i="12"/>
  <c r="L118" i="12"/>
  <c r="N118" i="12" s="1"/>
  <c r="M118" i="12"/>
  <c r="F119" i="12"/>
  <c r="G119" i="12" s="1"/>
  <c r="I119" i="12"/>
  <c r="J119" i="12"/>
  <c r="K119" i="12"/>
  <c r="L119" i="12"/>
  <c r="M119" i="12"/>
  <c r="F120" i="12"/>
  <c r="G120" i="12" s="1"/>
  <c r="I120" i="12"/>
  <c r="J120" i="12"/>
  <c r="K120" i="12"/>
  <c r="L120" i="12"/>
  <c r="N120" i="12" s="1"/>
  <c r="M120" i="12"/>
  <c r="F122" i="12"/>
  <c r="G122" i="12" s="1"/>
  <c r="I122" i="12"/>
  <c r="J122" i="12"/>
  <c r="K122" i="12"/>
  <c r="L122" i="12"/>
  <c r="N122" i="12" s="1"/>
  <c r="M122" i="12"/>
  <c r="F123" i="12"/>
  <c r="G123" i="12" s="1"/>
  <c r="I123" i="12"/>
  <c r="J123" i="12"/>
  <c r="K123" i="12"/>
  <c r="L123" i="12"/>
  <c r="M123" i="12"/>
  <c r="F124" i="12"/>
  <c r="G124" i="12" s="1"/>
  <c r="I124" i="12"/>
  <c r="J124" i="12"/>
  <c r="K124" i="12"/>
  <c r="L124" i="12"/>
  <c r="N124" i="12" s="1"/>
  <c r="M124" i="12"/>
  <c r="B3" i="12"/>
  <c r="C3" i="12"/>
  <c r="B4" i="12"/>
  <c r="C4" i="12"/>
  <c r="B5" i="12"/>
  <c r="C5" i="12"/>
  <c r="B6" i="12"/>
  <c r="C6" i="12"/>
  <c r="B7" i="12"/>
  <c r="C7" i="12"/>
  <c r="B8" i="12"/>
  <c r="C8" i="12"/>
  <c r="B9" i="12"/>
  <c r="C9" i="12"/>
  <c r="B10" i="12"/>
  <c r="C10" i="12"/>
  <c r="B11" i="12"/>
  <c r="C11" i="12"/>
  <c r="B15" i="12"/>
  <c r="C15" i="12"/>
  <c r="B16" i="12"/>
  <c r="C16" i="12"/>
  <c r="B17" i="12"/>
  <c r="C17" i="12"/>
  <c r="B18" i="12"/>
  <c r="C18" i="12"/>
  <c r="B19" i="12"/>
  <c r="C19" i="12"/>
  <c r="B23" i="12"/>
  <c r="C23" i="12"/>
  <c r="B24" i="12"/>
  <c r="C24" i="12"/>
  <c r="B25" i="12"/>
  <c r="C25" i="12"/>
  <c r="B26" i="12"/>
  <c r="C26" i="12"/>
  <c r="B27" i="12"/>
  <c r="C27" i="12"/>
  <c r="B31" i="12"/>
  <c r="C31" i="12"/>
  <c r="B35" i="12"/>
  <c r="C35" i="12"/>
  <c r="B36" i="12"/>
  <c r="C36" i="12"/>
  <c r="B37" i="12"/>
  <c r="C37" i="12"/>
  <c r="B38" i="12"/>
  <c r="C38" i="12"/>
  <c r="B39" i="12"/>
  <c r="C39" i="12"/>
  <c r="B44" i="12"/>
  <c r="C44" i="12"/>
  <c r="B45" i="12"/>
  <c r="C45" i="12"/>
  <c r="B46" i="12"/>
  <c r="C46" i="12"/>
  <c r="B47" i="12"/>
  <c r="C47" i="12"/>
  <c r="B48" i="12"/>
  <c r="C48" i="12"/>
  <c r="B49" i="12"/>
  <c r="C49" i="12"/>
  <c r="B50" i="12"/>
  <c r="C50" i="12"/>
  <c r="B51" i="12"/>
  <c r="C51" i="12"/>
  <c r="B52" i="12"/>
  <c r="C52" i="12"/>
  <c r="B53" i="12"/>
  <c r="C53" i="12"/>
  <c r="B54" i="12"/>
  <c r="C54" i="12"/>
  <c r="B55" i="12"/>
  <c r="C55" i="12"/>
  <c r="B56" i="12"/>
  <c r="C56" i="12"/>
  <c r="B57" i="12"/>
  <c r="C57" i="12"/>
  <c r="B58" i="12"/>
  <c r="C58" i="12"/>
  <c r="B59" i="12"/>
  <c r="C59" i="12"/>
  <c r="B60" i="12"/>
  <c r="C60" i="12"/>
  <c r="B61" i="12"/>
  <c r="C61" i="12"/>
  <c r="B62" i="12"/>
  <c r="C62" i="12"/>
  <c r="B63" i="12"/>
  <c r="C63" i="12"/>
  <c r="B64" i="12"/>
  <c r="C64" i="12"/>
  <c r="B65" i="12"/>
  <c r="C65" i="12"/>
  <c r="B66" i="12"/>
  <c r="C66" i="12"/>
  <c r="B67" i="12"/>
  <c r="C67" i="12"/>
  <c r="B68" i="12"/>
  <c r="C68" i="12"/>
  <c r="B69" i="12"/>
  <c r="C69" i="12"/>
  <c r="B70" i="12"/>
  <c r="C70" i="12"/>
  <c r="B71" i="12"/>
  <c r="C71" i="12"/>
  <c r="B72" i="12"/>
  <c r="C72" i="12"/>
  <c r="B73" i="12"/>
  <c r="C73" i="12"/>
  <c r="B74" i="12"/>
  <c r="C74" i="12"/>
  <c r="B75" i="12"/>
  <c r="C75" i="12"/>
  <c r="B76" i="12"/>
  <c r="C76" i="12"/>
  <c r="B77" i="12"/>
  <c r="C77" i="12"/>
  <c r="B78" i="12"/>
  <c r="C78" i="12"/>
  <c r="B79" i="12"/>
  <c r="C79" i="12"/>
  <c r="B80" i="12"/>
  <c r="C80" i="12"/>
  <c r="B81" i="12"/>
  <c r="C81" i="12"/>
  <c r="B82" i="12"/>
  <c r="C82" i="12"/>
  <c r="B83" i="12"/>
  <c r="C83" i="12"/>
  <c r="B84" i="12"/>
  <c r="C84" i="12"/>
  <c r="B85" i="12"/>
  <c r="C85" i="12"/>
  <c r="B89" i="12"/>
  <c r="C89" i="12"/>
  <c r="B90" i="12"/>
  <c r="C90" i="12"/>
  <c r="B91" i="12"/>
  <c r="C91" i="12"/>
  <c r="B92" i="12"/>
  <c r="C92" i="12"/>
  <c r="B93" i="12"/>
  <c r="C93" i="12"/>
  <c r="B94" i="12"/>
  <c r="C94" i="12"/>
  <c r="B95" i="12"/>
  <c r="C95" i="12"/>
  <c r="B96" i="12"/>
  <c r="C96" i="12"/>
  <c r="B97" i="12"/>
  <c r="C97" i="12"/>
  <c r="B98" i="12"/>
  <c r="C98" i="12"/>
  <c r="B99" i="12"/>
  <c r="C99" i="12"/>
  <c r="B100" i="12"/>
  <c r="C100" i="12"/>
  <c r="B104" i="12"/>
  <c r="C104" i="12"/>
  <c r="B105" i="12"/>
  <c r="C105" i="12"/>
  <c r="B106" i="12"/>
  <c r="C106" i="12"/>
  <c r="B110" i="12"/>
  <c r="C110" i="12"/>
  <c r="B111" i="12"/>
  <c r="C111" i="12"/>
  <c r="B115" i="12"/>
  <c r="C115" i="12"/>
  <c r="B116" i="12"/>
  <c r="C116" i="12"/>
  <c r="B117" i="12"/>
  <c r="C117" i="12"/>
  <c r="B121" i="12"/>
  <c r="C121" i="12"/>
  <c r="B125" i="12"/>
  <c r="C125" i="12"/>
  <c r="B126" i="12"/>
  <c r="C126" i="12"/>
  <c r="B127" i="12"/>
  <c r="C127" i="12"/>
  <c r="B128" i="12"/>
  <c r="C128" i="12"/>
  <c r="B129" i="12"/>
  <c r="C129" i="12"/>
  <c r="B130" i="12"/>
  <c r="C130" i="12"/>
  <c r="B131" i="12"/>
  <c r="C131" i="12"/>
  <c r="B132" i="12"/>
  <c r="C132" i="12"/>
  <c r="B133" i="12"/>
  <c r="C133" i="12"/>
  <c r="B134" i="12"/>
  <c r="C134" i="12"/>
  <c r="B135" i="12"/>
  <c r="C135" i="12"/>
  <c r="B136" i="12"/>
  <c r="C136" i="12"/>
  <c r="B137" i="12"/>
  <c r="C137" i="12"/>
  <c r="B138" i="12"/>
  <c r="C138" i="12"/>
  <c r="B139" i="12"/>
  <c r="C139" i="12"/>
  <c r="B140" i="12"/>
  <c r="C140" i="12"/>
  <c r="B141" i="12"/>
  <c r="C141" i="12"/>
  <c r="B142" i="12"/>
  <c r="C142" i="12"/>
  <c r="B143" i="12"/>
  <c r="C143" i="12"/>
  <c r="B144" i="12"/>
  <c r="C144" i="12"/>
  <c r="B145" i="12"/>
  <c r="C145" i="12"/>
  <c r="B146" i="12"/>
  <c r="C146" i="12"/>
  <c r="B147" i="12"/>
  <c r="C147" i="12"/>
  <c r="B148" i="12"/>
  <c r="C148" i="12"/>
  <c r="B149" i="12"/>
  <c r="C149" i="12"/>
  <c r="B150" i="12"/>
  <c r="C150" i="12"/>
  <c r="B151" i="12"/>
  <c r="C151" i="12"/>
  <c r="B152" i="12"/>
  <c r="C152" i="12"/>
  <c r="B153" i="12"/>
  <c r="C153" i="12"/>
  <c r="B154" i="12"/>
  <c r="C154" i="12"/>
  <c r="B155" i="12"/>
  <c r="C155" i="12"/>
  <c r="B156" i="12"/>
  <c r="C156" i="12"/>
  <c r="B157" i="12"/>
  <c r="C157" i="12"/>
  <c r="B158" i="12"/>
  <c r="C158" i="12"/>
  <c r="B159" i="12"/>
  <c r="C159" i="12"/>
  <c r="B43" i="12"/>
  <c r="C43" i="12"/>
  <c r="C2" i="12"/>
  <c r="P170" i="5"/>
  <c r="P171" i="5"/>
  <c r="P172" i="5"/>
  <c r="P173" i="5"/>
  <c r="P174" i="5"/>
  <c r="P175" i="5"/>
  <c r="P176" i="5"/>
  <c r="P177" i="5"/>
  <c r="P178" i="5"/>
  <c r="P179" i="5"/>
  <c r="P180" i="5"/>
  <c r="P181" i="5"/>
  <c r="P182" i="5"/>
  <c r="P183" i="5"/>
  <c r="P184" i="5"/>
  <c r="P185" i="5"/>
  <c r="P186" i="5"/>
  <c r="P187" i="5"/>
  <c r="P188" i="5"/>
  <c r="P189" i="5"/>
  <c r="P190" i="5"/>
  <c r="P191" i="5"/>
  <c r="P192" i="5"/>
  <c r="P193" i="5"/>
  <c r="P194" i="5"/>
  <c r="P195" i="5"/>
  <c r="P196" i="5"/>
  <c r="P197" i="5"/>
  <c r="P198" i="5"/>
  <c r="P199" i="5"/>
  <c r="P200" i="5"/>
  <c r="P201" i="5"/>
  <c r="P202" i="5"/>
  <c r="P203" i="5"/>
  <c r="P169" i="5"/>
  <c r="P165" i="5"/>
  <c r="J15" i="5" s="1"/>
  <c r="P160" i="5"/>
  <c r="P161" i="5"/>
  <c r="P159" i="5"/>
  <c r="P155" i="5"/>
  <c r="P154" i="5"/>
  <c r="P149" i="5"/>
  <c r="P150" i="5"/>
  <c r="P148" i="5"/>
  <c r="P134" i="5"/>
  <c r="P135" i="5"/>
  <c r="P136" i="5"/>
  <c r="P137" i="5"/>
  <c r="P138" i="5"/>
  <c r="P139" i="5"/>
  <c r="P140" i="5"/>
  <c r="P141" i="5"/>
  <c r="P142" i="5"/>
  <c r="P143" i="5"/>
  <c r="P144" i="5"/>
  <c r="P133" i="5"/>
  <c r="L16" i="5"/>
  <c r="L15" i="5"/>
  <c r="L14" i="5"/>
  <c r="L13" i="5"/>
  <c r="L12" i="5"/>
  <c r="L11" i="5"/>
  <c r="D9" i="12" l="1"/>
  <c r="F9" i="12" s="1"/>
  <c r="G9" i="12" s="1"/>
  <c r="D10" i="12"/>
  <c r="M10" i="12" s="1"/>
  <c r="D5" i="12"/>
  <c r="F5" i="12" s="1"/>
  <c r="G5" i="12" s="1"/>
  <c r="D7" i="12"/>
  <c r="I7" i="12" s="1"/>
  <c r="D6" i="12"/>
  <c r="I6" i="12" s="1"/>
  <c r="D8" i="12"/>
  <c r="F8" i="12" s="1"/>
  <c r="G8" i="12" s="1"/>
  <c r="D3" i="12"/>
  <c r="I3" i="12" s="1"/>
  <c r="D4" i="12"/>
  <c r="F4" i="12" s="1"/>
  <c r="G4" i="12" s="1"/>
  <c r="D74" i="12"/>
  <c r="D58" i="12"/>
  <c r="F58" i="12" s="1"/>
  <c r="G58" i="12" s="1"/>
  <c r="D54" i="12"/>
  <c r="D52" i="12"/>
  <c r="F52" i="12" s="1"/>
  <c r="G52" i="12" s="1"/>
  <c r="D51" i="12"/>
  <c r="D24" i="12"/>
  <c r="D126" i="12"/>
  <c r="D104" i="12"/>
  <c r="J104" i="12" s="1"/>
  <c r="D98" i="12"/>
  <c r="J98" i="12" s="1"/>
  <c r="D94" i="12"/>
  <c r="F94" i="12" s="1"/>
  <c r="G94" i="12" s="1"/>
  <c r="D50" i="12"/>
  <c r="N103" i="12"/>
  <c r="D159" i="12"/>
  <c r="L159" i="12" s="1"/>
  <c r="D156" i="12"/>
  <c r="K156" i="12" s="1"/>
  <c r="D155" i="12"/>
  <c r="M155" i="12" s="1"/>
  <c r="D152" i="12"/>
  <c r="J152" i="12" s="1"/>
  <c r="D151" i="12"/>
  <c r="J151" i="12" s="1"/>
  <c r="D134" i="12"/>
  <c r="K134" i="12" s="1"/>
  <c r="D132" i="12"/>
  <c r="F132" i="12" s="1"/>
  <c r="G132" i="12" s="1"/>
  <c r="D131" i="12"/>
  <c r="F131" i="12" s="1"/>
  <c r="G131" i="12" s="1"/>
  <c r="D128" i="12"/>
  <c r="L128" i="12" s="1"/>
  <c r="D82" i="12"/>
  <c r="J82" i="12" s="1"/>
  <c r="D78" i="12"/>
  <c r="J78" i="12" s="1"/>
  <c r="D76" i="12"/>
  <c r="J76" i="12" s="1"/>
  <c r="D75" i="12"/>
  <c r="F75" i="12" s="1"/>
  <c r="G75" i="12" s="1"/>
  <c r="D66" i="12"/>
  <c r="F66" i="12" s="1"/>
  <c r="G66" i="12" s="1"/>
  <c r="D39" i="12"/>
  <c r="J39" i="12" s="1"/>
  <c r="D35" i="12"/>
  <c r="F35" i="12" s="1"/>
  <c r="G35" i="12" s="1"/>
  <c r="D26" i="12"/>
  <c r="D25" i="12"/>
  <c r="D11" i="12"/>
  <c r="I11" i="12" s="1"/>
  <c r="D150" i="12"/>
  <c r="J150" i="12" s="1"/>
  <c r="D146" i="12"/>
  <c r="L146" i="12" s="1"/>
  <c r="D142" i="12"/>
  <c r="K142" i="12" s="1"/>
  <c r="D138" i="12"/>
  <c r="M138" i="12" s="1"/>
  <c r="D110" i="12"/>
  <c r="I110" i="12" s="1"/>
  <c r="D106" i="12"/>
  <c r="M106" i="12" s="1"/>
  <c r="D105" i="12"/>
  <c r="L105" i="12" s="1"/>
  <c r="D90" i="12"/>
  <c r="J90" i="12" s="1"/>
  <c r="D84" i="12"/>
  <c r="J84" i="12" s="1"/>
  <c r="D83" i="12"/>
  <c r="L83" i="12" s="1"/>
  <c r="D70" i="12"/>
  <c r="I70" i="12" s="1"/>
  <c r="D68" i="12"/>
  <c r="I68" i="12" s="1"/>
  <c r="D67" i="12"/>
  <c r="I67" i="12" s="1"/>
  <c r="D62" i="12"/>
  <c r="I62" i="12" s="1"/>
  <c r="D60" i="12"/>
  <c r="F60" i="12" s="1"/>
  <c r="G60" i="12" s="1"/>
  <c r="D59" i="12"/>
  <c r="M59" i="12" s="1"/>
  <c r="D46" i="12"/>
  <c r="L46" i="12" s="1"/>
  <c r="D44" i="12"/>
  <c r="M44" i="12" s="1"/>
  <c r="D17" i="12"/>
  <c r="D15" i="12"/>
  <c r="F10" i="12"/>
  <c r="G10" i="12" s="1"/>
  <c r="D158" i="12"/>
  <c r="L158" i="12" s="1"/>
  <c r="D154" i="12"/>
  <c r="K154" i="12" s="1"/>
  <c r="D148" i="12"/>
  <c r="I148" i="12" s="1"/>
  <c r="D147" i="12"/>
  <c r="I147" i="12" s="1"/>
  <c r="D144" i="12"/>
  <c r="M144" i="12" s="1"/>
  <c r="D143" i="12"/>
  <c r="F143" i="12" s="1"/>
  <c r="G143" i="12" s="1"/>
  <c r="D140" i="12"/>
  <c r="F140" i="12" s="1"/>
  <c r="G140" i="12" s="1"/>
  <c r="D139" i="12"/>
  <c r="I139" i="12" s="1"/>
  <c r="D136" i="12"/>
  <c r="M136" i="12" s="1"/>
  <c r="D135" i="12"/>
  <c r="I135" i="12" s="1"/>
  <c r="D130" i="12"/>
  <c r="I130" i="12" s="1"/>
  <c r="D116" i="12"/>
  <c r="K116" i="12" s="1"/>
  <c r="D115" i="12"/>
  <c r="K115" i="12" s="1"/>
  <c r="D111" i="12"/>
  <c r="F111" i="12" s="1"/>
  <c r="G111" i="12" s="1"/>
  <c r="D100" i="12"/>
  <c r="L100" i="12" s="1"/>
  <c r="D99" i="12"/>
  <c r="J99" i="12" s="1"/>
  <c r="D96" i="12"/>
  <c r="I96" i="12" s="1"/>
  <c r="D95" i="12"/>
  <c r="J95" i="12" s="1"/>
  <c r="D92" i="12"/>
  <c r="L92" i="12" s="1"/>
  <c r="D91" i="12"/>
  <c r="J91" i="12" s="1"/>
  <c r="D80" i="12"/>
  <c r="F80" i="12" s="1"/>
  <c r="G80" i="12" s="1"/>
  <c r="D79" i="12"/>
  <c r="J79" i="12" s="1"/>
  <c r="D72" i="12"/>
  <c r="J72" i="12" s="1"/>
  <c r="D71" i="12"/>
  <c r="M71" i="12" s="1"/>
  <c r="D64" i="12"/>
  <c r="M64" i="12" s="1"/>
  <c r="D63" i="12"/>
  <c r="M63" i="12" s="1"/>
  <c r="D56" i="12"/>
  <c r="I56" i="12" s="1"/>
  <c r="D55" i="12"/>
  <c r="M55" i="12" s="1"/>
  <c r="D48" i="12"/>
  <c r="M48" i="12" s="1"/>
  <c r="D47" i="12"/>
  <c r="J47" i="12" s="1"/>
  <c r="D37" i="12"/>
  <c r="I37" i="12" s="1"/>
  <c r="D36" i="12"/>
  <c r="J36" i="12" s="1"/>
  <c r="D19" i="12"/>
  <c r="D18" i="12"/>
  <c r="F6" i="12"/>
  <c r="G6" i="12" s="1"/>
  <c r="N119" i="12"/>
  <c r="L98" i="12"/>
  <c r="F126" i="12"/>
  <c r="G126" i="12" s="1"/>
  <c r="J126" i="12"/>
  <c r="L126" i="12"/>
  <c r="J74" i="12"/>
  <c r="L74" i="12"/>
  <c r="I74" i="12"/>
  <c r="M74" i="12"/>
  <c r="F54" i="12"/>
  <c r="G54" i="12" s="1"/>
  <c r="I54" i="12"/>
  <c r="M54" i="12"/>
  <c r="L54" i="12"/>
  <c r="I51" i="12"/>
  <c r="M51" i="12"/>
  <c r="J51" i="12"/>
  <c r="J50" i="12"/>
  <c r="L50" i="12"/>
  <c r="I50" i="12"/>
  <c r="M50" i="12"/>
  <c r="M9" i="12"/>
  <c r="I9" i="12"/>
  <c r="M5" i="12"/>
  <c r="I5" i="12"/>
  <c r="F3" i="12"/>
  <c r="G3" i="12" s="1"/>
  <c r="J134" i="12"/>
  <c r="M126" i="12"/>
  <c r="I126" i="12"/>
  <c r="J115" i="12"/>
  <c r="M82" i="12"/>
  <c r="L51" i="12"/>
  <c r="F50" i="12"/>
  <c r="G50" i="12" s="1"/>
  <c r="D43" i="12"/>
  <c r="D121" i="12"/>
  <c r="D117" i="12"/>
  <c r="D97" i="12"/>
  <c r="D93" i="12"/>
  <c r="D89" i="12"/>
  <c r="D85" i="12"/>
  <c r="D81" i="12"/>
  <c r="D77" i="12"/>
  <c r="D73" i="12"/>
  <c r="D69" i="12"/>
  <c r="D65" i="12"/>
  <c r="D61" i="12"/>
  <c r="D57" i="12"/>
  <c r="D53" i="12"/>
  <c r="D49" i="12"/>
  <c r="D45" i="12"/>
  <c r="D38" i="12"/>
  <c r="D31" i="12"/>
  <c r="D27" i="12"/>
  <c r="D23" i="12"/>
  <c r="D16" i="12"/>
  <c r="L9" i="12"/>
  <c r="M7" i="12"/>
  <c r="L5" i="12"/>
  <c r="M3" i="12"/>
  <c r="M151" i="12"/>
  <c r="L131" i="12"/>
  <c r="K126" i="12"/>
  <c r="F74" i="12"/>
  <c r="G74" i="12" s="1"/>
  <c r="J54" i="12"/>
  <c r="F51" i="12"/>
  <c r="G51" i="12" s="1"/>
  <c r="N109" i="12"/>
  <c r="N123" i="12"/>
  <c r="N113" i="12"/>
  <c r="N87" i="12"/>
  <c r="D127" i="12"/>
  <c r="D157" i="12"/>
  <c r="D153" i="12"/>
  <c r="D149" i="12"/>
  <c r="D145" i="12"/>
  <c r="D141" i="12"/>
  <c r="D137" i="12"/>
  <c r="D133" i="12"/>
  <c r="D129" i="12"/>
  <c r="D125" i="12"/>
  <c r="J16" i="5"/>
  <c r="J14" i="5"/>
  <c r="J13" i="5"/>
  <c r="J12" i="5"/>
  <c r="J11" i="5"/>
  <c r="L6" i="12" l="1"/>
  <c r="L3" i="12"/>
  <c r="L134" i="12"/>
  <c r="N134" i="12" s="1"/>
  <c r="K90" i="12"/>
  <c r="L7" i="12"/>
  <c r="I10" i="12"/>
  <c r="I82" i="12"/>
  <c r="F134" i="12"/>
  <c r="G134" i="12" s="1"/>
  <c r="M8" i="12"/>
  <c r="L10" i="12"/>
  <c r="F7" i="12"/>
  <c r="G7" i="12" s="1"/>
  <c r="J131" i="12"/>
  <c r="J66" i="12"/>
  <c r="F82" i="12"/>
  <c r="G82" i="12" s="1"/>
  <c r="I134" i="12"/>
  <c r="I156" i="12"/>
  <c r="M98" i="12"/>
  <c r="F98" i="12"/>
  <c r="G98" i="12" s="1"/>
  <c r="M6" i="12"/>
  <c r="I23" i="12"/>
  <c r="M23" i="12"/>
  <c r="F23" i="12"/>
  <c r="G23" i="12" s="1"/>
  <c r="L23" i="12"/>
  <c r="F31" i="12"/>
  <c r="G31" i="12" s="1"/>
  <c r="L31" i="12"/>
  <c r="I31" i="12"/>
  <c r="M31" i="12"/>
  <c r="F18" i="12"/>
  <c r="G18" i="12" s="1"/>
  <c r="I18" i="12"/>
  <c r="M18" i="12"/>
  <c r="L18" i="12"/>
  <c r="I15" i="12"/>
  <c r="M15" i="12"/>
  <c r="F15" i="12"/>
  <c r="G15" i="12" s="1"/>
  <c r="L15" i="12"/>
  <c r="F25" i="12"/>
  <c r="G25" i="12" s="1"/>
  <c r="L25" i="12"/>
  <c r="I25" i="12"/>
  <c r="M25" i="12"/>
  <c r="L24" i="12"/>
  <c r="F24" i="12"/>
  <c r="G24" i="12" s="1"/>
  <c r="I24" i="12"/>
  <c r="M24" i="12"/>
  <c r="L16" i="12"/>
  <c r="F16" i="12"/>
  <c r="G16" i="12" s="1"/>
  <c r="I16" i="12"/>
  <c r="M16" i="12"/>
  <c r="F27" i="12"/>
  <c r="G27" i="12" s="1"/>
  <c r="L27" i="12"/>
  <c r="I27" i="12"/>
  <c r="M27" i="12"/>
  <c r="I19" i="12"/>
  <c r="M19" i="12"/>
  <c r="F19" i="12"/>
  <c r="G19" i="12" s="1"/>
  <c r="L19" i="12"/>
  <c r="F17" i="12"/>
  <c r="G17" i="12" s="1"/>
  <c r="L17" i="12"/>
  <c r="I17" i="12"/>
  <c r="M17" i="12"/>
  <c r="F26" i="12"/>
  <c r="G26" i="12" s="1"/>
  <c r="L26" i="12"/>
  <c r="I26" i="12"/>
  <c r="M26" i="12"/>
  <c r="J31" i="12"/>
  <c r="I150" i="12"/>
  <c r="I8" i="12"/>
  <c r="L39" i="12"/>
  <c r="L58" i="12"/>
  <c r="N58" i="12" s="1"/>
  <c r="F96" i="12"/>
  <c r="G96" i="12" s="1"/>
  <c r="L8" i="12"/>
  <c r="F110" i="12"/>
  <c r="G110" i="12" s="1"/>
  <c r="M150" i="12"/>
  <c r="F78" i="12"/>
  <c r="G78" i="12" s="1"/>
  <c r="I104" i="12"/>
  <c r="K151" i="12"/>
  <c r="L78" i="12"/>
  <c r="F104" i="12"/>
  <c r="G104" i="12" s="1"/>
  <c r="L151" i="12"/>
  <c r="L94" i="12"/>
  <c r="M52" i="12"/>
  <c r="M39" i="12"/>
  <c r="F159" i="12"/>
  <c r="G159" i="12" s="1"/>
  <c r="M4" i="12"/>
  <c r="M11" i="12"/>
  <c r="I159" i="12"/>
  <c r="I58" i="12"/>
  <c r="I155" i="12"/>
  <c r="J159" i="12"/>
  <c r="F62" i="12"/>
  <c r="G62" i="12" s="1"/>
  <c r="I146" i="12"/>
  <c r="J62" i="12"/>
  <c r="I75" i="12"/>
  <c r="I83" i="12"/>
  <c r="K104" i="12"/>
  <c r="I151" i="12"/>
  <c r="J155" i="12"/>
  <c r="K159" i="12"/>
  <c r="I4" i="12"/>
  <c r="J58" i="12"/>
  <c r="M75" i="12"/>
  <c r="M104" i="12"/>
  <c r="F151" i="12"/>
  <c r="G151" i="12" s="1"/>
  <c r="L155" i="12"/>
  <c r="N155" i="12" s="1"/>
  <c r="M159" i="12"/>
  <c r="M58" i="12"/>
  <c r="M78" i="12"/>
  <c r="L104" i="12"/>
  <c r="N104" i="12" s="1"/>
  <c r="M94" i="12"/>
  <c r="L52" i="12"/>
  <c r="L4" i="12"/>
  <c r="L59" i="12"/>
  <c r="J48" i="12"/>
  <c r="F148" i="12"/>
  <c r="G148" i="12" s="1"/>
  <c r="I59" i="12"/>
  <c r="I132" i="12"/>
  <c r="L11" i="12"/>
  <c r="F105" i="12"/>
  <c r="G105" i="12" s="1"/>
  <c r="J35" i="12"/>
  <c r="M131" i="12"/>
  <c r="M134" i="12"/>
  <c r="F59" i="12"/>
  <c r="G59" i="12" s="1"/>
  <c r="L115" i="12"/>
  <c r="N115" i="12" s="1"/>
  <c r="M83" i="12"/>
  <c r="F39" i="12"/>
  <c r="G39" i="12" s="1"/>
  <c r="J59" i="12"/>
  <c r="M62" i="12"/>
  <c r="J75" i="12"/>
  <c r="J83" i="12"/>
  <c r="M80" i="12"/>
  <c r="F106" i="12"/>
  <c r="G106" i="12" s="1"/>
  <c r="J70" i="12"/>
  <c r="K105" i="12"/>
  <c r="L110" i="12"/>
  <c r="I35" i="12"/>
  <c r="M35" i="12"/>
  <c r="L82" i="12"/>
  <c r="N82" i="12" s="1"/>
  <c r="I131" i="12"/>
  <c r="F67" i="12"/>
  <c r="G67" i="12" s="1"/>
  <c r="J110" i="12"/>
  <c r="K150" i="12"/>
  <c r="L35" i="12"/>
  <c r="K131" i="12"/>
  <c r="L66" i="12"/>
  <c r="N66" i="12" s="1"/>
  <c r="I105" i="12"/>
  <c r="I66" i="12"/>
  <c r="J105" i="12"/>
  <c r="M99" i="12"/>
  <c r="L111" i="12"/>
  <c r="L135" i="12"/>
  <c r="J46" i="12"/>
  <c r="L130" i="12"/>
  <c r="N130" i="12" s="1"/>
  <c r="I140" i="12"/>
  <c r="L71" i="12"/>
  <c r="M91" i="12"/>
  <c r="L143" i="12"/>
  <c r="L67" i="12"/>
  <c r="M105" i="12"/>
  <c r="F46" i="12"/>
  <c r="G46" i="12" s="1"/>
  <c r="M66" i="12"/>
  <c r="L150" i="12"/>
  <c r="N150" i="12" s="1"/>
  <c r="F56" i="12"/>
  <c r="G56" i="12" s="1"/>
  <c r="M56" i="12"/>
  <c r="L56" i="12"/>
  <c r="J80" i="12"/>
  <c r="I80" i="12"/>
  <c r="J96" i="12"/>
  <c r="K96" i="12"/>
  <c r="M96" i="12"/>
  <c r="I115" i="12"/>
  <c r="M115" i="12"/>
  <c r="K130" i="12"/>
  <c r="F130" i="12"/>
  <c r="G130" i="12" s="1"/>
  <c r="J130" i="12"/>
  <c r="K136" i="12"/>
  <c r="J136" i="12"/>
  <c r="L136" i="12"/>
  <c r="N136" i="12" s="1"/>
  <c r="K140" i="12"/>
  <c r="J140" i="12"/>
  <c r="L140" i="12"/>
  <c r="N140" i="12" s="1"/>
  <c r="K144" i="12"/>
  <c r="J144" i="12"/>
  <c r="L144" i="12"/>
  <c r="N144" i="12" s="1"/>
  <c r="K148" i="12"/>
  <c r="J148" i="12"/>
  <c r="L148" i="12"/>
  <c r="N148" i="12" s="1"/>
  <c r="J158" i="12"/>
  <c r="K158" i="12"/>
  <c r="M158" i="12"/>
  <c r="J44" i="12"/>
  <c r="F44" i="12"/>
  <c r="G44" i="12" s="1"/>
  <c r="I44" i="12"/>
  <c r="F68" i="12"/>
  <c r="G68" i="12" s="1"/>
  <c r="M68" i="12"/>
  <c r="L68" i="12"/>
  <c r="F90" i="12"/>
  <c r="G90" i="12" s="1"/>
  <c r="L90" i="12"/>
  <c r="N90" i="12" s="1"/>
  <c r="M90" i="12"/>
  <c r="J106" i="12"/>
  <c r="I106" i="12"/>
  <c r="K106" i="12"/>
  <c r="K138" i="12"/>
  <c r="F138" i="12"/>
  <c r="G138" i="12" s="1"/>
  <c r="J138" i="12"/>
  <c r="K146" i="12"/>
  <c r="F146" i="12"/>
  <c r="G146" i="12" s="1"/>
  <c r="J146" i="12"/>
  <c r="J128" i="12"/>
  <c r="I128" i="12"/>
  <c r="K128" i="12"/>
  <c r="K132" i="12"/>
  <c r="J132" i="12"/>
  <c r="L132" i="12"/>
  <c r="N132" i="12" s="1"/>
  <c r="F155" i="12"/>
  <c r="G155" i="12" s="1"/>
  <c r="K155" i="12"/>
  <c r="J94" i="12"/>
  <c r="N94" i="12" s="1"/>
  <c r="I94" i="12"/>
  <c r="K94" i="12"/>
  <c r="I52" i="12"/>
  <c r="J52" i="12"/>
  <c r="F37" i="12"/>
  <c r="G37" i="12" s="1"/>
  <c r="L37" i="12"/>
  <c r="M37" i="12"/>
  <c r="L48" i="12"/>
  <c r="I48" i="12"/>
  <c r="I64" i="12"/>
  <c r="J64" i="12"/>
  <c r="F72" i="12"/>
  <c r="G72" i="12" s="1"/>
  <c r="M72" i="12"/>
  <c r="L72" i="12"/>
  <c r="J92" i="12"/>
  <c r="K92" i="12"/>
  <c r="M92" i="12"/>
  <c r="J100" i="12"/>
  <c r="K100" i="12"/>
  <c r="M100" i="12"/>
  <c r="F11" i="12"/>
  <c r="G11" i="12" s="1"/>
  <c r="I39" i="12"/>
  <c r="L62" i="12"/>
  <c r="N62" i="12" s="1"/>
  <c r="L75" i="12"/>
  <c r="N75" i="12" s="1"/>
  <c r="I78" i="12"/>
  <c r="F83" i="12"/>
  <c r="G83" i="12" s="1"/>
  <c r="I90" i="12"/>
  <c r="F115" i="12"/>
  <c r="G115" i="12" s="1"/>
  <c r="J37" i="12"/>
  <c r="F48" i="12"/>
  <c r="G48" i="12" s="1"/>
  <c r="J56" i="12"/>
  <c r="L64" i="12"/>
  <c r="N64" i="12" s="1"/>
  <c r="F64" i="12"/>
  <c r="G64" i="12" s="1"/>
  <c r="I72" i="12"/>
  <c r="L80" i="12"/>
  <c r="I92" i="12"/>
  <c r="F92" i="12"/>
  <c r="G92" i="12" s="1"/>
  <c r="L96" i="12"/>
  <c r="N96" i="12" s="1"/>
  <c r="I100" i="12"/>
  <c r="N100" i="12" s="1"/>
  <c r="F100" i="12"/>
  <c r="G100" i="12" s="1"/>
  <c r="M130" i="12"/>
  <c r="F136" i="12"/>
  <c r="G136" i="12" s="1"/>
  <c r="I136" i="12"/>
  <c r="M140" i="12"/>
  <c r="F144" i="12"/>
  <c r="G144" i="12" s="1"/>
  <c r="I144" i="12"/>
  <c r="M148" i="12"/>
  <c r="I158" i="12"/>
  <c r="N158" i="12" s="1"/>
  <c r="F158" i="12"/>
  <c r="G158" i="12" s="1"/>
  <c r="L44" i="12"/>
  <c r="N44" i="12" s="1"/>
  <c r="J68" i="12"/>
  <c r="L106" i="12"/>
  <c r="M128" i="12"/>
  <c r="F128" i="12"/>
  <c r="G128" i="12" s="1"/>
  <c r="M132" i="12"/>
  <c r="L138" i="12"/>
  <c r="I138" i="12"/>
  <c r="M146" i="12"/>
  <c r="M95" i="12"/>
  <c r="L139" i="12"/>
  <c r="L147" i="12"/>
  <c r="J143" i="12"/>
  <c r="I46" i="12"/>
  <c r="M67" i="12"/>
  <c r="K110" i="12"/>
  <c r="M70" i="12"/>
  <c r="F150" i="12"/>
  <c r="G150" i="12" s="1"/>
  <c r="L76" i="12"/>
  <c r="L152" i="12"/>
  <c r="N152" i="12" s="1"/>
  <c r="F70" i="12"/>
  <c r="G70" i="12" s="1"/>
  <c r="I76" i="12"/>
  <c r="L156" i="12"/>
  <c r="M60" i="12"/>
  <c r="M84" i="12"/>
  <c r="I142" i="12"/>
  <c r="J135" i="12"/>
  <c r="N135" i="12" s="1"/>
  <c r="I152" i="12"/>
  <c r="F152" i="12"/>
  <c r="G152" i="12" s="1"/>
  <c r="M156" i="12"/>
  <c r="L55" i="12"/>
  <c r="I79" i="12"/>
  <c r="K139" i="12"/>
  <c r="L99" i="12"/>
  <c r="M143" i="12"/>
  <c r="M47" i="12"/>
  <c r="K95" i="12"/>
  <c r="M36" i="12"/>
  <c r="F47" i="12"/>
  <c r="G47" i="12" s="1"/>
  <c r="J55" i="12"/>
  <c r="I63" i="12"/>
  <c r="J71" i="12"/>
  <c r="F79" i="12"/>
  <c r="G79" i="12" s="1"/>
  <c r="L91" i="12"/>
  <c r="I111" i="12"/>
  <c r="K135" i="12"/>
  <c r="K147" i="12"/>
  <c r="I116" i="12"/>
  <c r="F84" i="12"/>
  <c r="G84" i="12" s="1"/>
  <c r="L142" i="12"/>
  <c r="F63" i="12"/>
  <c r="G63" i="12" s="1"/>
  <c r="K91" i="12"/>
  <c r="K99" i="12"/>
  <c r="J111" i="12"/>
  <c r="L36" i="12"/>
  <c r="L47" i="12"/>
  <c r="I55" i="12"/>
  <c r="J63" i="12"/>
  <c r="I71" i="12"/>
  <c r="L79" i="12"/>
  <c r="L95" i="12"/>
  <c r="M111" i="12"/>
  <c r="F135" i="12"/>
  <c r="G135" i="12" s="1"/>
  <c r="F139" i="12"/>
  <c r="G139" i="12" s="1"/>
  <c r="F147" i="12"/>
  <c r="G147" i="12" s="1"/>
  <c r="I143" i="12"/>
  <c r="L60" i="12"/>
  <c r="L84" i="12"/>
  <c r="M142" i="12"/>
  <c r="I36" i="12"/>
  <c r="L63" i="12"/>
  <c r="M79" i="12"/>
  <c r="I91" i="12"/>
  <c r="I95" i="12"/>
  <c r="I99" i="12"/>
  <c r="F55" i="12"/>
  <c r="G55" i="12" s="1"/>
  <c r="F71" i="12"/>
  <c r="G71" i="12" s="1"/>
  <c r="F91" i="12"/>
  <c r="G91" i="12" s="1"/>
  <c r="F95" i="12"/>
  <c r="G95" i="12" s="1"/>
  <c r="F99" i="12"/>
  <c r="G99" i="12" s="1"/>
  <c r="J139" i="12"/>
  <c r="J147" i="12"/>
  <c r="N147" i="12" s="1"/>
  <c r="F36" i="12"/>
  <c r="G36" i="12" s="1"/>
  <c r="M46" i="12"/>
  <c r="I47" i="12"/>
  <c r="J67" i="12"/>
  <c r="M110" i="12"/>
  <c r="K111" i="12"/>
  <c r="M135" i="12"/>
  <c r="M139" i="12"/>
  <c r="M147" i="12"/>
  <c r="L70" i="12"/>
  <c r="N70" i="12" s="1"/>
  <c r="K143" i="12"/>
  <c r="F116" i="12"/>
  <c r="G116" i="12" s="1"/>
  <c r="M154" i="12"/>
  <c r="J60" i="12"/>
  <c r="I60" i="12"/>
  <c r="M76" i="12"/>
  <c r="F76" i="12"/>
  <c r="G76" i="12" s="1"/>
  <c r="I84" i="12"/>
  <c r="N84" i="12" s="1"/>
  <c r="K98" i="12"/>
  <c r="I98" i="12"/>
  <c r="N98" i="12" s="1"/>
  <c r="J142" i="12"/>
  <c r="F142" i="12"/>
  <c r="G142" i="12" s="1"/>
  <c r="M152" i="12"/>
  <c r="K152" i="12"/>
  <c r="J156" i="12"/>
  <c r="F156" i="12"/>
  <c r="G156" i="12" s="1"/>
  <c r="M116" i="12"/>
  <c r="F154" i="12"/>
  <c r="G154" i="12" s="1"/>
  <c r="I154" i="12"/>
  <c r="L116" i="12"/>
  <c r="J116" i="12"/>
  <c r="L154" i="12"/>
  <c r="J154" i="12"/>
  <c r="N83" i="12"/>
  <c r="N110" i="12"/>
  <c r="N59" i="12"/>
  <c r="N159" i="12"/>
  <c r="N74" i="12"/>
  <c r="N146" i="12"/>
  <c r="F129" i="12"/>
  <c r="G129" i="12" s="1"/>
  <c r="I129" i="12"/>
  <c r="K129" i="12"/>
  <c r="M129" i="12"/>
  <c r="J129" i="12"/>
  <c r="L129" i="12"/>
  <c r="F153" i="12"/>
  <c r="G153" i="12" s="1"/>
  <c r="I153" i="12"/>
  <c r="K153" i="12"/>
  <c r="M153" i="12"/>
  <c r="L153" i="12"/>
  <c r="J153" i="12"/>
  <c r="F49" i="12"/>
  <c r="G49" i="12" s="1"/>
  <c r="J49" i="12"/>
  <c r="L49" i="12"/>
  <c r="I49" i="12"/>
  <c r="M49" i="12"/>
  <c r="J81" i="12"/>
  <c r="L81" i="12"/>
  <c r="I81" i="12"/>
  <c r="M81" i="12"/>
  <c r="F81" i="12"/>
  <c r="G81" i="12" s="1"/>
  <c r="J121" i="12"/>
  <c r="L121" i="12"/>
  <c r="F121" i="12"/>
  <c r="G121" i="12" s="1"/>
  <c r="K121" i="12"/>
  <c r="I121" i="12"/>
  <c r="M121" i="12"/>
  <c r="J125" i="12"/>
  <c r="L125" i="12"/>
  <c r="I125" i="12"/>
  <c r="M125" i="12"/>
  <c r="F125" i="12"/>
  <c r="G125" i="12" s="1"/>
  <c r="K125" i="12"/>
  <c r="F133" i="12"/>
  <c r="G133" i="12" s="1"/>
  <c r="I133" i="12"/>
  <c r="K133" i="12"/>
  <c r="M133" i="12"/>
  <c r="J133" i="12"/>
  <c r="L133" i="12"/>
  <c r="F141" i="12"/>
  <c r="G141" i="12" s="1"/>
  <c r="I141" i="12"/>
  <c r="K141" i="12"/>
  <c r="M141" i="12"/>
  <c r="J141" i="12"/>
  <c r="L141" i="12"/>
  <c r="J149" i="12"/>
  <c r="L149" i="12"/>
  <c r="F149" i="12"/>
  <c r="G149" i="12" s="1"/>
  <c r="K149" i="12"/>
  <c r="I149" i="12"/>
  <c r="M149" i="12"/>
  <c r="J157" i="12"/>
  <c r="L157" i="12"/>
  <c r="I157" i="12"/>
  <c r="M157" i="12"/>
  <c r="F157" i="12"/>
  <c r="G157" i="12" s="1"/>
  <c r="K157" i="12"/>
  <c r="F137" i="12"/>
  <c r="G137" i="12" s="1"/>
  <c r="I137" i="12"/>
  <c r="K137" i="12"/>
  <c r="M137" i="12"/>
  <c r="J137" i="12"/>
  <c r="L137" i="12"/>
  <c r="F145" i="12"/>
  <c r="G145" i="12" s="1"/>
  <c r="I145" i="12"/>
  <c r="K145" i="12"/>
  <c r="M145" i="12"/>
  <c r="J145" i="12"/>
  <c r="L145" i="12"/>
  <c r="J127" i="12"/>
  <c r="L127" i="12"/>
  <c r="F127" i="12"/>
  <c r="G127" i="12" s="1"/>
  <c r="K127" i="12"/>
  <c r="I127" i="12"/>
  <c r="M127" i="12"/>
  <c r="J38" i="12"/>
  <c r="L38" i="12"/>
  <c r="I38" i="12"/>
  <c r="M38" i="12"/>
  <c r="F38" i="12"/>
  <c r="G38" i="12" s="1"/>
  <c r="I57" i="12"/>
  <c r="M57" i="12"/>
  <c r="F57" i="12"/>
  <c r="G57" i="12" s="1"/>
  <c r="L57" i="12"/>
  <c r="J57" i="12"/>
  <c r="I65" i="12"/>
  <c r="M65" i="12"/>
  <c r="F65" i="12"/>
  <c r="G65" i="12" s="1"/>
  <c r="L65" i="12"/>
  <c r="J65" i="12"/>
  <c r="I73" i="12"/>
  <c r="M73" i="12"/>
  <c r="F73" i="12"/>
  <c r="G73" i="12" s="1"/>
  <c r="L73" i="12"/>
  <c r="J73" i="12"/>
  <c r="J89" i="12"/>
  <c r="L89" i="12"/>
  <c r="F89" i="12"/>
  <c r="G89" i="12" s="1"/>
  <c r="K89" i="12"/>
  <c r="I89" i="12"/>
  <c r="M89" i="12"/>
  <c r="J97" i="12"/>
  <c r="L97" i="12"/>
  <c r="F97" i="12"/>
  <c r="G97" i="12" s="1"/>
  <c r="K97" i="12"/>
  <c r="I97" i="12"/>
  <c r="M97" i="12"/>
  <c r="F43" i="12"/>
  <c r="G43" i="12" s="1"/>
  <c r="J43" i="12"/>
  <c r="L43" i="12"/>
  <c r="M43" i="12"/>
  <c r="I43" i="12"/>
  <c r="N126" i="12"/>
  <c r="N151" i="12"/>
  <c r="F45" i="12"/>
  <c r="G45" i="12" s="1"/>
  <c r="J45" i="12"/>
  <c r="L45" i="12"/>
  <c r="I45" i="12"/>
  <c r="M45" i="12"/>
  <c r="I53" i="12"/>
  <c r="M53" i="12"/>
  <c r="F53" i="12"/>
  <c r="G53" i="12" s="1"/>
  <c r="L53" i="12"/>
  <c r="J53" i="12"/>
  <c r="I61" i="12"/>
  <c r="M61" i="12"/>
  <c r="F61" i="12"/>
  <c r="G61" i="12" s="1"/>
  <c r="L61" i="12"/>
  <c r="J61" i="12"/>
  <c r="I69" i="12"/>
  <c r="M69" i="12"/>
  <c r="F69" i="12"/>
  <c r="G69" i="12" s="1"/>
  <c r="L69" i="12"/>
  <c r="J69" i="12"/>
  <c r="F77" i="12"/>
  <c r="G77" i="12" s="1"/>
  <c r="J77" i="12"/>
  <c r="L77" i="12"/>
  <c r="I77" i="12"/>
  <c r="M77" i="12"/>
  <c r="J85" i="12"/>
  <c r="L85" i="12"/>
  <c r="I85" i="12"/>
  <c r="M85" i="12"/>
  <c r="F85" i="12"/>
  <c r="G85" i="12" s="1"/>
  <c r="J93" i="12"/>
  <c r="L93" i="12"/>
  <c r="F93" i="12"/>
  <c r="G93" i="12" s="1"/>
  <c r="K93" i="12"/>
  <c r="I93" i="12"/>
  <c r="M93" i="12"/>
  <c r="F117" i="12"/>
  <c r="G117" i="12" s="1"/>
  <c r="I117" i="12"/>
  <c r="K117" i="12"/>
  <c r="M117" i="12"/>
  <c r="J117" i="12"/>
  <c r="L117" i="12"/>
  <c r="N51" i="12"/>
  <c r="N105" i="12"/>
  <c r="N46" i="12"/>
  <c r="N50" i="12"/>
  <c r="N54" i="12"/>
  <c r="N131" i="12"/>
  <c r="N39" i="12" l="1"/>
  <c r="N139" i="12"/>
  <c r="N99" i="12"/>
  <c r="N35" i="12"/>
  <c r="N143" i="12"/>
  <c r="N56" i="12"/>
  <c r="N31" i="12"/>
  <c r="N78" i="12"/>
  <c r="N67" i="12"/>
  <c r="N68" i="12"/>
  <c r="N37" i="12"/>
  <c r="N106" i="12"/>
  <c r="N72" i="12"/>
  <c r="N52" i="12"/>
  <c r="N128" i="12"/>
  <c r="N80" i="12"/>
  <c r="N92" i="12"/>
  <c r="N48" i="12"/>
  <c r="N47" i="12"/>
  <c r="N76" i="12"/>
  <c r="N138" i="12"/>
  <c r="N111" i="12"/>
  <c r="N79" i="12"/>
  <c r="N63" i="12"/>
  <c r="N156" i="12"/>
  <c r="N154" i="12"/>
  <c r="N142" i="12"/>
  <c r="N116" i="12"/>
  <c r="N60" i="12"/>
  <c r="N71" i="12"/>
  <c r="N55" i="12"/>
  <c r="N95" i="12"/>
  <c r="N36" i="12"/>
  <c r="N91" i="12"/>
  <c r="N97" i="12"/>
  <c r="N73" i="12"/>
  <c r="N57" i="12"/>
  <c r="N38" i="12"/>
  <c r="N127" i="12"/>
  <c r="N157" i="12"/>
  <c r="N149" i="12"/>
  <c r="N125" i="12"/>
  <c r="N89" i="12"/>
  <c r="N65" i="12"/>
  <c r="N43" i="12"/>
  <c r="N153" i="12"/>
  <c r="N129" i="12"/>
  <c r="N117" i="12"/>
  <c r="N93" i="12"/>
  <c r="N85" i="12"/>
  <c r="N77" i="12"/>
  <c r="N69" i="12"/>
  <c r="N61" i="12"/>
  <c r="N53" i="12"/>
  <c r="N45" i="12"/>
  <c r="N145" i="12"/>
  <c r="N137" i="12"/>
  <c r="N141" i="12"/>
  <c r="N133" i="12"/>
  <c r="N121" i="12"/>
  <c r="N81" i="12"/>
  <c r="N49" i="12"/>
  <c r="L8" i="5" l="1"/>
  <c r="L6" i="5"/>
  <c r="L5" i="5"/>
  <c r="J18" i="12" l="1"/>
  <c r="N18" i="12" s="1"/>
  <c r="J17" i="12"/>
  <c r="N17" i="12" s="1"/>
  <c r="J19" i="12"/>
  <c r="N19" i="12" s="1"/>
  <c r="J24" i="12"/>
  <c r="N24" i="12" s="1"/>
  <c r="J26" i="12"/>
  <c r="N26" i="12" s="1"/>
  <c r="J15" i="12"/>
  <c r="N15" i="12" s="1"/>
  <c r="J16" i="12"/>
  <c r="N16" i="12" s="1"/>
  <c r="J23" i="12"/>
  <c r="N23" i="12" s="1"/>
  <c r="J25" i="12"/>
  <c r="N25" i="12" s="1"/>
  <c r="J27" i="12"/>
  <c r="N27" i="12" s="1"/>
  <c r="P88" i="5"/>
  <c r="K44" i="12" s="1"/>
  <c r="P90" i="5"/>
  <c r="K46" i="12" s="1"/>
  <c r="P94" i="5"/>
  <c r="K50" i="12" s="1"/>
  <c r="P102" i="5"/>
  <c r="K58" i="12" s="1"/>
  <c r="P112" i="5"/>
  <c r="K68" i="12" s="1"/>
  <c r="P89" i="5"/>
  <c r="K45" i="12" s="1"/>
  <c r="P91" i="5"/>
  <c r="K47" i="12" s="1"/>
  <c r="P93" i="5"/>
  <c r="K49" i="12" s="1"/>
  <c r="P95" i="5"/>
  <c r="K51" i="12" s="1"/>
  <c r="P97" i="5"/>
  <c r="K53" i="12" s="1"/>
  <c r="P99" i="5"/>
  <c r="K55" i="12" s="1"/>
  <c r="P101" i="5"/>
  <c r="K57" i="12" s="1"/>
  <c r="P103" i="5"/>
  <c r="K59" i="12" s="1"/>
  <c r="P105" i="5"/>
  <c r="K61" i="12" s="1"/>
  <c r="P107" i="5"/>
  <c r="K63" i="12" s="1"/>
  <c r="P109" i="5"/>
  <c r="K65" i="12" s="1"/>
  <c r="P111" i="5"/>
  <c r="K67" i="12" s="1"/>
  <c r="P113" i="5"/>
  <c r="K69" i="12" s="1"/>
  <c r="P92" i="5"/>
  <c r="K48" i="12" s="1"/>
  <c r="P96" i="5"/>
  <c r="K52" i="12" s="1"/>
  <c r="P98" i="5"/>
  <c r="K54" i="12" s="1"/>
  <c r="P100" i="5"/>
  <c r="K56" i="12" s="1"/>
  <c r="P104" i="5"/>
  <c r="K60" i="12" s="1"/>
  <c r="P106" i="5"/>
  <c r="K62" i="12" s="1"/>
  <c r="P108" i="5"/>
  <c r="K64" i="12" s="1"/>
  <c r="P110" i="5"/>
  <c r="K66" i="12" s="1"/>
  <c r="P87" i="5"/>
  <c r="G1" i="7"/>
  <c r="K43" i="12" l="1"/>
  <c r="P114" i="5" l="1"/>
  <c r="P118" i="5"/>
  <c r="K74" i="12" s="1"/>
  <c r="P122" i="5"/>
  <c r="K78" i="12" s="1"/>
  <c r="P126" i="5"/>
  <c r="K82" i="12" s="1"/>
  <c r="P115" i="5"/>
  <c r="K71" i="12" s="1"/>
  <c r="P119" i="5"/>
  <c r="K75" i="12" s="1"/>
  <c r="P123" i="5"/>
  <c r="K79" i="12" s="1"/>
  <c r="P127" i="5"/>
  <c r="K83" i="12" s="1"/>
  <c r="P116" i="5"/>
  <c r="K72" i="12" s="1"/>
  <c r="P120" i="5"/>
  <c r="K76" i="12" s="1"/>
  <c r="P124" i="5"/>
  <c r="K80" i="12" s="1"/>
  <c r="P128" i="5"/>
  <c r="K84" i="12" s="1"/>
  <c r="P117" i="5"/>
  <c r="K73" i="12" s="1"/>
  <c r="P121" i="5"/>
  <c r="K77" i="12" s="1"/>
  <c r="P125" i="5"/>
  <c r="K81" i="12" s="1"/>
  <c r="P129" i="5"/>
  <c r="K85" i="12" s="1"/>
  <c r="J4" i="12"/>
  <c r="N4" i="12" s="1"/>
  <c r="J6" i="12"/>
  <c r="N6" i="12" s="1"/>
  <c r="J8" i="12"/>
  <c r="N8" i="12" s="1"/>
  <c r="J10" i="12"/>
  <c r="N10" i="12" s="1"/>
  <c r="J3" i="12"/>
  <c r="N3" i="12" s="1"/>
  <c r="J5" i="12"/>
  <c r="N5" i="12" s="1"/>
  <c r="J7" i="12"/>
  <c r="N7" i="12" s="1"/>
  <c r="J9" i="12"/>
  <c r="N9" i="12" s="1"/>
  <c r="J11" i="12"/>
  <c r="N11" i="12" s="1"/>
  <c r="K70" i="12" l="1"/>
  <c r="J10" i="5"/>
  <c r="B2" i="12"/>
  <c r="D2" i="12" s="1"/>
  <c r="F2" i="12" s="1"/>
  <c r="M2" i="12" l="1"/>
  <c r="L2" i="12" l="1"/>
  <c r="J2" i="12"/>
  <c r="G2" i="12"/>
  <c r="H295" i="12" s="1"/>
  <c r="I2" i="12"/>
  <c r="H279" i="12" l="1"/>
  <c r="H275" i="12"/>
  <c r="H271" i="12"/>
  <c r="H264" i="12"/>
  <c r="H260" i="12"/>
  <c r="H252" i="12"/>
  <c r="H248" i="12"/>
  <c r="H242" i="12"/>
  <c r="H240" i="12"/>
  <c r="H299" i="12"/>
  <c r="H290" i="12"/>
  <c r="H282" i="12"/>
  <c r="H274" i="12"/>
  <c r="H266" i="12"/>
  <c r="H258" i="12"/>
  <c r="H250" i="12"/>
  <c r="H245" i="12"/>
  <c r="H237" i="12"/>
  <c r="H235" i="12"/>
  <c r="H233" i="12"/>
  <c r="H231" i="12"/>
  <c r="H223" i="12"/>
  <c r="H220" i="12"/>
  <c r="H213" i="12"/>
  <c r="H207" i="12"/>
  <c r="H288" i="12"/>
  <c r="H268" i="12"/>
  <c r="H243" i="12"/>
  <c r="H229" i="12"/>
  <c r="H227" i="12"/>
  <c r="H225" i="12"/>
  <c r="H222" i="12"/>
  <c r="H197" i="12"/>
  <c r="H189" i="12"/>
  <c r="H181" i="12"/>
  <c r="H216" i="12"/>
  <c r="H212" i="12"/>
  <c r="H204" i="12"/>
  <c r="H200" i="12"/>
  <c r="H195" i="12"/>
  <c r="H191" i="12"/>
  <c r="H187" i="12"/>
  <c r="H218" i="12"/>
  <c r="H210" i="12"/>
  <c r="H202" i="12"/>
  <c r="H194" i="12"/>
  <c r="H186" i="12"/>
  <c r="H208" i="12"/>
  <c r="H183" i="12"/>
  <c r="H179" i="12"/>
  <c r="H177" i="12"/>
  <c r="H175" i="12"/>
  <c r="H171" i="12"/>
  <c r="H167" i="12"/>
  <c r="H163" i="12"/>
  <c r="H287" i="12"/>
  <c r="H276" i="12"/>
  <c r="H272" i="12"/>
  <c r="H267" i="12"/>
  <c r="H263" i="12"/>
  <c r="H259" i="12"/>
  <c r="H251" i="12"/>
  <c r="H247" i="12"/>
  <c r="H241" i="12"/>
  <c r="H238" i="12"/>
  <c r="H294" i="12"/>
  <c r="H286" i="12"/>
  <c r="H278" i="12"/>
  <c r="H270" i="12"/>
  <c r="H262" i="12"/>
  <c r="H254" i="12"/>
  <c r="H246" i="12"/>
  <c r="H244" i="12"/>
  <c r="H236" i="12"/>
  <c r="H234" i="12"/>
  <c r="H232" i="12"/>
  <c r="H230" i="12"/>
  <c r="H221" i="12"/>
  <c r="H217" i="12"/>
  <c r="H209" i="12"/>
  <c r="H205" i="12"/>
  <c r="H280" i="12"/>
  <c r="H256" i="12"/>
  <c r="H239" i="12"/>
  <c r="H228" i="12"/>
  <c r="H226" i="12"/>
  <c r="H224" i="12"/>
  <c r="H201" i="12"/>
  <c r="H193" i="12"/>
  <c r="H185" i="12"/>
  <c r="H219" i="12"/>
  <c r="H215" i="12"/>
  <c r="H211" i="12"/>
  <c r="H203" i="12"/>
  <c r="H196" i="12"/>
  <c r="H192" i="12"/>
  <c r="H188" i="12"/>
  <c r="H184" i="12"/>
  <c r="H214" i="12"/>
  <c r="H206" i="12"/>
  <c r="H198" i="12"/>
  <c r="H190" i="12"/>
  <c r="H182" i="12"/>
  <c r="H199" i="12"/>
  <c r="H180" i="12"/>
  <c r="H178" i="12"/>
  <c r="H176" i="12"/>
  <c r="H174" i="12"/>
  <c r="H172" i="12"/>
  <c r="H170" i="12"/>
  <c r="H168" i="12"/>
  <c r="H166" i="12"/>
  <c r="H164" i="12"/>
  <c r="H173" i="12"/>
  <c r="H169" i="12"/>
  <c r="H165" i="12"/>
  <c r="H273" i="12"/>
  <c r="H283" i="12"/>
  <c r="H297" i="12"/>
  <c r="H265" i="12"/>
  <c r="H291" i="12"/>
  <c r="H253" i="12"/>
  <c r="H269" i="12"/>
  <c r="H298" i="12"/>
  <c r="H255" i="12"/>
  <c r="H281" i="12"/>
  <c r="H293" i="12"/>
  <c r="H292" i="12"/>
  <c r="H277" i="12"/>
  <c r="H284" i="12"/>
  <c r="H296" i="12"/>
  <c r="H257" i="12"/>
  <c r="H289" i="12"/>
  <c r="H285" i="12"/>
  <c r="H249" i="12"/>
  <c r="H261" i="12"/>
  <c r="H160" i="12"/>
  <c r="H162" i="12"/>
  <c r="H161" i="12"/>
  <c r="H15" i="12"/>
  <c r="H14" i="12"/>
  <c r="H20" i="12"/>
  <c r="H18" i="12"/>
  <c r="H33" i="12"/>
  <c r="H17" i="12"/>
  <c r="H28" i="12"/>
  <c r="H29" i="12"/>
  <c r="H25" i="12"/>
  <c r="H21" i="12"/>
  <c r="H22" i="12"/>
  <c r="H19" i="12"/>
  <c r="H34" i="12"/>
  <c r="H30" i="12"/>
  <c r="H26" i="12"/>
  <c r="H24" i="12"/>
  <c r="H23" i="12"/>
  <c r="H12" i="12"/>
  <c r="H13" i="12"/>
  <c r="H16" i="12"/>
  <c r="H31" i="12"/>
  <c r="H32" i="12"/>
  <c r="H27" i="12"/>
  <c r="H471" i="12"/>
  <c r="H487" i="12"/>
  <c r="H503" i="12"/>
  <c r="H518" i="12"/>
  <c r="H534" i="12"/>
  <c r="H550" i="12"/>
  <c r="H566" i="12"/>
  <c r="H582" i="12"/>
  <c r="H598" i="12"/>
  <c r="H614" i="12"/>
  <c r="H630" i="12"/>
  <c r="H646" i="12"/>
  <c r="H662" i="12"/>
  <c r="H678" i="12"/>
  <c r="H694" i="12"/>
  <c r="H710" i="12"/>
  <c r="H770" i="12"/>
  <c r="H855" i="12"/>
  <c r="H726" i="12"/>
  <c r="H742" i="12"/>
  <c r="H764" i="12"/>
  <c r="H784" i="12"/>
  <c r="H804" i="12"/>
  <c r="H822" i="12"/>
  <c r="H840" i="12"/>
  <c r="H861" i="12"/>
  <c r="H883" i="12"/>
  <c r="H901" i="12"/>
  <c r="H917" i="12"/>
  <c r="H933" i="12"/>
  <c r="H949" i="12"/>
  <c r="H965" i="12"/>
  <c r="H479" i="12"/>
  <c r="H495" i="12"/>
  <c r="H510" i="12"/>
  <c r="H526" i="12"/>
  <c r="H542" i="12"/>
  <c r="H558" i="12"/>
  <c r="H574" i="12"/>
  <c r="H590" i="12"/>
  <c r="H606" i="12"/>
  <c r="H622" i="12"/>
  <c r="H638" i="12"/>
  <c r="H654" i="12"/>
  <c r="H670" i="12"/>
  <c r="H686" i="12"/>
  <c r="H702" i="12"/>
  <c r="H718" i="12"/>
  <c r="H810" i="12"/>
  <c r="H891" i="12"/>
  <c r="H734" i="12"/>
  <c r="H750" i="12"/>
  <c r="H776" i="12"/>
  <c r="H796" i="12"/>
  <c r="H814" i="12"/>
  <c r="H832" i="12"/>
  <c r="H849" i="12"/>
  <c r="H873" i="12"/>
  <c r="H893" i="12"/>
  <c r="H909" i="12"/>
  <c r="H925" i="12"/>
  <c r="H941" i="12"/>
  <c r="H957" i="12"/>
  <c r="H973" i="12"/>
  <c r="H463" i="12"/>
  <c r="H961" i="12"/>
  <c r="H945" i="12"/>
  <c r="H929" i="12"/>
  <c r="H913" i="12"/>
  <c r="H897" i="12"/>
  <c r="H879" i="12"/>
  <c r="H857" i="12"/>
  <c r="H836" i="12"/>
  <c r="H818" i="12"/>
  <c r="H800" i="12"/>
  <c r="H780" i="12"/>
  <c r="H756" i="12"/>
  <c r="H738" i="12"/>
  <c r="H722" i="12"/>
  <c r="H847" i="12"/>
  <c r="H758" i="12"/>
  <c r="H706" i="12"/>
  <c r="H690" i="12"/>
  <c r="H674" i="12"/>
  <c r="H658" i="12"/>
  <c r="H642" i="12"/>
  <c r="H626" i="12"/>
  <c r="H610" i="12"/>
  <c r="H594" i="12"/>
  <c r="H578" i="12"/>
  <c r="H562" i="12"/>
  <c r="H546" i="12"/>
  <c r="H530" i="12"/>
  <c r="H514" i="12"/>
  <c r="H499" i="12"/>
  <c r="H483" i="12"/>
  <c r="H467" i="12"/>
  <c r="H451" i="12"/>
  <c r="H435" i="12"/>
  <c r="H419" i="12"/>
  <c r="H399" i="12"/>
  <c r="H367" i="12"/>
  <c r="H331" i="12"/>
  <c r="H411" i="12"/>
  <c r="H969" i="12"/>
  <c r="H953" i="12"/>
  <c r="H937" i="12"/>
  <c r="H921" i="12"/>
  <c r="H905" i="12"/>
  <c r="H887" i="12"/>
  <c r="H869" i="12"/>
  <c r="H844" i="12"/>
  <c r="H828" i="12"/>
  <c r="H808" i="12"/>
  <c r="H792" i="12"/>
  <c r="H768" i="12"/>
  <c r="H746" i="12"/>
  <c r="H730" i="12"/>
  <c r="H867" i="12"/>
  <c r="H786" i="12"/>
  <c r="H714" i="12"/>
  <c r="H698" i="12"/>
  <c r="H682" i="12"/>
  <c r="H666" i="12"/>
  <c r="H650" i="12"/>
  <c r="H634" i="12"/>
  <c r="H618" i="12"/>
  <c r="H602" i="12"/>
  <c r="H586" i="12"/>
  <c r="H570" i="12"/>
  <c r="H554" i="12"/>
  <c r="H538" i="12"/>
  <c r="H522" i="12"/>
  <c r="H506" i="12"/>
  <c r="H491" i="12"/>
  <c r="H475" i="12"/>
  <c r="H459" i="12"/>
  <c r="H443" i="12"/>
  <c r="H427" i="12"/>
  <c r="H407" i="12"/>
  <c r="H387" i="12"/>
  <c r="H351" i="12"/>
  <c r="H315" i="12"/>
  <c r="H971" i="12"/>
  <c r="H955" i="12"/>
  <c r="H939" i="12"/>
  <c r="H923" i="12"/>
  <c r="H907" i="12"/>
  <c r="H889" i="12"/>
  <c r="H871" i="12"/>
  <c r="H846" i="12"/>
  <c r="H830" i="12"/>
  <c r="H812" i="12"/>
  <c r="H794" i="12"/>
  <c r="H772" i="12"/>
  <c r="H748" i="12"/>
  <c r="H732" i="12"/>
  <c r="H875" i="12"/>
  <c r="H790" i="12"/>
  <c r="H716" i="12"/>
  <c r="H700" i="12"/>
  <c r="H684" i="12"/>
  <c r="H668" i="12"/>
  <c r="H652" i="12"/>
  <c r="H636" i="12"/>
  <c r="H620" i="12"/>
  <c r="H604" i="12"/>
  <c r="H588" i="12"/>
  <c r="H572" i="12"/>
  <c r="H556" i="12"/>
  <c r="H540" i="12"/>
  <c r="H524" i="12"/>
  <c r="H508" i="12"/>
  <c r="H493" i="12"/>
  <c r="H477" i="12"/>
  <c r="H461" i="12"/>
  <c r="H445" i="12"/>
  <c r="H429" i="12"/>
  <c r="H413" i="12"/>
  <c r="H397" i="12"/>
  <c r="H381" i="12"/>
  <c r="H365" i="12"/>
  <c r="H349" i="12"/>
  <c r="H333" i="12"/>
  <c r="H317" i="12"/>
  <c r="H301" i="12"/>
  <c r="H947" i="12"/>
  <c r="H915" i="12"/>
  <c r="H881" i="12"/>
  <c r="H838" i="12"/>
  <c r="H802" i="12"/>
  <c r="H760" i="12"/>
  <c r="H724" i="12"/>
  <c r="H762" i="12"/>
  <c r="H692" i="12"/>
  <c r="H660" i="12"/>
  <c r="H628" i="12"/>
  <c r="H596" i="12"/>
  <c r="H564" i="12"/>
  <c r="H532" i="12"/>
  <c r="H501" i="12"/>
  <c r="H469" i="12"/>
  <c r="H437" i="12"/>
  <c r="H405" i="12"/>
  <c r="H373" i="12"/>
  <c r="H341" i="12"/>
  <c r="H309" i="12"/>
  <c r="H970" i="12"/>
  <c r="H962" i="12"/>
  <c r="H954" i="12"/>
  <c r="H946" i="12"/>
  <c r="H938" i="12"/>
  <c r="H930" i="12"/>
  <c r="H922" i="12"/>
  <c r="H914" i="12"/>
  <c r="H906" i="12"/>
  <c r="H898" i="12"/>
  <c r="H886" i="12"/>
  <c r="H874" i="12"/>
  <c r="H864" i="12"/>
  <c r="H854" i="12"/>
  <c r="H845" i="12"/>
  <c r="H829" i="12"/>
  <c r="H817" i="12"/>
  <c r="H805" i="12"/>
  <c r="H791" i="12"/>
  <c r="H781" i="12"/>
  <c r="H771" i="12"/>
  <c r="H761" i="12"/>
  <c r="H753" i="12"/>
  <c r="H737" i="12"/>
  <c r="H896" i="12"/>
  <c r="H872" i="12"/>
  <c r="H835" i="12"/>
  <c r="H815" i="12"/>
  <c r="H795" i="12"/>
  <c r="H751" i="12"/>
  <c r="H735" i="12"/>
  <c r="H721" i="12"/>
  <c r="H713" i="12"/>
  <c r="H705" i="12"/>
  <c r="H697" i="12"/>
  <c r="H689" i="12"/>
  <c r="H681" i="12"/>
  <c r="H673" i="12"/>
  <c r="H665" i="12"/>
  <c r="H657" i="12"/>
  <c r="H649" i="12"/>
  <c r="H641" i="12"/>
  <c r="H633" i="12"/>
  <c r="H625" i="12"/>
  <c r="H617" i="12"/>
  <c r="H609" i="12"/>
  <c r="H601" i="12"/>
  <c r="H593" i="12"/>
  <c r="H585" i="12"/>
  <c r="H577" i="12"/>
  <c r="H569" i="12"/>
  <c r="H561" i="12"/>
  <c r="H553" i="12"/>
  <c r="H545" i="12"/>
  <c r="H537" i="12"/>
  <c r="H963" i="12"/>
  <c r="H931" i="12"/>
  <c r="H899" i="12"/>
  <c r="H859" i="12"/>
  <c r="H820" i="12"/>
  <c r="H782" i="12"/>
  <c r="H740" i="12"/>
  <c r="H851" i="12"/>
  <c r="H708" i="12"/>
  <c r="H676" i="12"/>
  <c r="H644" i="12"/>
  <c r="H612" i="12"/>
  <c r="H580" i="12"/>
  <c r="H548" i="12"/>
  <c r="H516" i="12"/>
  <c r="H485" i="12"/>
  <c r="H453" i="12"/>
  <c r="H421" i="12"/>
  <c r="H389" i="12"/>
  <c r="H357" i="12"/>
  <c r="H325" i="12"/>
  <c r="H974" i="12"/>
  <c r="H966" i="12"/>
  <c r="H958" i="12"/>
  <c r="H950" i="12"/>
  <c r="H942" i="12"/>
  <c r="H934" i="12"/>
  <c r="H926" i="12"/>
  <c r="H918" i="12"/>
  <c r="H910" i="12"/>
  <c r="H902" i="12"/>
  <c r="H892" i="12"/>
  <c r="H878" i="12"/>
  <c r="H868" i="12"/>
  <c r="H858" i="12"/>
  <c r="H850" i="12"/>
  <c r="H837" i="12"/>
  <c r="H825" i="12"/>
  <c r="H811" i="12"/>
  <c r="H797" i="12"/>
  <c r="H787" i="12"/>
  <c r="H775" i="12"/>
  <c r="H765" i="12"/>
  <c r="H757" i="12"/>
  <c r="H745" i="12"/>
  <c r="H729" i="12"/>
  <c r="H884" i="12"/>
  <c r="H843" i="12"/>
  <c r="H823" i="12"/>
  <c r="H803" i="12"/>
  <c r="H779" i="12"/>
  <c r="H743" i="12"/>
  <c r="H727" i="12"/>
  <c r="H717" i="12"/>
  <c r="H709" i="12"/>
  <c r="H701" i="12"/>
  <c r="H693" i="12"/>
  <c r="H685" i="12"/>
  <c r="H677" i="12"/>
  <c r="H669" i="12"/>
  <c r="H661" i="12"/>
  <c r="H653" i="12"/>
  <c r="H645" i="12"/>
  <c r="H637" i="12"/>
  <c r="H629" i="12"/>
  <c r="H621" i="12"/>
  <c r="H613" i="12"/>
  <c r="H605" i="12"/>
  <c r="H597" i="12"/>
  <c r="H589" i="12"/>
  <c r="H581" i="12"/>
  <c r="H573" i="12"/>
  <c r="H565" i="12"/>
  <c r="H557" i="12"/>
  <c r="H549" i="12"/>
  <c r="H541" i="12"/>
  <c r="H533" i="12"/>
  <c r="H525" i="12"/>
  <c r="H517" i="12"/>
  <c r="H509" i="12"/>
  <c r="H500" i="12"/>
  <c r="H492" i="12"/>
  <c r="H484" i="12"/>
  <c r="H476" i="12"/>
  <c r="H468" i="12"/>
  <c r="H460" i="12"/>
  <c r="H452" i="12"/>
  <c r="H444" i="12"/>
  <c r="H436" i="12"/>
  <c r="H428" i="12"/>
  <c r="H420" i="12"/>
  <c r="H412" i="12"/>
  <c r="H404" i="12"/>
  <c r="H396" i="12"/>
  <c r="H388" i="12"/>
  <c r="H380" i="12"/>
  <c r="H372" i="12"/>
  <c r="H364" i="12"/>
  <c r="H356" i="12"/>
  <c r="H348" i="12"/>
  <c r="H340" i="12"/>
  <c r="H332" i="12"/>
  <c r="H324" i="12"/>
  <c r="H316" i="12"/>
  <c r="H308" i="12"/>
  <c r="H300" i="12"/>
  <c r="H375" i="12"/>
  <c r="H347" i="12"/>
  <c r="H319" i="12"/>
  <c r="H447" i="12"/>
  <c r="H431" i="12"/>
  <c r="H415" i="12"/>
  <c r="H395" i="12"/>
  <c r="H359" i="12"/>
  <c r="H323" i="12"/>
  <c r="H959" i="12"/>
  <c r="H943" i="12"/>
  <c r="H927" i="12"/>
  <c r="H911" i="12"/>
  <c r="H895" i="12"/>
  <c r="H877" i="12"/>
  <c r="H853" i="12"/>
  <c r="H834" i="12"/>
  <c r="H816" i="12"/>
  <c r="H798" i="12"/>
  <c r="H778" i="12"/>
  <c r="H752" i="12"/>
  <c r="H736" i="12"/>
  <c r="H720" i="12"/>
  <c r="H826" i="12"/>
  <c r="H754" i="12"/>
  <c r="H704" i="12"/>
  <c r="H688" i="12"/>
  <c r="H672" i="12"/>
  <c r="H656" i="12"/>
  <c r="H640" i="12"/>
  <c r="H624" i="12"/>
  <c r="H608" i="12"/>
  <c r="H592" i="12"/>
  <c r="H576" i="12"/>
  <c r="H560" i="12"/>
  <c r="H544" i="12"/>
  <c r="H528" i="12"/>
  <c r="H512" i="12"/>
  <c r="H497" i="12"/>
  <c r="H481" i="12"/>
  <c r="H465" i="12"/>
  <c r="H449" i="12"/>
  <c r="H433" i="12"/>
  <c r="H417" i="12"/>
  <c r="H401" i="12"/>
  <c r="H385" i="12"/>
  <c r="H369" i="12"/>
  <c r="H353" i="12"/>
  <c r="H337" i="12"/>
  <c r="H321" i="12"/>
  <c r="H305" i="12"/>
  <c r="H529" i="12"/>
  <c r="H513" i="12"/>
  <c r="H496" i="12"/>
  <c r="H480" i="12"/>
  <c r="H464" i="12"/>
  <c r="H448" i="12"/>
  <c r="H432" i="12"/>
  <c r="H416" i="12"/>
  <c r="H400" i="12"/>
  <c r="H384" i="12"/>
  <c r="H368" i="12"/>
  <c r="H352" i="12"/>
  <c r="H336" i="12"/>
  <c r="H320" i="12"/>
  <c r="H304" i="12"/>
  <c r="H391" i="12"/>
  <c r="H335" i="12"/>
  <c r="H455" i="12"/>
  <c r="H423" i="12"/>
  <c r="H379" i="12"/>
  <c r="H303" i="12"/>
  <c r="H967" i="12"/>
  <c r="H935" i="12"/>
  <c r="H903" i="12"/>
  <c r="H865" i="12"/>
  <c r="H824" i="12"/>
  <c r="H788" i="12"/>
  <c r="H744" i="12"/>
  <c r="H863" i="12"/>
  <c r="H712" i="12"/>
  <c r="H680" i="12"/>
  <c r="H648" i="12"/>
  <c r="H616" i="12"/>
  <c r="H584" i="12"/>
  <c r="H552" i="12"/>
  <c r="H520" i="12"/>
  <c r="H489" i="12"/>
  <c r="H457" i="12"/>
  <c r="H425" i="12"/>
  <c r="H393" i="12"/>
  <c r="H361" i="12"/>
  <c r="H329" i="12"/>
  <c r="H952" i="12"/>
  <c r="H920" i="12"/>
  <c r="H870" i="12"/>
  <c r="H827" i="12"/>
  <c r="H777" i="12"/>
  <c r="H733" i="12"/>
  <c r="H783" i="12"/>
  <c r="H719" i="12"/>
  <c r="H687" i="12"/>
  <c r="H647" i="12"/>
  <c r="H615" i="12"/>
  <c r="H583" i="12"/>
  <c r="H551" i="12"/>
  <c r="H511" i="12"/>
  <c r="H478" i="12"/>
  <c r="H446" i="12"/>
  <c r="H414" i="12"/>
  <c r="H382" i="12"/>
  <c r="H350" i="12"/>
  <c r="H318" i="12"/>
  <c r="H327" i="12"/>
  <c r="H521" i="12"/>
  <c r="H504" i="12"/>
  <c r="H488" i="12"/>
  <c r="H472" i="12"/>
  <c r="H456" i="12"/>
  <c r="H440" i="12"/>
  <c r="H424" i="12"/>
  <c r="H408" i="12"/>
  <c r="H392" i="12"/>
  <c r="H376" i="12"/>
  <c r="H360" i="12"/>
  <c r="H344" i="12"/>
  <c r="H328" i="12"/>
  <c r="H312" i="12"/>
  <c r="H363" i="12"/>
  <c r="H307" i="12"/>
  <c r="H439" i="12"/>
  <c r="H403" i="12"/>
  <c r="H343" i="12"/>
  <c r="H951" i="12"/>
  <c r="H919" i="12"/>
  <c r="H885" i="12"/>
  <c r="H842" i="12"/>
  <c r="H806" i="12"/>
  <c r="H766" i="12"/>
  <c r="H728" i="12"/>
  <c r="H774" i="12"/>
  <c r="H696" i="12"/>
  <c r="H664" i="12"/>
  <c r="H632" i="12"/>
  <c r="H600" i="12"/>
  <c r="H568" i="12"/>
  <c r="H536" i="12"/>
  <c r="H505" i="12"/>
  <c r="H473" i="12"/>
  <c r="H441" i="12"/>
  <c r="H409" i="12"/>
  <c r="H377" i="12"/>
  <c r="H345" i="12"/>
  <c r="H313" i="12"/>
  <c r="H972" i="12"/>
  <c r="H964" i="12"/>
  <c r="H956" i="12"/>
  <c r="H948" i="12"/>
  <c r="H940" i="12"/>
  <c r="H932" i="12"/>
  <c r="H924" i="12"/>
  <c r="H916" i="12"/>
  <c r="H908" i="12"/>
  <c r="H900" i="12"/>
  <c r="H890" i="12"/>
  <c r="H876" i="12"/>
  <c r="H866" i="12"/>
  <c r="H856" i="12"/>
  <c r="H848" i="12"/>
  <c r="H833" i="12"/>
  <c r="H821" i="12"/>
  <c r="H809" i="12"/>
  <c r="H793" i="12"/>
  <c r="H785" i="12"/>
  <c r="H773" i="12"/>
  <c r="H763" i="12"/>
  <c r="H755" i="12"/>
  <c r="H741" i="12"/>
  <c r="H725" i="12"/>
  <c r="H880" i="12"/>
  <c r="H839" i="12"/>
  <c r="H819" i="12"/>
  <c r="H799" i="12"/>
  <c r="H767" i="12"/>
  <c r="H739" i="12"/>
  <c r="H723" i="12"/>
  <c r="H715" i="12"/>
  <c r="H707" i="12"/>
  <c r="H699" i="12"/>
  <c r="H691" i="12"/>
  <c r="H683" i="12"/>
  <c r="H675" i="12"/>
  <c r="H667" i="12"/>
  <c r="H659" i="12"/>
  <c r="H651" i="12"/>
  <c r="H643" i="12"/>
  <c r="H635" i="12"/>
  <c r="H627" i="12"/>
  <c r="H619" i="12"/>
  <c r="H611" i="12"/>
  <c r="H603" i="12"/>
  <c r="H595" i="12"/>
  <c r="H587" i="12"/>
  <c r="H579" i="12"/>
  <c r="H571" i="12"/>
  <c r="H563" i="12"/>
  <c r="H555" i="12"/>
  <c r="H547" i="12"/>
  <c r="H539" i="12"/>
  <c r="H531" i="12"/>
  <c r="H523" i="12"/>
  <c r="H515" i="12"/>
  <c r="H507" i="12"/>
  <c r="H498" i="12"/>
  <c r="H490" i="12"/>
  <c r="H482" i="12"/>
  <c r="H474" i="12"/>
  <c r="H466" i="12"/>
  <c r="H458" i="12"/>
  <c r="H450" i="12"/>
  <c r="H442" i="12"/>
  <c r="H434" i="12"/>
  <c r="H426" i="12"/>
  <c r="H418" i="12"/>
  <c r="H410" i="12"/>
  <c r="H402" i="12"/>
  <c r="H394" i="12"/>
  <c r="H386" i="12"/>
  <c r="H378" i="12"/>
  <c r="H370" i="12"/>
  <c r="H362" i="12"/>
  <c r="H354" i="12"/>
  <c r="H346" i="12"/>
  <c r="H338" i="12"/>
  <c r="H330" i="12"/>
  <c r="H322" i="12"/>
  <c r="H314" i="12"/>
  <c r="H306" i="12"/>
  <c r="H371" i="12"/>
  <c r="H339" i="12"/>
  <c r="H311" i="12"/>
  <c r="H968" i="12"/>
  <c r="H960" i="12"/>
  <c r="H944" i="12"/>
  <c r="H936" i="12"/>
  <c r="H928" i="12"/>
  <c r="H912" i="12"/>
  <c r="H904" i="12"/>
  <c r="H894" i="12"/>
  <c r="H882" i="12"/>
  <c r="H862" i="12"/>
  <c r="H852" i="12"/>
  <c r="H841" i="12"/>
  <c r="H813" i="12"/>
  <c r="H801" i="12"/>
  <c r="H789" i="12"/>
  <c r="H769" i="12"/>
  <c r="H759" i="12"/>
  <c r="H749" i="12"/>
  <c r="H888" i="12"/>
  <c r="H860" i="12"/>
  <c r="H831" i="12"/>
  <c r="H807" i="12"/>
  <c r="H747" i="12"/>
  <c r="H731" i="12"/>
  <c r="H711" i="12"/>
  <c r="H703" i="12"/>
  <c r="H695" i="12"/>
  <c r="H679" i="12"/>
  <c r="H671" i="12"/>
  <c r="H663" i="12"/>
  <c r="H655" i="12"/>
  <c r="H639" i="12"/>
  <c r="H631" i="12"/>
  <c r="H623" i="12"/>
  <c r="H607" i="12"/>
  <c r="H599" i="12"/>
  <c r="H591" i="12"/>
  <c r="H575" i="12"/>
  <c r="H567" i="12"/>
  <c r="H559" i="12"/>
  <c r="H543" i="12"/>
  <c r="H535" i="12"/>
  <c r="H527" i="12"/>
  <c r="H519" i="12"/>
  <c r="H502" i="12"/>
  <c r="H494" i="12"/>
  <c r="H486" i="12"/>
  <c r="H470" i="12"/>
  <c r="H462" i="12"/>
  <c r="H454" i="12"/>
  <c r="H438" i="12"/>
  <c r="H430" i="12"/>
  <c r="H422" i="12"/>
  <c r="H406" i="12"/>
  <c r="H398" i="12"/>
  <c r="H390" i="12"/>
  <c r="H374" i="12"/>
  <c r="H366" i="12"/>
  <c r="H358" i="12"/>
  <c r="H342" i="12"/>
  <c r="H334" i="12"/>
  <c r="H326" i="12"/>
  <c r="H310" i="12"/>
  <c r="H302" i="12"/>
  <c r="H383" i="12"/>
  <c r="H355" i="12"/>
  <c r="H154" i="12"/>
  <c r="H142" i="12"/>
  <c r="H136" i="12"/>
  <c r="H130" i="12"/>
  <c r="H158" i="12"/>
  <c r="H120" i="12"/>
  <c r="H114" i="12"/>
  <c r="H140" i="12"/>
  <c r="H113" i="12"/>
  <c r="H109" i="12"/>
  <c r="H106" i="12"/>
  <c r="H101" i="12"/>
  <c r="H123" i="12"/>
  <c r="H110" i="12"/>
  <c r="H99" i="12"/>
  <c r="H91" i="12"/>
  <c r="H59" i="12"/>
  <c r="H144" i="12"/>
  <c r="H132" i="12"/>
  <c r="H108" i="12"/>
  <c r="H150" i="12"/>
  <c r="H118" i="12"/>
  <c r="H86" i="12"/>
  <c r="H156" i="12"/>
  <c r="H148" i="12"/>
  <c r="H124" i="12"/>
  <c r="H103" i="12"/>
  <c r="H151" i="12"/>
  <c r="H119" i="12"/>
  <c r="H105" i="12"/>
  <c r="H63" i="12"/>
  <c r="H47" i="12"/>
  <c r="H102" i="12"/>
  <c r="H79" i="12"/>
  <c r="H72" i="12"/>
  <c r="H64" i="12"/>
  <c r="H48" i="12"/>
  <c r="H42" i="12"/>
  <c r="H36" i="12"/>
  <c r="H70" i="12"/>
  <c r="H66" i="12"/>
  <c r="H58" i="12"/>
  <c r="H54" i="12"/>
  <c r="H46" i="12"/>
  <c r="H10" i="12"/>
  <c r="H6" i="12"/>
  <c r="H8" i="12"/>
  <c r="H146" i="12"/>
  <c r="H134" i="12"/>
  <c r="H122" i="12"/>
  <c r="H98" i="12"/>
  <c r="H152" i="12"/>
  <c r="H128" i="12"/>
  <c r="H116" i="12"/>
  <c r="H107" i="12"/>
  <c r="H100" i="12"/>
  <c r="H143" i="12"/>
  <c r="H111" i="12"/>
  <c r="H95" i="12"/>
  <c r="H96" i="12"/>
  <c r="H92" i="12"/>
  <c r="H88" i="12"/>
  <c r="H84" i="12"/>
  <c r="H80" i="12"/>
  <c r="H78" i="12"/>
  <c r="H74" i="12"/>
  <c r="H76" i="12"/>
  <c r="H68" i="12"/>
  <c r="H60" i="12"/>
  <c r="H52" i="12"/>
  <c r="H44" i="12"/>
  <c r="H40" i="12"/>
  <c r="H37" i="12"/>
  <c r="H9" i="12"/>
  <c r="H5" i="12"/>
  <c r="H138" i="12"/>
  <c r="H90" i="12"/>
  <c r="H112" i="12"/>
  <c r="H135" i="12"/>
  <c r="H87" i="12"/>
  <c r="H41" i="12"/>
  <c r="H56" i="12"/>
  <c r="H62" i="12"/>
  <c r="H50" i="12"/>
  <c r="H4" i="12"/>
  <c r="H7" i="12"/>
  <c r="H55" i="12"/>
  <c r="H3" i="12"/>
  <c r="H35" i="12"/>
  <c r="H75" i="12"/>
  <c r="H67" i="12"/>
  <c r="H82" i="12"/>
  <c r="H104" i="12"/>
  <c r="H131" i="12"/>
  <c r="H147" i="12"/>
  <c r="H83" i="12"/>
  <c r="H126" i="12"/>
  <c r="H139" i="12"/>
  <c r="H155" i="12"/>
  <c r="H115" i="12"/>
  <c r="H94" i="12"/>
  <c r="H159" i="12"/>
  <c r="H71" i="12"/>
  <c r="H39" i="12"/>
  <c r="H51" i="12"/>
  <c r="H11" i="12"/>
  <c r="H43" i="12"/>
  <c r="H89" i="12"/>
  <c r="H145" i="12"/>
  <c r="H157" i="12"/>
  <c r="H141" i="12"/>
  <c r="H125" i="12"/>
  <c r="H69" i="12"/>
  <c r="H77" i="12"/>
  <c r="H57" i="12"/>
  <c r="H81" i="12"/>
  <c r="H97" i="12"/>
  <c r="H38" i="12"/>
  <c r="H127" i="12"/>
  <c r="H137" i="12"/>
  <c r="H149" i="12"/>
  <c r="H133" i="12"/>
  <c r="H85" i="12"/>
  <c r="H61" i="12"/>
  <c r="H117" i="12"/>
  <c r="H93" i="12"/>
  <c r="H45" i="12"/>
  <c r="H65" i="12"/>
  <c r="H121" i="12"/>
  <c r="H49" i="12"/>
  <c r="H153" i="12"/>
  <c r="H53" i="12"/>
  <c r="H73" i="12"/>
  <c r="H129" i="12"/>
  <c r="H2" i="12"/>
  <c r="N2" i="12"/>
  <c r="P80" i="5" l="1"/>
  <c r="K36" i="12" s="1"/>
  <c r="P81" i="5"/>
  <c r="K37" i="12" s="1"/>
  <c r="P82" i="5"/>
  <c r="K38" i="12" s="1"/>
  <c r="P83" i="5"/>
  <c r="K39" i="12" s="1"/>
  <c r="P79" i="5"/>
  <c r="P75" i="5"/>
  <c r="K31" i="12" s="1"/>
  <c r="P60" i="5"/>
  <c r="K16" i="12" s="1"/>
  <c r="P61" i="5"/>
  <c r="K17" i="12" s="1"/>
  <c r="P62" i="5"/>
  <c r="K18" i="12" s="1"/>
  <c r="P63" i="5"/>
  <c r="K19" i="12" s="1"/>
  <c r="P67" i="5"/>
  <c r="K23" i="12" s="1"/>
  <c r="P68" i="5"/>
  <c r="K24" i="12" s="1"/>
  <c r="P69" i="5"/>
  <c r="K25" i="12" s="1"/>
  <c r="P70" i="5"/>
  <c r="K26" i="12" s="1"/>
  <c r="P71" i="5"/>
  <c r="K27" i="12" s="1"/>
  <c r="P59" i="5"/>
  <c r="K15" i="12" s="1"/>
  <c r="J8" i="5" l="1"/>
  <c r="K35" i="12"/>
  <c r="J9" i="5"/>
  <c r="J6" i="5"/>
  <c r="J7" i="5"/>
  <c r="P47" i="5"/>
  <c r="K3" i="12" s="1"/>
  <c r="P48" i="5"/>
  <c r="K4" i="12" s="1"/>
  <c r="P49" i="5"/>
  <c r="K5" i="12" s="1"/>
  <c r="P50" i="5"/>
  <c r="K6" i="12" s="1"/>
  <c r="P52" i="5"/>
  <c r="K8" i="12" s="1"/>
  <c r="P53" i="5"/>
  <c r="K9" i="12" s="1"/>
  <c r="P46" i="5"/>
  <c r="D8" i="7" l="1"/>
  <c r="D38" i="7"/>
  <c r="D42" i="7"/>
  <c r="D46" i="7"/>
  <c r="D50" i="7"/>
  <c r="D54" i="7"/>
  <c r="D58" i="7"/>
  <c r="D62" i="7"/>
  <c r="D66" i="7"/>
  <c r="D70" i="7"/>
  <c r="D74" i="7"/>
  <c r="D78" i="7"/>
  <c r="D82" i="7"/>
  <c r="D86" i="7"/>
  <c r="D90" i="7"/>
  <c r="D94" i="7"/>
  <c r="D98" i="7"/>
  <c r="D102" i="7"/>
  <c r="D106" i="7"/>
  <c r="D110" i="7"/>
  <c r="D114" i="7"/>
  <c r="D118" i="7"/>
  <c r="D122" i="7"/>
  <c r="D126" i="7"/>
  <c r="D130" i="7"/>
  <c r="D134" i="7"/>
  <c r="D138" i="7"/>
  <c r="D142" i="7"/>
  <c r="D146" i="7"/>
  <c r="D150" i="7"/>
  <c r="D154" i="7"/>
  <c r="D158" i="7"/>
  <c r="D162" i="7"/>
  <c r="D166" i="7"/>
  <c r="D170" i="7"/>
  <c r="D174" i="7"/>
  <c r="D178" i="7"/>
  <c r="D182" i="7"/>
  <c r="D186" i="7"/>
  <c r="D190" i="7"/>
  <c r="D194" i="7"/>
  <c r="D198" i="7"/>
  <c r="D202" i="7"/>
  <c r="D206" i="7"/>
  <c r="D210" i="7"/>
  <c r="D214" i="7"/>
  <c r="D218" i="7"/>
  <c r="D222" i="7"/>
  <c r="D226" i="7"/>
  <c r="D230" i="7"/>
  <c r="D234" i="7"/>
  <c r="D238" i="7"/>
  <c r="D242" i="7"/>
  <c r="D246" i="7"/>
  <c r="D250" i="7"/>
  <c r="D254" i="7"/>
  <c r="D258" i="7"/>
  <c r="D262" i="7"/>
  <c r="D266" i="7"/>
  <c r="D270" i="7"/>
  <c r="D274" i="7"/>
  <c r="D278" i="7"/>
  <c r="D282" i="7"/>
  <c r="D286" i="7"/>
  <c r="D290" i="7"/>
  <c r="D294" i="7"/>
  <c r="D298" i="7"/>
  <c r="D302" i="7"/>
  <c r="D306" i="7"/>
  <c r="D310" i="7"/>
  <c r="D314" i="7"/>
  <c r="D318" i="7"/>
  <c r="D322" i="7"/>
  <c r="D326" i="7"/>
  <c r="D330" i="7"/>
  <c r="D334" i="7"/>
  <c r="D338" i="7"/>
  <c r="D342" i="7"/>
  <c r="D346" i="7"/>
  <c r="D350" i="7"/>
  <c r="D354" i="7"/>
  <c r="D358" i="7"/>
  <c r="D362" i="7"/>
  <c r="D366" i="7"/>
  <c r="D370" i="7"/>
  <c r="D374" i="7"/>
  <c r="D378" i="7"/>
  <c r="D382" i="7"/>
  <c r="D386" i="7"/>
  <c r="D390" i="7"/>
  <c r="D394" i="7"/>
  <c r="D398" i="7"/>
  <c r="D402" i="7"/>
  <c r="D406" i="7"/>
  <c r="D410" i="7"/>
  <c r="D414" i="7"/>
  <c r="D418" i="7"/>
  <c r="D422" i="7"/>
  <c r="D426" i="7"/>
  <c r="D430" i="7"/>
  <c r="D434" i="7"/>
  <c r="D438" i="7"/>
  <c r="D442" i="7"/>
  <c r="D446" i="7"/>
  <c r="D450" i="7"/>
  <c r="D454" i="7"/>
  <c r="D458" i="7"/>
  <c r="D462" i="7"/>
  <c r="D466" i="7"/>
  <c r="D470" i="7"/>
  <c r="D474" i="7"/>
  <c r="D478" i="7"/>
  <c r="D482" i="7"/>
  <c r="D486" i="7"/>
  <c r="D490" i="7"/>
  <c r="D494" i="7"/>
  <c r="D498" i="7"/>
  <c r="D502" i="7"/>
  <c r="D506" i="7"/>
  <c r="D510" i="7"/>
  <c r="D514" i="7"/>
  <c r="D518" i="7"/>
  <c r="D522" i="7"/>
  <c r="D526" i="7"/>
  <c r="D39" i="7"/>
  <c r="D43" i="7"/>
  <c r="D47" i="7"/>
  <c r="D51" i="7"/>
  <c r="D55" i="7"/>
  <c r="D59" i="7"/>
  <c r="D63" i="7"/>
  <c r="D67" i="7"/>
  <c r="D71" i="7"/>
  <c r="D75" i="7"/>
  <c r="D79" i="7"/>
  <c r="D83" i="7"/>
  <c r="D87" i="7"/>
  <c r="D91" i="7"/>
  <c r="D95" i="7"/>
  <c r="D99" i="7"/>
  <c r="D103" i="7"/>
  <c r="D107" i="7"/>
  <c r="D111" i="7"/>
  <c r="D115" i="7"/>
  <c r="D119" i="7"/>
  <c r="D123" i="7"/>
  <c r="D127" i="7"/>
  <c r="D131" i="7"/>
  <c r="D135" i="7"/>
  <c r="D139" i="7"/>
  <c r="D143" i="7"/>
  <c r="D147" i="7"/>
  <c r="D151" i="7"/>
  <c r="D155" i="7"/>
  <c r="D159" i="7"/>
  <c r="D163" i="7"/>
  <c r="D167" i="7"/>
  <c r="D171" i="7"/>
  <c r="D175" i="7"/>
  <c r="D179" i="7"/>
  <c r="D183" i="7"/>
  <c r="D187" i="7"/>
  <c r="D191" i="7"/>
  <c r="D195" i="7"/>
  <c r="D199" i="7"/>
  <c r="D203" i="7"/>
  <c r="D207" i="7"/>
  <c r="D211" i="7"/>
  <c r="D215" i="7"/>
  <c r="D219" i="7"/>
  <c r="D223" i="7"/>
  <c r="D227" i="7"/>
  <c r="D231" i="7"/>
  <c r="D235" i="7"/>
  <c r="D239" i="7"/>
  <c r="D243" i="7"/>
  <c r="D247" i="7"/>
  <c r="D251" i="7"/>
  <c r="D255" i="7"/>
  <c r="D259" i="7"/>
  <c r="D263" i="7"/>
  <c r="D267" i="7"/>
  <c r="D271" i="7"/>
  <c r="D275" i="7"/>
  <c r="D279" i="7"/>
  <c r="D283" i="7"/>
  <c r="D287" i="7"/>
  <c r="D291" i="7"/>
  <c r="D295" i="7"/>
  <c r="D299" i="7"/>
  <c r="D303" i="7"/>
  <c r="D307" i="7"/>
  <c r="D311" i="7"/>
  <c r="D315" i="7"/>
  <c r="D319" i="7"/>
  <c r="D323" i="7"/>
  <c r="D327" i="7"/>
  <c r="D331" i="7"/>
  <c r="D335" i="7"/>
  <c r="D339" i="7"/>
  <c r="D343" i="7"/>
  <c r="D347" i="7"/>
  <c r="D351" i="7"/>
  <c r="D355" i="7"/>
  <c r="D359" i="7"/>
  <c r="D363" i="7"/>
  <c r="D367" i="7"/>
  <c r="D371" i="7"/>
  <c r="D375" i="7"/>
  <c r="D379" i="7"/>
  <c r="D383" i="7"/>
  <c r="D387" i="7"/>
  <c r="D391" i="7"/>
  <c r="D395" i="7"/>
  <c r="D399" i="7"/>
  <c r="D403" i="7"/>
  <c r="D407" i="7"/>
  <c r="D411" i="7"/>
  <c r="D415" i="7"/>
  <c r="D419" i="7"/>
  <c r="D423" i="7"/>
  <c r="D427" i="7"/>
  <c r="D431" i="7"/>
  <c r="D435" i="7"/>
  <c r="D439" i="7"/>
  <c r="D443" i="7"/>
  <c r="D447" i="7"/>
  <c r="D451" i="7"/>
  <c r="D455" i="7"/>
  <c r="D459" i="7"/>
  <c r="D463" i="7"/>
  <c r="D467" i="7"/>
  <c r="D471" i="7"/>
  <c r="D475" i="7"/>
  <c r="D479" i="7"/>
  <c r="D483" i="7"/>
  <c r="D487" i="7"/>
  <c r="D491" i="7"/>
  <c r="D495" i="7"/>
  <c r="D499" i="7"/>
  <c r="D503" i="7"/>
  <c r="D507" i="7"/>
  <c r="D511" i="7"/>
  <c r="D515" i="7"/>
  <c r="D519" i="7"/>
  <c r="D523" i="7"/>
  <c r="D527" i="7"/>
  <c r="D530" i="7"/>
  <c r="D534" i="7"/>
  <c r="D538" i="7"/>
  <c r="D542" i="7"/>
  <c r="D546" i="7"/>
  <c r="D550" i="7"/>
  <c r="D554" i="7"/>
  <c r="D558" i="7"/>
  <c r="D562" i="7"/>
  <c r="D566" i="7"/>
  <c r="D570" i="7"/>
  <c r="D574" i="7"/>
  <c r="D578" i="7"/>
  <c r="D582" i="7"/>
  <c r="D586" i="7"/>
  <c r="D590" i="7"/>
  <c r="D594" i="7"/>
  <c r="D598" i="7"/>
  <c r="D602" i="7"/>
  <c r="D606" i="7"/>
  <c r="D610" i="7"/>
  <c r="D614" i="7"/>
  <c r="D618" i="7"/>
  <c r="D622" i="7"/>
  <c r="D626" i="7"/>
  <c r="D630" i="7"/>
  <c r="D634" i="7"/>
  <c r="D638" i="7"/>
  <c r="D642" i="7"/>
  <c r="D646" i="7"/>
  <c r="D650" i="7"/>
  <c r="D654" i="7"/>
  <c r="D658" i="7"/>
  <c r="D662" i="7"/>
  <c r="D666" i="7"/>
  <c r="D670" i="7"/>
  <c r="D674" i="7"/>
  <c r="D678" i="7"/>
  <c r="D682" i="7"/>
  <c r="D686" i="7"/>
  <c r="D690" i="7"/>
  <c r="D694" i="7"/>
  <c r="D698" i="7"/>
  <c r="D702" i="7"/>
  <c r="D706" i="7"/>
  <c r="D710" i="7"/>
  <c r="D714" i="7"/>
  <c r="D718" i="7"/>
  <c r="D722" i="7"/>
  <c r="D726" i="7"/>
  <c r="D730" i="7"/>
  <c r="D734" i="7"/>
  <c r="D738" i="7"/>
  <c r="D742" i="7"/>
  <c r="D746" i="7"/>
  <c r="D750" i="7"/>
  <c r="D754" i="7"/>
  <c r="D758" i="7"/>
  <c r="D762" i="7"/>
  <c r="D766" i="7"/>
  <c r="D770" i="7"/>
  <c r="D774" i="7"/>
  <c r="D36" i="7"/>
  <c r="D40" i="7"/>
  <c r="D44" i="7"/>
  <c r="D48" i="7"/>
  <c r="D52" i="7"/>
  <c r="D56" i="7"/>
  <c r="D60" i="7"/>
  <c r="D64" i="7"/>
  <c r="D68" i="7"/>
  <c r="D72" i="7"/>
  <c r="D76" i="7"/>
  <c r="D80" i="7"/>
  <c r="D84" i="7"/>
  <c r="D88" i="7"/>
  <c r="D92" i="7"/>
  <c r="D96" i="7"/>
  <c r="D100" i="7"/>
  <c r="D104" i="7"/>
  <c r="D108" i="7"/>
  <c r="D112" i="7"/>
  <c r="D116" i="7"/>
  <c r="D120" i="7"/>
  <c r="D124" i="7"/>
  <c r="D128" i="7"/>
  <c r="D132" i="7"/>
  <c r="D136" i="7"/>
  <c r="D140" i="7"/>
  <c r="D144" i="7"/>
  <c r="D148" i="7"/>
  <c r="D152" i="7"/>
  <c r="D156" i="7"/>
  <c r="D160" i="7"/>
  <c r="D164" i="7"/>
  <c r="D168" i="7"/>
  <c r="D172" i="7"/>
  <c r="D176" i="7"/>
  <c r="D180" i="7"/>
  <c r="D184" i="7"/>
  <c r="D188" i="7"/>
  <c r="D192" i="7"/>
  <c r="D196" i="7"/>
  <c r="D200" i="7"/>
  <c r="D204" i="7"/>
  <c r="D208" i="7"/>
  <c r="D212" i="7"/>
  <c r="D216" i="7"/>
  <c r="D220" i="7"/>
  <c r="D224" i="7"/>
  <c r="D228" i="7"/>
  <c r="D232" i="7"/>
  <c r="D236" i="7"/>
  <c r="D240" i="7"/>
  <c r="D244" i="7"/>
  <c r="D248" i="7"/>
  <c r="D252" i="7"/>
  <c r="D256" i="7"/>
  <c r="D260" i="7"/>
  <c r="D264" i="7"/>
  <c r="D268" i="7"/>
  <c r="D272" i="7"/>
  <c r="D276" i="7"/>
  <c r="D280" i="7"/>
  <c r="D284" i="7"/>
  <c r="D288" i="7"/>
  <c r="D292" i="7"/>
  <c r="D296" i="7"/>
  <c r="D300" i="7"/>
  <c r="D304" i="7"/>
  <c r="D308" i="7"/>
  <c r="D312" i="7"/>
  <c r="D316" i="7"/>
  <c r="D320" i="7"/>
  <c r="D324" i="7"/>
  <c r="D328" i="7"/>
  <c r="D332" i="7"/>
  <c r="D336" i="7"/>
  <c r="D340" i="7"/>
  <c r="D344" i="7"/>
  <c r="D348" i="7"/>
  <c r="D352" i="7"/>
  <c r="D356" i="7"/>
  <c r="D360" i="7"/>
  <c r="D364" i="7"/>
  <c r="D368" i="7"/>
  <c r="D372" i="7"/>
  <c r="D376" i="7"/>
  <c r="D380" i="7"/>
  <c r="D384" i="7"/>
  <c r="D388" i="7"/>
  <c r="D392" i="7"/>
  <c r="D396" i="7"/>
  <c r="D400" i="7"/>
  <c r="D404" i="7"/>
  <c r="D408" i="7"/>
  <c r="D412" i="7"/>
  <c r="D416" i="7"/>
  <c r="D420" i="7"/>
  <c r="D424" i="7"/>
  <c r="D428" i="7"/>
  <c r="D432" i="7"/>
  <c r="D436" i="7"/>
  <c r="D440" i="7"/>
  <c r="D444" i="7"/>
  <c r="D448" i="7"/>
  <c r="D452" i="7"/>
  <c r="D456" i="7"/>
  <c r="D460" i="7"/>
  <c r="D464" i="7"/>
  <c r="D468" i="7"/>
  <c r="D472" i="7"/>
  <c r="D476" i="7"/>
  <c r="D480" i="7"/>
  <c r="D484" i="7"/>
  <c r="D488" i="7"/>
  <c r="D492" i="7"/>
  <c r="D496" i="7"/>
  <c r="D500" i="7"/>
  <c r="D504" i="7"/>
  <c r="D508" i="7"/>
  <c r="D512" i="7"/>
  <c r="D516" i="7"/>
  <c r="D520" i="7"/>
  <c r="D524" i="7"/>
  <c r="D37" i="7"/>
  <c r="D41" i="7"/>
  <c r="D45" i="7"/>
  <c r="D49" i="7"/>
  <c r="D53" i="7"/>
  <c r="D57" i="7"/>
  <c r="D61" i="7"/>
  <c r="D65" i="7"/>
  <c r="D69" i="7"/>
  <c r="D73" i="7"/>
  <c r="D77" i="7"/>
  <c r="D81" i="7"/>
  <c r="D85" i="7"/>
  <c r="D89" i="7"/>
  <c r="D93" i="7"/>
  <c r="D97" i="7"/>
  <c r="D101" i="7"/>
  <c r="D105" i="7"/>
  <c r="D109" i="7"/>
  <c r="D113" i="7"/>
  <c r="D117" i="7"/>
  <c r="D121" i="7"/>
  <c r="D125" i="7"/>
  <c r="D129" i="7"/>
  <c r="D133" i="7"/>
  <c r="D137" i="7"/>
  <c r="D141" i="7"/>
  <c r="D145" i="7"/>
  <c r="D149" i="7"/>
  <c r="D153" i="7"/>
  <c r="D157" i="7"/>
  <c r="D161" i="7"/>
  <c r="D165" i="7"/>
  <c r="D169" i="7"/>
  <c r="D173" i="7"/>
  <c r="D177" i="7"/>
  <c r="D181" i="7"/>
  <c r="D185" i="7"/>
  <c r="D189" i="7"/>
  <c r="D193" i="7"/>
  <c r="D197" i="7"/>
  <c r="D201" i="7"/>
  <c r="D205" i="7"/>
  <c r="D209" i="7"/>
  <c r="D213" i="7"/>
  <c r="D217" i="7"/>
  <c r="D221" i="7"/>
  <c r="D225" i="7"/>
  <c r="D229" i="7"/>
  <c r="D233" i="7"/>
  <c r="D237" i="7"/>
  <c r="D241" i="7"/>
  <c r="D245" i="7"/>
  <c r="D249" i="7"/>
  <c r="D253" i="7"/>
  <c r="D257" i="7"/>
  <c r="D261" i="7"/>
  <c r="D265" i="7"/>
  <c r="D269" i="7"/>
  <c r="D273" i="7"/>
  <c r="D277" i="7"/>
  <c r="D281" i="7"/>
  <c r="D285" i="7"/>
  <c r="D289" i="7"/>
  <c r="D293" i="7"/>
  <c r="D297" i="7"/>
  <c r="D301" i="7"/>
  <c r="D305" i="7"/>
  <c r="D309" i="7"/>
  <c r="D313" i="7"/>
  <c r="D317" i="7"/>
  <c r="D321" i="7"/>
  <c r="D325" i="7"/>
  <c r="D329" i="7"/>
  <c r="D333" i="7"/>
  <c r="D337" i="7"/>
  <c r="D341" i="7"/>
  <c r="D345" i="7"/>
  <c r="D349" i="7"/>
  <c r="D353" i="7"/>
  <c r="D357" i="7"/>
  <c r="D361" i="7"/>
  <c r="D365" i="7"/>
  <c r="D369" i="7"/>
  <c r="D373" i="7"/>
  <c r="D377" i="7"/>
  <c r="D381" i="7"/>
  <c r="D385" i="7"/>
  <c r="D389" i="7"/>
  <c r="D393" i="7"/>
  <c r="D397" i="7"/>
  <c r="D401" i="7"/>
  <c r="D405" i="7"/>
  <c r="D409" i="7"/>
  <c r="D413" i="7"/>
  <c r="D417" i="7"/>
  <c r="D421" i="7"/>
  <c r="D425" i="7"/>
  <c r="D429" i="7"/>
  <c r="D433" i="7"/>
  <c r="D437" i="7"/>
  <c r="D441" i="7"/>
  <c r="D445" i="7"/>
  <c r="D449" i="7"/>
  <c r="D453" i="7"/>
  <c r="D457" i="7"/>
  <c r="D461" i="7"/>
  <c r="D465" i="7"/>
  <c r="D469" i="7"/>
  <c r="D473" i="7"/>
  <c r="D477" i="7"/>
  <c r="D481" i="7"/>
  <c r="D485" i="7"/>
  <c r="D489" i="7"/>
  <c r="D493" i="7"/>
  <c r="D497" i="7"/>
  <c r="D501" i="7"/>
  <c r="D505" i="7"/>
  <c r="D509" i="7"/>
  <c r="D513" i="7"/>
  <c r="D517" i="7"/>
  <c r="D521" i="7"/>
  <c r="D525" i="7"/>
  <c r="D529" i="7"/>
  <c r="D532" i="7"/>
  <c r="D536" i="7"/>
  <c r="D540" i="7"/>
  <c r="D544" i="7"/>
  <c r="D548" i="7"/>
  <c r="D552" i="7"/>
  <c r="D556" i="7"/>
  <c r="D560" i="7"/>
  <c r="D564" i="7"/>
  <c r="D572" i="7"/>
  <c r="D580" i="7"/>
  <c r="D588" i="7"/>
  <c r="D596" i="7"/>
  <c r="D604" i="7"/>
  <c r="D612" i="7"/>
  <c r="D620" i="7"/>
  <c r="D628" i="7"/>
  <c r="D636" i="7"/>
  <c r="D644" i="7"/>
  <c r="D652" i="7"/>
  <c r="D660" i="7"/>
  <c r="D668" i="7"/>
  <c r="D676" i="7"/>
  <c r="D684" i="7"/>
  <c r="D692" i="7"/>
  <c r="D700" i="7"/>
  <c r="D708" i="7"/>
  <c r="D716" i="7"/>
  <c r="D724" i="7"/>
  <c r="D732" i="7"/>
  <c r="D740" i="7"/>
  <c r="D748" i="7"/>
  <c r="D756" i="7"/>
  <c r="D764" i="7"/>
  <c r="D772" i="7"/>
  <c r="D778" i="7"/>
  <c r="D782" i="7"/>
  <c r="D786" i="7"/>
  <c r="D790" i="7"/>
  <c r="D794" i="7"/>
  <c r="D798" i="7"/>
  <c r="D802" i="7"/>
  <c r="D806" i="7"/>
  <c r="D810" i="7"/>
  <c r="D814" i="7"/>
  <c r="D818" i="7"/>
  <c r="D822" i="7"/>
  <c r="D826" i="7"/>
  <c r="D830" i="7"/>
  <c r="D834" i="7"/>
  <c r="D838" i="7"/>
  <c r="D842" i="7"/>
  <c r="D846" i="7"/>
  <c r="D850" i="7"/>
  <c r="D854" i="7"/>
  <c r="D858" i="7"/>
  <c r="D862" i="7"/>
  <c r="D866" i="7"/>
  <c r="D870" i="7"/>
  <c r="D874" i="7"/>
  <c r="D878" i="7"/>
  <c r="D882" i="7"/>
  <c r="D886" i="7"/>
  <c r="D890" i="7"/>
  <c r="D894" i="7"/>
  <c r="D898" i="7"/>
  <c r="D902" i="7"/>
  <c r="D906" i="7"/>
  <c r="D910" i="7"/>
  <c r="D914" i="7"/>
  <c r="D918" i="7"/>
  <c r="D922" i="7"/>
  <c r="D926" i="7"/>
  <c r="D930" i="7"/>
  <c r="D934" i="7"/>
  <c r="D938" i="7"/>
  <c r="D942" i="7"/>
  <c r="D946" i="7"/>
  <c r="D950" i="7"/>
  <c r="D954" i="7"/>
  <c r="D958" i="7"/>
  <c r="D962" i="7"/>
  <c r="D966" i="7"/>
  <c r="D14" i="7"/>
  <c r="D22" i="7"/>
  <c r="D26" i="7"/>
  <c r="D30" i="7"/>
  <c r="D34" i="7"/>
  <c r="D531" i="7"/>
  <c r="D535" i="7"/>
  <c r="D539" i="7"/>
  <c r="D543" i="7"/>
  <c r="D547" i="7"/>
  <c r="D551" i="7"/>
  <c r="D555" i="7"/>
  <c r="D559" i="7"/>
  <c r="D563" i="7"/>
  <c r="D567" i="7"/>
  <c r="D571" i="7"/>
  <c r="D575" i="7"/>
  <c r="D579" i="7"/>
  <c r="D583" i="7"/>
  <c r="D587" i="7"/>
  <c r="D591" i="7"/>
  <c r="D595" i="7"/>
  <c r="D599" i="7"/>
  <c r="D603" i="7"/>
  <c r="D607" i="7"/>
  <c r="D611" i="7"/>
  <c r="D615" i="7"/>
  <c r="D619" i="7"/>
  <c r="D623" i="7"/>
  <c r="D627" i="7"/>
  <c r="D631" i="7"/>
  <c r="D635" i="7"/>
  <c r="D639" i="7"/>
  <c r="D643" i="7"/>
  <c r="D647" i="7"/>
  <c r="D651" i="7"/>
  <c r="D655" i="7"/>
  <c r="D659" i="7"/>
  <c r="D663" i="7"/>
  <c r="D667" i="7"/>
  <c r="D671" i="7"/>
  <c r="D675" i="7"/>
  <c r="D679" i="7"/>
  <c r="D683" i="7"/>
  <c r="D687" i="7"/>
  <c r="D691" i="7"/>
  <c r="D695" i="7"/>
  <c r="D699" i="7"/>
  <c r="D703" i="7"/>
  <c r="D707" i="7"/>
  <c r="D711" i="7"/>
  <c r="D715" i="7"/>
  <c r="D719" i="7"/>
  <c r="D723" i="7"/>
  <c r="D727" i="7"/>
  <c r="D731" i="7"/>
  <c r="D735" i="7"/>
  <c r="D739" i="7"/>
  <c r="D743" i="7"/>
  <c r="D747" i="7"/>
  <c r="D751" i="7"/>
  <c r="D755" i="7"/>
  <c r="D759" i="7"/>
  <c r="D763" i="7"/>
  <c r="D767" i="7"/>
  <c r="D771" i="7"/>
  <c r="D775" i="7"/>
  <c r="D779" i="7"/>
  <c r="D783" i="7"/>
  <c r="D787" i="7"/>
  <c r="D791" i="7"/>
  <c r="D795" i="7"/>
  <c r="D799" i="7"/>
  <c r="D803" i="7"/>
  <c r="D807" i="7"/>
  <c r="D811" i="7"/>
  <c r="D815" i="7"/>
  <c r="D819" i="7"/>
  <c r="D823" i="7"/>
  <c r="D827" i="7"/>
  <c r="D831" i="7"/>
  <c r="D835" i="7"/>
  <c r="D839" i="7"/>
  <c r="D843" i="7"/>
  <c r="D847" i="7"/>
  <c r="D851" i="7"/>
  <c r="D855" i="7"/>
  <c r="D859" i="7"/>
  <c r="D863" i="7"/>
  <c r="D867" i="7"/>
  <c r="D871" i="7"/>
  <c r="D875" i="7"/>
  <c r="D879" i="7"/>
  <c r="D883" i="7"/>
  <c r="D887" i="7"/>
  <c r="D891" i="7"/>
  <c r="D895" i="7"/>
  <c r="D899" i="7"/>
  <c r="D903" i="7"/>
  <c r="D907" i="7"/>
  <c r="D911" i="7"/>
  <c r="D915" i="7"/>
  <c r="D919" i="7"/>
  <c r="D923" i="7"/>
  <c r="D927" i="7"/>
  <c r="D931" i="7"/>
  <c r="D935" i="7"/>
  <c r="D939" i="7"/>
  <c r="D943" i="7"/>
  <c r="D947" i="7"/>
  <c r="D951" i="7"/>
  <c r="D955" i="7"/>
  <c r="D959" i="7"/>
  <c r="D963" i="7"/>
  <c r="D11" i="7"/>
  <c r="D15" i="7"/>
  <c r="D19" i="7"/>
  <c r="D23" i="7"/>
  <c r="D27" i="7"/>
  <c r="D31" i="7"/>
  <c r="D35" i="7"/>
  <c r="D568" i="7"/>
  <c r="D576" i="7"/>
  <c r="D584" i="7"/>
  <c r="D592" i="7"/>
  <c r="D600" i="7"/>
  <c r="D608" i="7"/>
  <c r="D616" i="7"/>
  <c r="D624" i="7"/>
  <c r="D632" i="7"/>
  <c r="D640" i="7"/>
  <c r="D648" i="7"/>
  <c r="D656" i="7"/>
  <c r="D664" i="7"/>
  <c r="D672" i="7"/>
  <c r="D680" i="7"/>
  <c r="D688" i="7"/>
  <c r="D696" i="7"/>
  <c r="D704" i="7"/>
  <c r="D712" i="7"/>
  <c r="D720" i="7"/>
  <c r="D728" i="7"/>
  <c r="D736" i="7"/>
  <c r="D744" i="7"/>
  <c r="D752" i="7"/>
  <c r="D760" i="7"/>
  <c r="D768" i="7"/>
  <c r="D776" i="7"/>
  <c r="D780" i="7"/>
  <c r="D784" i="7"/>
  <c r="D788" i="7"/>
  <c r="D792" i="7"/>
  <c r="D796" i="7"/>
  <c r="D800" i="7"/>
  <c r="D804" i="7"/>
  <c r="D808" i="7"/>
  <c r="D812" i="7"/>
  <c r="D816" i="7"/>
  <c r="D820" i="7"/>
  <c r="D824" i="7"/>
  <c r="D828" i="7"/>
  <c r="D832" i="7"/>
  <c r="D836" i="7"/>
  <c r="D840" i="7"/>
  <c r="D844" i="7"/>
  <c r="D848" i="7"/>
  <c r="D852" i="7"/>
  <c r="D856" i="7"/>
  <c r="D860" i="7"/>
  <c r="D864" i="7"/>
  <c r="D868" i="7"/>
  <c r="D872" i="7"/>
  <c r="D876" i="7"/>
  <c r="D880" i="7"/>
  <c r="D884" i="7"/>
  <c r="D888" i="7"/>
  <c r="D892" i="7"/>
  <c r="D896" i="7"/>
  <c r="D900" i="7"/>
  <c r="D904" i="7"/>
  <c r="D908" i="7"/>
  <c r="D912" i="7"/>
  <c r="D916" i="7"/>
  <c r="D920" i="7"/>
  <c r="D924" i="7"/>
  <c r="D928" i="7"/>
  <c r="D932" i="7"/>
  <c r="D936" i="7"/>
  <c r="D940" i="7"/>
  <c r="D944" i="7"/>
  <c r="D948" i="7"/>
  <c r="D952" i="7"/>
  <c r="D956" i="7"/>
  <c r="D960" i="7"/>
  <c r="D964" i="7"/>
  <c r="D12" i="7"/>
  <c r="D20" i="7"/>
  <c r="D24" i="7"/>
  <c r="D28" i="7"/>
  <c r="D32" i="7"/>
  <c r="D10" i="7"/>
  <c r="D528" i="7"/>
  <c r="D533" i="7"/>
  <c r="D537" i="7"/>
  <c r="D541" i="7"/>
  <c r="D545" i="7"/>
  <c r="D549" i="7"/>
  <c r="D553" i="7"/>
  <c r="D557" i="7"/>
  <c r="D561" i="7"/>
  <c r="D565" i="7"/>
  <c r="D569" i="7"/>
  <c r="D573" i="7"/>
  <c r="D577" i="7"/>
  <c r="D581" i="7"/>
  <c r="D585" i="7"/>
  <c r="D589" i="7"/>
  <c r="D593" i="7"/>
  <c r="D597" i="7"/>
  <c r="D601" i="7"/>
  <c r="D605" i="7"/>
  <c r="D609" i="7"/>
  <c r="D613" i="7"/>
  <c r="D617" i="7"/>
  <c r="D621" i="7"/>
  <c r="D625" i="7"/>
  <c r="D629" i="7"/>
  <c r="D633" i="7"/>
  <c r="D637" i="7"/>
  <c r="D641" i="7"/>
  <c r="D645" i="7"/>
  <c r="D649" i="7"/>
  <c r="D653" i="7"/>
  <c r="D657" i="7"/>
  <c r="D661" i="7"/>
  <c r="D665" i="7"/>
  <c r="D669" i="7"/>
  <c r="D673" i="7"/>
  <c r="D677" i="7"/>
  <c r="D681" i="7"/>
  <c r="D685" i="7"/>
  <c r="D689" i="7"/>
  <c r="D693" i="7"/>
  <c r="D697" i="7"/>
  <c r="D701" i="7"/>
  <c r="D705" i="7"/>
  <c r="D709" i="7"/>
  <c r="D713" i="7"/>
  <c r="D717" i="7"/>
  <c r="D721" i="7"/>
  <c r="D725" i="7"/>
  <c r="D729" i="7"/>
  <c r="D733" i="7"/>
  <c r="D737" i="7"/>
  <c r="D741" i="7"/>
  <c r="D745" i="7"/>
  <c r="D749" i="7"/>
  <c r="D753" i="7"/>
  <c r="D757" i="7"/>
  <c r="D761" i="7"/>
  <c r="D765" i="7"/>
  <c r="D769" i="7"/>
  <c r="D773" i="7"/>
  <c r="D777" i="7"/>
  <c r="D781" i="7"/>
  <c r="D785" i="7"/>
  <c r="D789" i="7"/>
  <c r="D793" i="7"/>
  <c r="D797" i="7"/>
  <c r="D801" i="7"/>
  <c r="D805" i="7"/>
  <c r="D809" i="7"/>
  <c r="D813" i="7"/>
  <c r="D817" i="7"/>
  <c r="D821" i="7"/>
  <c r="D825" i="7"/>
  <c r="D829" i="7"/>
  <c r="D833" i="7"/>
  <c r="D837" i="7"/>
  <c r="D841" i="7"/>
  <c r="D845" i="7"/>
  <c r="D849" i="7"/>
  <c r="D853" i="7"/>
  <c r="D857" i="7"/>
  <c r="D861" i="7"/>
  <c r="D865" i="7"/>
  <c r="D869" i="7"/>
  <c r="D873" i="7"/>
  <c r="D877" i="7"/>
  <c r="D881" i="7"/>
  <c r="D885" i="7"/>
  <c r="D889" i="7"/>
  <c r="D893" i="7"/>
  <c r="D897" i="7"/>
  <c r="D901" i="7"/>
  <c r="D905" i="7"/>
  <c r="D909" i="7"/>
  <c r="D913" i="7"/>
  <c r="D917" i="7"/>
  <c r="D921" i="7"/>
  <c r="D925" i="7"/>
  <c r="D929" i="7"/>
  <c r="D933" i="7"/>
  <c r="D937" i="7"/>
  <c r="D941" i="7"/>
  <c r="D945" i="7"/>
  <c r="D949" i="7"/>
  <c r="D953" i="7"/>
  <c r="D957" i="7"/>
  <c r="D961" i="7"/>
  <c r="D965" i="7"/>
  <c r="D21" i="7"/>
  <c r="D25" i="7"/>
  <c r="D29" i="7"/>
  <c r="D33" i="7"/>
  <c r="F688" i="7"/>
  <c r="K2" i="12"/>
  <c r="E882" i="7"/>
  <c r="E923" i="7"/>
  <c r="E871" i="7"/>
  <c r="D18" i="7"/>
  <c r="P54" i="5"/>
  <c r="K10" i="12" s="1"/>
  <c r="D16" i="7"/>
  <c r="P55" i="5"/>
  <c r="K11" i="12" s="1"/>
  <c r="F375" i="7"/>
  <c r="E24" i="7"/>
  <c r="E46" i="7"/>
  <c r="E56" i="7"/>
  <c r="E57" i="7"/>
  <c r="E59" i="7"/>
  <c r="E61" i="7"/>
  <c r="E63" i="7"/>
  <c r="E65" i="7"/>
  <c r="E67" i="7"/>
  <c r="E69" i="7"/>
  <c r="E71" i="7"/>
  <c r="E73" i="7"/>
  <c r="E75" i="7"/>
  <c r="E77" i="7"/>
  <c r="E79" i="7"/>
  <c r="E81" i="7"/>
  <c r="E83" i="7"/>
  <c r="E85" i="7"/>
  <c r="E87" i="7"/>
  <c r="E89" i="7"/>
  <c r="E91" i="7"/>
  <c r="E93" i="7"/>
  <c r="E95" i="7"/>
  <c r="E97" i="7"/>
  <c r="E99" i="7"/>
  <c r="E101" i="7"/>
  <c r="E103" i="7"/>
  <c r="E105" i="7"/>
  <c r="E107" i="7"/>
  <c r="E109" i="7"/>
  <c r="E111" i="7"/>
  <c r="E113" i="7"/>
  <c r="E115" i="7"/>
  <c r="E117" i="7"/>
  <c r="E119" i="7"/>
  <c r="E121" i="7"/>
  <c r="E123" i="7"/>
  <c r="E125" i="7"/>
  <c r="E127" i="7"/>
  <c r="E129" i="7"/>
  <c r="E131" i="7"/>
  <c r="E133" i="7"/>
  <c r="E135" i="7"/>
  <c r="E137" i="7"/>
  <c r="E139" i="7"/>
  <c r="E141" i="7"/>
  <c r="E143" i="7"/>
  <c r="E145" i="7"/>
  <c r="E147" i="7"/>
  <c r="E149" i="7"/>
  <c r="E151" i="7"/>
  <c r="E153" i="7"/>
  <c r="E155" i="7"/>
  <c r="E157" i="7"/>
  <c r="E159" i="7"/>
  <c r="E161" i="7"/>
  <c r="E163" i="7"/>
  <c r="E165" i="7"/>
  <c r="E167" i="7"/>
  <c r="E169" i="7"/>
  <c r="E171" i="7"/>
  <c r="E173" i="7"/>
  <c r="E175" i="7"/>
  <c r="E177" i="7"/>
  <c r="E179" i="7"/>
  <c r="E181" i="7"/>
  <c r="E183" i="7"/>
  <c r="E185" i="7"/>
  <c r="E187" i="7"/>
  <c r="E189" i="7"/>
  <c r="E191" i="7"/>
  <c r="E193" i="7"/>
  <c r="E195" i="7"/>
  <c r="E197" i="7"/>
  <c r="E199" i="7"/>
  <c r="E201" i="7"/>
  <c r="E203" i="7"/>
  <c r="E205" i="7"/>
  <c r="E207" i="7"/>
  <c r="E209" i="7"/>
  <c r="E211" i="7"/>
  <c r="E213" i="7"/>
  <c r="E215" i="7"/>
  <c r="E217" i="7"/>
  <c r="E219" i="7"/>
  <c r="E221" i="7"/>
  <c r="E223" i="7"/>
  <c r="E225" i="7"/>
  <c r="E227" i="7"/>
  <c r="E229" i="7"/>
  <c r="E231" i="7"/>
  <c r="E233" i="7"/>
  <c r="E235" i="7"/>
  <c r="E237" i="7"/>
  <c r="E239" i="7"/>
  <c r="E241" i="7"/>
  <c r="E243" i="7"/>
  <c r="E245" i="7"/>
  <c r="E247" i="7"/>
  <c r="E249" i="7"/>
  <c r="E251" i="7"/>
  <c r="E253" i="7"/>
  <c r="E255" i="7"/>
  <c r="E257" i="7"/>
  <c r="E259" i="7"/>
  <c r="E261" i="7"/>
  <c r="E263" i="7"/>
  <c r="E265" i="7"/>
  <c r="E267" i="7"/>
  <c r="E269" i="7"/>
  <c r="E271" i="7"/>
  <c r="E273" i="7"/>
  <c r="E275" i="7"/>
  <c r="E277" i="7"/>
  <c r="E279" i="7"/>
  <c r="E281" i="7"/>
  <c r="E283" i="7"/>
  <c r="E285" i="7"/>
  <c r="E287" i="7"/>
  <c r="E289" i="7"/>
  <c r="E291" i="7"/>
  <c r="E293" i="7"/>
  <c r="E295" i="7"/>
  <c r="E297" i="7"/>
  <c r="E299" i="7"/>
  <c r="E301" i="7"/>
  <c r="E303" i="7"/>
  <c r="E305" i="7"/>
  <c r="E307" i="7"/>
  <c r="E309" i="7"/>
  <c r="E311" i="7"/>
  <c r="E313" i="7"/>
  <c r="E315" i="7"/>
  <c r="E317" i="7"/>
  <c r="E319" i="7"/>
  <c r="E321" i="7"/>
  <c r="E323" i="7"/>
  <c r="E325" i="7"/>
  <c r="E327" i="7"/>
  <c r="E329" i="7"/>
  <c r="E331" i="7"/>
  <c r="E333" i="7"/>
  <c r="E335" i="7"/>
  <c r="E337" i="7"/>
  <c r="E339" i="7"/>
  <c r="E341" i="7"/>
  <c r="E343" i="7"/>
  <c r="E345" i="7"/>
  <c r="E347" i="7"/>
  <c r="E349" i="7"/>
  <c r="E351" i="7"/>
  <c r="E353" i="7"/>
  <c r="E355" i="7"/>
  <c r="E357" i="7"/>
  <c r="E359" i="7"/>
  <c r="E361" i="7"/>
  <c r="E363" i="7"/>
  <c r="E365" i="7"/>
  <c r="E367" i="7"/>
  <c r="E369" i="7"/>
  <c r="E371" i="7"/>
  <c r="E373" i="7"/>
  <c r="E375" i="7"/>
  <c r="E377" i="7"/>
  <c r="E379" i="7"/>
  <c r="E381" i="7"/>
  <c r="E383" i="7"/>
  <c r="E385" i="7"/>
  <c r="E387" i="7"/>
  <c r="E389" i="7"/>
  <c r="E391" i="7"/>
  <c r="E393" i="7"/>
  <c r="E395" i="7"/>
  <c r="E397" i="7"/>
  <c r="E399" i="7"/>
  <c r="E401" i="7"/>
  <c r="E403" i="7"/>
  <c r="E405" i="7"/>
  <c r="E407" i="7"/>
  <c r="E409" i="7"/>
  <c r="E411" i="7"/>
  <c r="E413" i="7"/>
  <c r="E415" i="7"/>
  <c r="E417" i="7"/>
  <c r="E419" i="7"/>
  <c r="E421" i="7"/>
  <c r="E423" i="7"/>
  <c r="E425" i="7"/>
  <c r="E427" i="7"/>
  <c r="E429" i="7"/>
  <c r="E431" i="7"/>
  <c r="E433" i="7"/>
  <c r="E435" i="7"/>
  <c r="E437" i="7"/>
  <c r="E439" i="7"/>
  <c r="E441" i="7"/>
  <c r="E443" i="7"/>
  <c r="E445" i="7"/>
  <c r="E447" i="7"/>
  <c r="E449" i="7"/>
  <c r="E451" i="7"/>
  <c r="E453" i="7"/>
  <c r="E455" i="7"/>
  <c r="E457" i="7"/>
  <c r="E459" i="7"/>
  <c r="E461" i="7"/>
  <c r="E463" i="7"/>
  <c r="E465" i="7"/>
  <c r="E467" i="7"/>
  <c r="E469" i="7"/>
  <c r="E471" i="7"/>
  <c r="E473" i="7"/>
  <c r="E475" i="7"/>
  <c r="E477" i="7"/>
  <c r="E479" i="7"/>
  <c r="E481" i="7"/>
  <c r="E483" i="7"/>
  <c r="E485" i="7"/>
  <c r="E487" i="7"/>
  <c r="E489" i="7"/>
  <c r="E491" i="7"/>
  <c r="E493" i="7"/>
  <c r="E495" i="7"/>
  <c r="E497" i="7"/>
  <c r="E499" i="7"/>
  <c r="E501" i="7"/>
  <c r="E503" i="7"/>
  <c r="E505" i="7"/>
  <c r="E507" i="7"/>
  <c r="E509" i="7"/>
  <c r="E511" i="7"/>
  <c r="E513" i="7"/>
  <c r="E515" i="7"/>
  <c r="E517" i="7"/>
  <c r="E519" i="7"/>
  <c r="E521" i="7"/>
  <c r="E523" i="7"/>
  <c r="E525" i="7"/>
  <c r="E527" i="7"/>
  <c r="E529" i="7"/>
  <c r="E531" i="7"/>
  <c r="E533" i="7"/>
  <c r="E535" i="7"/>
  <c r="E537" i="7"/>
  <c r="E539" i="7"/>
  <c r="E541" i="7"/>
  <c r="E543" i="7"/>
  <c r="E545" i="7"/>
  <c r="E547" i="7"/>
  <c r="E549" i="7"/>
  <c r="E551" i="7"/>
  <c r="E553" i="7"/>
  <c r="E555" i="7"/>
  <c r="E557" i="7"/>
  <c r="E559" i="7"/>
  <c r="E561" i="7"/>
  <c r="E563" i="7"/>
  <c r="E565" i="7"/>
  <c r="E567" i="7"/>
  <c r="E569" i="7"/>
  <c r="E571" i="7"/>
  <c r="E573" i="7"/>
  <c r="E575" i="7"/>
  <c r="E577" i="7"/>
  <c r="E579" i="7"/>
  <c r="E581" i="7"/>
  <c r="E583" i="7"/>
  <c r="E585" i="7"/>
  <c r="E587" i="7"/>
  <c r="E589" i="7"/>
  <c r="E591" i="7"/>
  <c r="E593" i="7"/>
  <c r="E595" i="7"/>
  <c r="E597" i="7"/>
  <c r="E599" i="7"/>
  <c r="E601" i="7"/>
  <c r="E603" i="7"/>
  <c r="E605" i="7"/>
  <c r="E607" i="7"/>
  <c r="E609" i="7"/>
  <c r="E611" i="7"/>
  <c r="E613" i="7"/>
  <c r="E615" i="7"/>
  <c r="E617" i="7"/>
  <c r="E619" i="7"/>
  <c r="E621" i="7"/>
  <c r="E623" i="7"/>
  <c r="E625" i="7"/>
  <c r="E627" i="7"/>
  <c r="E629" i="7"/>
  <c r="E631" i="7"/>
  <c r="E633" i="7"/>
  <c r="E635" i="7"/>
  <c r="E637" i="7"/>
  <c r="E639" i="7"/>
  <c r="E641" i="7"/>
  <c r="E643" i="7"/>
  <c r="E645" i="7"/>
  <c r="E647" i="7"/>
  <c r="E649" i="7"/>
  <c r="E651" i="7"/>
  <c r="E653" i="7"/>
  <c r="E655" i="7"/>
  <c r="E657" i="7"/>
  <c r="E659" i="7"/>
  <c r="E661" i="7"/>
  <c r="E663" i="7"/>
  <c r="E665" i="7"/>
  <c r="E667" i="7"/>
  <c r="E669" i="7"/>
  <c r="E671" i="7"/>
  <c r="E673" i="7"/>
  <c r="E675" i="7"/>
  <c r="E677" i="7"/>
  <c r="E679" i="7"/>
  <c r="E681" i="7"/>
  <c r="E683" i="7"/>
  <c r="E685" i="7"/>
  <c r="E687" i="7"/>
  <c r="E689" i="7"/>
  <c r="E691" i="7"/>
  <c r="E693" i="7"/>
  <c r="E695" i="7"/>
  <c r="E697" i="7"/>
  <c r="E699" i="7"/>
  <c r="E701" i="7"/>
  <c r="E703" i="7"/>
  <c r="E705" i="7"/>
  <c r="E707" i="7"/>
  <c r="E709" i="7"/>
  <c r="E711" i="7"/>
  <c r="E713" i="7"/>
  <c r="E715" i="7"/>
  <c r="E717" i="7"/>
  <c r="E719" i="7"/>
  <c r="E721" i="7"/>
  <c r="E723" i="7"/>
  <c r="E725" i="7"/>
  <c r="E727" i="7"/>
  <c r="E729" i="7"/>
  <c r="E731" i="7"/>
  <c r="E733" i="7"/>
  <c r="E735" i="7"/>
  <c r="E737" i="7"/>
  <c r="E739" i="7"/>
  <c r="E741" i="7"/>
  <c r="E743" i="7"/>
  <c r="E745" i="7"/>
  <c r="E747" i="7"/>
  <c r="E749" i="7"/>
  <c r="E751" i="7"/>
  <c r="E753" i="7"/>
  <c r="E755" i="7"/>
  <c r="E757" i="7"/>
  <c r="E759" i="7"/>
  <c r="E761" i="7"/>
  <c r="E763" i="7"/>
  <c r="E765" i="7"/>
  <c r="E767" i="7"/>
  <c r="E769" i="7"/>
  <c r="E771" i="7"/>
  <c r="E773" i="7"/>
  <c r="E775" i="7"/>
  <c r="E777" i="7"/>
  <c r="E779" i="7"/>
  <c r="E781" i="7"/>
  <c r="E783" i="7"/>
  <c r="E785" i="7"/>
  <c r="E787" i="7"/>
  <c r="E789" i="7"/>
  <c r="E791" i="7"/>
  <c r="E793" i="7"/>
  <c r="E795" i="7"/>
  <c r="E797" i="7"/>
  <c r="E799" i="7"/>
  <c r="E801" i="7"/>
  <c r="E803" i="7"/>
  <c r="E805" i="7"/>
  <c r="E807" i="7"/>
  <c r="E809" i="7"/>
  <c r="E811" i="7"/>
  <c r="E813" i="7"/>
  <c r="E815" i="7"/>
  <c r="E817" i="7"/>
  <c r="E819" i="7"/>
  <c r="E821" i="7"/>
  <c r="E823" i="7"/>
  <c r="E825" i="7"/>
  <c r="E827" i="7"/>
  <c r="E829" i="7"/>
  <c r="E831" i="7"/>
  <c r="E833" i="7"/>
  <c r="E835" i="7"/>
  <c r="E837" i="7"/>
  <c r="E839" i="7"/>
  <c r="E841" i="7"/>
  <c r="E843" i="7"/>
  <c r="E845" i="7"/>
  <c r="E847" i="7"/>
  <c r="E849" i="7"/>
  <c r="E851" i="7"/>
  <c r="E853" i="7"/>
  <c r="E855" i="7"/>
  <c r="E857" i="7"/>
  <c r="E859" i="7"/>
  <c r="E861" i="7"/>
  <c r="E863" i="7"/>
  <c r="E865" i="7"/>
  <c r="E867" i="7"/>
  <c r="E869" i="7"/>
  <c r="E873" i="7"/>
  <c r="E875" i="7"/>
  <c r="E877" i="7"/>
  <c r="E881" i="7"/>
  <c r="E885" i="7"/>
  <c r="E887" i="7"/>
  <c r="E891" i="7"/>
  <c r="E899" i="7"/>
  <c r="E903" i="7"/>
  <c r="E909" i="7"/>
  <c r="E921" i="7"/>
  <c r="E925" i="7"/>
  <c r="E935" i="7"/>
  <c r="E939" i="7"/>
  <c r="E947" i="7"/>
  <c r="E953" i="7"/>
  <c r="E961" i="7"/>
  <c r="E965" i="7"/>
  <c r="E14" i="7"/>
  <c r="E20" i="7"/>
  <c r="E58" i="7"/>
  <c r="E60" i="7"/>
  <c r="E62" i="7"/>
  <c r="E64" i="7"/>
  <c r="E66" i="7"/>
  <c r="E68" i="7"/>
  <c r="E70" i="7"/>
  <c r="E72" i="7"/>
  <c r="E74" i="7"/>
  <c r="E76" i="7"/>
  <c r="E78" i="7"/>
  <c r="E80" i="7"/>
  <c r="E82" i="7"/>
  <c r="E84" i="7"/>
  <c r="E86" i="7"/>
  <c r="E88" i="7"/>
  <c r="E90" i="7"/>
  <c r="E92" i="7"/>
  <c r="E94" i="7"/>
  <c r="E96" i="7"/>
  <c r="E98" i="7"/>
  <c r="E100" i="7"/>
  <c r="E102" i="7"/>
  <c r="E104" i="7"/>
  <c r="E106" i="7"/>
  <c r="E108" i="7"/>
  <c r="E110" i="7"/>
  <c r="E112" i="7"/>
  <c r="E114" i="7"/>
  <c r="E116" i="7"/>
  <c r="E118" i="7"/>
  <c r="E120" i="7"/>
  <c r="E122" i="7"/>
  <c r="E124" i="7"/>
  <c r="E126" i="7"/>
  <c r="E128" i="7"/>
  <c r="E130" i="7"/>
  <c r="E132" i="7"/>
  <c r="E134" i="7"/>
  <c r="E136" i="7"/>
  <c r="E138" i="7"/>
  <c r="E140" i="7"/>
  <c r="E142" i="7"/>
  <c r="E144" i="7"/>
  <c r="E146" i="7"/>
  <c r="E148" i="7"/>
  <c r="E150" i="7"/>
  <c r="E152" i="7"/>
  <c r="E154" i="7"/>
  <c r="E156" i="7"/>
  <c r="E158" i="7"/>
  <c r="E160" i="7"/>
  <c r="E162" i="7"/>
  <c r="E164" i="7"/>
  <c r="E166" i="7"/>
  <c r="E168" i="7"/>
  <c r="E170" i="7"/>
  <c r="E172" i="7"/>
  <c r="E174" i="7"/>
  <c r="E176" i="7"/>
  <c r="E178" i="7"/>
  <c r="E180" i="7"/>
  <c r="E182" i="7"/>
  <c r="E184" i="7"/>
  <c r="E186" i="7"/>
  <c r="E188" i="7"/>
  <c r="E190" i="7"/>
  <c r="E192" i="7"/>
  <c r="E194" i="7"/>
  <c r="E196" i="7"/>
  <c r="E198" i="7"/>
  <c r="E200" i="7"/>
  <c r="E202" i="7"/>
  <c r="E204" i="7"/>
  <c r="E206" i="7"/>
  <c r="E208" i="7"/>
  <c r="E210" i="7"/>
  <c r="E212" i="7"/>
  <c r="E214" i="7"/>
  <c r="E216" i="7"/>
  <c r="E218" i="7"/>
  <c r="E220" i="7"/>
  <c r="E222" i="7"/>
  <c r="E224" i="7"/>
  <c r="E226" i="7"/>
  <c r="E228" i="7"/>
  <c r="E230" i="7"/>
  <c r="E232" i="7"/>
  <c r="E234" i="7"/>
  <c r="E236" i="7"/>
  <c r="E238" i="7"/>
  <c r="E240" i="7"/>
  <c r="E242" i="7"/>
  <c r="E244" i="7"/>
  <c r="E246" i="7"/>
  <c r="E248" i="7"/>
  <c r="E250" i="7"/>
  <c r="E252" i="7"/>
  <c r="E254" i="7"/>
  <c r="E256" i="7"/>
  <c r="E258" i="7"/>
  <c r="E260" i="7"/>
  <c r="E262" i="7"/>
  <c r="E264" i="7"/>
  <c r="E266" i="7"/>
  <c r="E268" i="7"/>
  <c r="E270" i="7"/>
  <c r="E272" i="7"/>
  <c r="E274" i="7"/>
  <c r="E276" i="7"/>
  <c r="E278" i="7"/>
  <c r="E280" i="7"/>
  <c r="E282" i="7"/>
  <c r="E284" i="7"/>
  <c r="E286" i="7"/>
  <c r="E288" i="7"/>
  <c r="E290" i="7"/>
  <c r="E292" i="7"/>
  <c r="E294" i="7"/>
  <c r="E296" i="7"/>
  <c r="E298" i="7"/>
  <c r="E300" i="7"/>
  <c r="E302" i="7"/>
  <c r="E304" i="7"/>
  <c r="E306" i="7"/>
  <c r="E308" i="7"/>
  <c r="E310" i="7"/>
  <c r="E312" i="7"/>
  <c r="E314" i="7"/>
  <c r="E316" i="7"/>
  <c r="E318" i="7"/>
  <c r="E320" i="7"/>
  <c r="E322" i="7"/>
  <c r="E324" i="7"/>
  <c r="E326" i="7"/>
  <c r="E328" i="7"/>
  <c r="E330" i="7"/>
  <c r="E332" i="7"/>
  <c r="E334" i="7"/>
  <c r="E336" i="7"/>
  <c r="E338" i="7"/>
  <c r="E340" i="7"/>
  <c r="E342" i="7"/>
  <c r="E344" i="7"/>
  <c r="E346" i="7"/>
  <c r="E348" i="7"/>
  <c r="E350" i="7"/>
  <c r="E352" i="7"/>
  <c r="E354" i="7"/>
  <c r="E356" i="7"/>
  <c r="E358" i="7"/>
  <c r="E360" i="7"/>
  <c r="E362" i="7"/>
  <c r="E364" i="7"/>
  <c r="E366" i="7"/>
  <c r="E368" i="7"/>
  <c r="E370" i="7"/>
  <c r="E372" i="7"/>
  <c r="E374" i="7"/>
  <c r="E376" i="7"/>
  <c r="E378" i="7"/>
  <c r="E380" i="7"/>
  <c r="E382" i="7"/>
  <c r="E384" i="7"/>
  <c r="E386" i="7"/>
  <c r="E388" i="7"/>
  <c r="E390" i="7"/>
  <c r="E392" i="7"/>
  <c r="E394" i="7"/>
  <c r="E396" i="7"/>
  <c r="E398" i="7"/>
  <c r="E400" i="7"/>
  <c r="E402" i="7"/>
  <c r="E404" i="7"/>
  <c r="E406" i="7"/>
  <c r="E408" i="7"/>
  <c r="E410" i="7"/>
  <c r="E412" i="7"/>
  <c r="E414" i="7"/>
  <c r="E416" i="7"/>
  <c r="E418" i="7"/>
  <c r="E420" i="7"/>
  <c r="E422" i="7"/>
  <c r="E424" i="7"/>
  <c r="E426" i="7"/>
  <c r="E428" i="7"/>
  <c r="E430" i="7"/>
  <c r="E432" i="7"/>
  <c r="E434" i="7"/>
  <c r="E436" i="7"/>
  <c r="E438" i="7"/>
  <c r="E440" i="7"/>
  <c r="E442" i="7"/>
  <c r="E444" i="7"/>
  <c r="E446" i="7"/>
  <c r="E448" i="7"/>
  <c r="E450" i="7"/>
  <c r="E452" i="7"/>
  <c r="E454" i="7"/>
  <c r="E456" i="7"/>
  <c r="E458" i="7"/>
  <c r="E460" i="7"/>
  <c r="E462" i="7"/>
  <c r="E464" i="7"/>
  <c r="E466" i="7"/>
  <c r="E468" i="7"/>
  <c r="E470" i="7"/>
  <c r="E472" i="7"/>
  <c r="E474" i="7"/>
  <c r="E476" i="7"/>
  <c r="E478" i="7"/>
  <c r="E480" i="7"/>
  <c r="E482" i="7"/>
  <c r="E484" i="7"/>
  <c r="E486" i="7"/>
  <c r="E488" i="7"/>
  <c r="E490" i="7"/>
  <c r="E492" i="7"/>
  <c r="E494" i="7"/>
  <c r="E496" i="7"/>
  <c r="E498" i="7"/>
  <c r="E500" i="7"/>
  <c r="E502" i="7"/>
  <c r="E504" i="7"/>
  <c r="E506" i="7"/>
  <c r="E508" i="7"/>
  <c r="E510" i="7"/>
  <c r="E512" i="7"/>
  <c r="E514" i="7"/>
  <c r="E516" i="7"/>
  <c r="E518" i="7"/>
  <c r="E520" i="7"/>
  <c r="E522" i="7"/>
  <c r="E524" i="7"/>
  <c r="E526" i="7"/>
  <c r="E528" i="7"/>
  <c r="E530" i="7"/>
  <c r="E532" i="7"/>
  <c r="E534" i="7"/>
  <c r="E536" i="7"/>
  <c r="E538" i="7"/>
  <c r="E540" i="7"/>
  <c r="E542" i="7"/>
  <c r="E544" i="7"/>
  <c r="E546" i="7"/>
  <c r="E548" i="7"/>
  <c r="E550" i="7"/>
  <c r="E552" i="7"/>
  <c r="E554" i="7"/>
  <c r="E556" i="7"/>
  <c r="E558" i="7"/>
  <c r="E560" i="7"/>
  <c r="E562" i="7"/>
  <c r="E564" i="7"/>
  <c r="E566" i="7"/>
  <c r="E568" i="7"/>
  <c r="E570" i="7"/>
  <c r="E572" i="7"/>
  <c r="E574" i="7"/>
  <c r="E576" i="7"/>
  <c r="E578" i="7"/>
  <c r="E580" i="7"/>
  <c r="E582" i="7"/>
  <c r="E584" i="7"/>
  <c r="E586" i="7"/>
  <c r="E588" i="7"/>
  <c r="E590" i="7"/>
  <c r="E592" i="7"/>
  <c r="E594" i="7"/>
  <c r="E596" i="7"/>
  <c r="E598" i="7"/>
  <c r="E600" i="7"/>
  <c r="E602" i="7"/>
  <c r="E604" i="7"/>
  <c r="E606" i="7"/>
  <c r="E608" i="7"/>
  <c r="E610" i="7"/>
  <c r="E612" i="7"/>
  <c r="E614" i="7"/>
  <c r="E616" i="7"/>
  <c r="E618" i="7"/>
  <c r="E620" i="7"/>
  <c r="E622" i="7"/>
  <c r="E624" i="7"/>
  <c r="E626" i="7"/>
  <c r="E628" i="7"/>
  <c r="E630" i="7"/>
  <c r="E632" i="7"/>
  <c r="E634" i="7"/>
  <c r="E636" i="7"/>
  <c r="E638" i="7"/>
  <c r="E640" i="7"/>
  <c r="E642" i="7"/>
  <c r="E644" i="7"/>
  <c r="E646" i="7"/>
  <c r="E648" i="7"/>
  <c r="E650" i="7"/>
  <c r="E652" i="7"/>
  <c r="E654" i="7"/>
  <c r="E656" i="7"/>
  <c r="E658" i="7"/>
  <c r="E660" i="7"/>
  <c r="E662" i="7"/>
  <c r="E664" i="7"/>
  <c r="E666" i="7"/>
  <c r="E668" i="7"/>
  <c r="E670" i="7"/>
  <c r="E672" i="7"/>
  <c r="E674" i="7"/>
  <c r="E676" i="7"/>
  <c r="E678" i="7"/>
  <c r="E680" i="7"/>
  <c r="E682" i="7"/>
  <c r="E684" i="7"/>
  <c r="E686" i="7"/>
  <c r="E688" i="7"/>
  <c r="E690" i="7"/>
  <c r="E692" i="7"/>
  <c r="E694" i="7"/>
  <c r="E696" i="7"/>
  <c r="E698" i="7"/>
  <c r="E700" i="7"/>
  <c r="E702" i="7"/>
  <c r="E704" i="7"/>
  <c r="E706" i="7"/>
  <c r="E708" i="7"/>
  <c r="E710" i="7"/>
  <c r="E712" i="7"/>
  <c r="E714" i="7"/>
  <c r="E716" i="7"/>
  <c r="E718" i="7"/>
  <c r="E720" i="7"/>
  <c r="E722" i="7"/>
  <c r="E724" i="7"/>
  <c r="E726" i="7"/>
  <c r="E728" i="7"/>
  <c r="E730" i="7"/>
  <c r="E732" i="7"/>
  <c r="E734" i="7"/>
  <c r="E736" i="7"/>
  <c r="E738" i="7"/>
  <c r="E740" i="7"/>
  <c r="E742" i="7"/>
  <c r="E744" i="7"/>
  <c r="E746" i="7"/>
  <c r="E748" i="7"/>
  <c r="E750" i="7"/>
  <c r="E752" i="7"/>
  <c r="E754" i="7"/>
  <c r="E756" i="7"/>
  <c r="E758" i="7"/>
  <c r="E760" i="7"/>
  <c r="E762" i="7"/>
  <c r="E764" i="7"/>
  <c r="E766" i="7"/>
  <c r="E768" i="7"/>
  <c r="E770" i="7"/>
  <c r="E772" i="7"/>
  <c r="E774" i="7"/>
  <c r="E776" i="7"/>
  <c r="E778" i="7"/>
  <c r="E780" i="7"/>
  <c r="E782" i="7"/>
  <c r="E784" i="7"/>
  <c r="E786" i="7"/>
  <c r="E788" i="7"/>
  <c r="E790" i="7"/>
  <c r="E792" i="7"/>
  <c r="E794" i="7"/>
  <c r="E796" i="7"/>
  <c r="E798" i="7"/>
  <c r="E800" i="7"/>
  <c r="E802" i="7"/>
  <c r="E804" i="7"/>
  <c r="E806" i="7"/>
  <c r="E808" i="7"/>
  <c r="E810" i="7"/>
  <c r="E812" i="7"/>
  <c r="E814" i="7"/>
  <c r="E816" i="7"/>
  <c r="E818" i="7"/>
  <c r="E820" i="7"/>
  <c r="E822" i="7"/>
  <c r="E824" i="7"/>
  <c r="E826" i="7"/>
  <c r="E828" i="7"/>
  <c r="E830" i="7"/>
  <c r="E832" i="7"/>
  <c r="E834" i="7"/>
  <c r="E836" i="7"/>
  <c r="E838" i="7"/>
  <c r="E840" i="7"/>
  <c r="E842" i="7"/>
  <c r="E844" i="7"/>
  <c r="E846" i="7"/>
  <c r="E848" i="7"/>
  <c r="E850" i="7"/>
  <c r="E852" i="7"/>
  <c r="E854" i="7"/>
  <c r="E856" i="7"/>
  <c r="E858" i="7"/>
  <c r="E860" i="7"/>
  <c r="E862" i="7"/>
  <c r="E864" i="7"/>
  <c r="E866" i="7"/>
  <c r="E868" i="7"/>
  <c r="E870" i="7"/>
  <c r="E872" i="7"/>
  <c r="E876" i="7"/>
  <c r="E878" i="7"/>
  <c r="E884" i="7"/>
  <c r="E886" i="7"/>
  <c r="E888" i="7"/>
  <c r="E890" i="7"/>
  <c r="E894" i="7"/>
  <c r="E902" i="7"/>
  <c r="E904" i="7"/>
  <c r="E908" i="7"/>
  <c r="E910" i="7"/>
  <c r="E912" i="7"/>
  <c r="E914" i="7"/>
  <c r="E918" i="7"/>
  <c r="E920" i="7"/>
  <c r="E922" i="7"/>
  <c r="E924" i="7"/>
  <c r="E926" i="7"/>
  <c r="E928" i="7"/>
  <c r="E930" i="7"/>
  <c r="E932" i="7"/>
  <c r="E934" i="7"/>
  <c r="E936" i="7"/>
  <c r="E938" i="7"/>
  <c r="E940" i="7"/>
  <c r="E942" i="7"/>
  <c r="E944" i="7"/>
  <c r="E948" i="7"/>
  <c r="E950" i="7"/>
  <c r="E952" i="7"/>
  <c r="E954" i="7"/>
  <c r="E956" i="7"/>
  <c r="E958" i="7"/>
  <c r="E964" i="7"/>
  <c r="E966" i="7"/>
  <c r="E21" i="7"/>
  <c r="E895" i="7"/>
  <c r="E901" i="7"/>
  <c r="E907" i="7"/>
  <c r="E911" i="7"/>
  <c r="E915" i="7"/>
  <c r="E919" i="7"/>
  <c r="E927" i="7"/>
  <c r="E929" i="7"/>
  <c r="E933" i="7"/>
  <c r="E937" i="7"/>
  <c r="E941" i="7"/>
  <c r="E945" i="7"/>
  <c r="E949" i="7"/>
  <c r="E951" i="7"/>
  <c r="E955" i="7"/>
  <c r="E959" i="7"/>
  <c r="E963" i="7"/>
  <c r="E16" i="7"/>
  <c r="B26" i="7"/>
  <c r="O26" i="7" s="1"/>
  <c r="B27" i="7"/>
  <c r="O27" i="7" s="1"/>
  <c r="B28" i="7"/>
  <c r="O28" i="7" s="1"/>
  <c r="B29" i="7"/>
  <c r="O29" i="7" s="1"/>
  <c r="B30" i="7"/>
  <c r="O30" i="7" s="1"/>
  <c r="B31" i="7"/>
  <c r="O31" i="7" s="1"/>
  <c r="B32" i="7"/>
  <c r="O32" i="7" s="1"/>
  <c r="B33" i="7"/>
  <c r="O33" i="7" s="1"/>
  <c r="B34" i="7"/>
  <c r="O34" i="7" s="1"/>
  <c r="B35" i="7"/>
  <c r="O35" i="7" s="1"/>
  <c r="B36" i="7"/>
  <c r="O36" i="7" s="1"/>
  <c r="B37" i="7"/>
  <c r="O37" i="7" s="1"/>
  <c r="B38" i="7"/>
  <c r="O38" i="7" s="1"/>
  <c r="B39" i="7"/>
  <c r="O39" i="7" s="1"/>
  <c r="B40" i="7"/>
  <c r="O40" i="7" s="1"/>
  <c r="B41" i="7"/>
  <c r="O41" i="7" s="1"/>
  <c r="B42" i="7"/>
  <c r="O42" i="7" s="1"/>
  <c r="B43" i="7"/>
  <c r="O43" i="7" s="1"/>
  <c r="B44" i="7"/>
  <c r="O44" i="7" s="1"/>
  <c r="B45" i="7"/>
  <c r="O45" i="7" s="1"/>
  <c r="B46" i="7"/>
  <c r="O46" i="7" s="1"/>
  <c r="B47" i="7"/>
  <c r="O47" i="7" s="1"/>
  <c r="B48" i="7"/>
  <c r="O48" i="7" s="1"/>
  <c r="B49" i="7"/>
  <c r="O49" i="7" s="1"/>
  <c r="B50" i="7"/>
  <c r="O50" i="7" s="1"/>
  <c r="B51" i="7"/>
  <c r="O51" i="7" s="1"/>
  <c r="B52" i="7"/>
  <c r="O52" i="7" s="1"/>
  <c r="B53" i="7"/>
  <c r="O53" i="7" s="1"/>
  <c r="B54" i="7"/>
  <c r="O54" i="7" s="1"/>
  <c r="B55" i="7"/>
  <c r="O55" i="7" s="1"/>
  <c r="B56" i="7"/>
  <c r="O56" i="7" s="1"/>
  <c r="B57" i="7"/>
  <c r="O57" i="7" s="1"/>
  <c r="B58" i="7"/>
  <c r="O58" i="7" s="1"/>
  <c r="B59" i="7"/>
  <c r="O59" i="7" s="1"/>
  <c r="B60" i="7"/>
  <c r="O60" i="7" s="1"/>
  <c r="B61" i="7"/>
  <c r="O61" i="7" s="1"/>
  <c r="B62" i="7"/>
  <c r="O62" i="7" s="1"/>
  <c r="B63" i="7"/>
  <c r="O63" i="7" s="1"/>
  <c r="B64" i="7"/>
  <c r="O64" i="7" s="1"/>
  <c r="B65" i="7"/>
  <c r="O65" i="7" s="1"/>
  <c r="B66" i="7"/>
  <c r="O66" i="7" s="1"/>
  <c r="B67" i="7"/>
  <c r="O67" i="7" s="1"/>
  <c r="B68" i="7"/>
  <c r="O68" i="7" s="1"/>
  <c r="B69" i="7"/>
  <c r="O69" i="7" s="1"/>
  <c r="B70" i="7"/>
  <c r="O70" i="7" s="1"/>
  <c r="B71" i="7"/>
  <c r="O71" i="7" s="1"/>
  <c r="B72" i="7"/>
  <c r="O72" i="7" s="1"/>
  <c r="B73" i="7"/>
  <c r="O73" i="7" s="1"/>
  <c r="B74" i="7"/>
  <c r="O74" i="7" s="1"/>
  <c r="B75" i="7"/>
  <c r="O75" i="7" s="1"/>
  <c r="B76" i="7"/>
  <c r="O76" i="7" s="1"/>
  <c r="B77" i="7"/>
  <c r="O77" i="7" s="1"/>
  <c r="B78" i="7"/>
  <c r="O78" i="7" s="1"/>
  <c r="B79" i="7"/>
  <c r="O79" i="7" s="1"/>
  <c r="B80" i="7"/>
  <c r="O80" i="7" s="1"/>
  <c r="B81" i="7"/>
  <c r="O81" i="7" s="1"/>
  <c r="B82" i="7"/>
  <c r="O82" i="7" s="1"/>
  <c r="B83" i="7"/>
  <c r="O83" i="7" s="1"/>
  <c r="B84" i="7"/>
  <c r="O84" i="7" s="1"/>
  <c r="B85" i="7"/>
  <c r="O85" i="7" s="1"/>
  <c r="B86" i="7"/>
  <c r="O86" i="7" s="1"/>
  <c r="B87" i="7"/>
  <c r="O87" i="7" s="1"/>
  <c r="B88" i="7"/>
  <c r="O88" i="7" s="1"/>
  <c r="B89" i="7"/>
  <c r="O89" i="7" s="1"/>
  <c r="B90" i="7"/>
  <c r="O90" i="7" s="1"/>
  <c r="B91" i="7"/>
  <c r="O91" i="7" s="1"/>
  <c r="B92" i="7"/>
  <c r="O92" i="7" s="1"/>
  <c r="B93" i="7"/>
  <c r="O93" i="7" s="1"/>
  <c r="B94" i="7"/>
  <c r="O94" i="7" s="1"/>
  <c r="B95" i="7"/>
  <c r="O95" i="7" s="1"/>
  <c r="B96" i="7"/>
  <c r="O96" i="7" s="1"/>
  <c r="B97" i="7"/>
  <c r="O97" i="7" s="1"/>
  <c r="B98" i="7"/>
  <c r="O98" i="7" s="1"/>
  <c r="B99" i="7"/>
  <c r="O99" i="7" s="1"/>
  <c r="B100" i="7"/>
  <c r="O100" i="7" s="1"/>
  <c r="B101" i="7"/>
  <c r="O101" i="7" s="1"/>
  <c r="B102" i="7"/>
  <c r="O102" i="7" s="1"/>
  <c r="B103" i="7"/>
  <c r="O103" i="7" s="1"/>
  <c r="B104" i="7"/>
  <c r="O104" i="7" s="1"/>
  <c r="B105" i="7"/>
  <c r="O105" i="7" s="1"/>
  <c r="B106" i="7"/>
  <c r="O106" i="7" s="1"/>
  <c r="B107" i="7"/>
  <c r="O107" i="7" s="1"/>
  <c r="B108" i="7"/>
  <c r="O108" i="7" s="1"/>
  <c r="B109" i="7"/>
  <c r="O109" i="7" s="1"/>
  <c r="B110" i="7"/>
  <c r="O110" i="7" s="1"/>
  <c r="B111" i="7"/>
  <c r="O111" i="7" s="1"/>
  <c r="B112" i="7"/>
  <c r="O112" i="7" s="1"/>
  <c r="B113" i="7"/>
  <c r="O113" i="7" s="1"/>
  <c r="B114" i="7"/>
  <c r="O114" i="7" s="1"/>
  <c r="B115" i="7"/>
  <c r="O115" i="7" s="1"/>
  <c r="B116" i="7"/>
  <c r="O116" i="7" s="1"/>
  <c r="B117" i="7"/>
  <c r="O117" i="7" s="1"/>
  <c r="B118" i="7"/>
  <c r="O118" i="7" s="1"/>
  <c r="B119" i="7"/>
  <c r="O119" i="7" s="1"/>
  <c r="B120" i="7"/>
  <c r="O120" i="7" s="1"/>
  <c r="B121" i="7"/>
  <c r="O121" i="7" s="1"/>
  <c r="B122" i="7"/>
  <c r="O122" i="7" s="1"/>
  <c r="B123" i="7"/>
  <c r="O123" i="7" s="1"/>
  <c r="B124" i="7"/>
  <c r="O124" i="7" s="1"/>
  <c r="B125" i="7"/>
  <c r="O125" i="7" s="1"/>
  <c r="B126" i="7"/>
  <c r="O126" i="7" s="1"/>
  <c r="B127" i="7"/>
  <c r="O127" i="7" s="1"/>
  <c r="B128" i="7"/>
  <c r="O128" i="7" s="1"/>
  <c r="B129" i="7"/>
  <c r="O129" i="7" s="1"/>
  <c r="B130" i="7"/>
  <c r="O130" i="7" s="1"/>
  <c r="B131" i="7"/>
  <c r="O131" i="7" s="1"/>
  <c r="B132" i="7"/>
  <c r="O132" i="7" s="1"/>
  <c r="B133" i="7"/>
  <c r="O133" i="7" s="1"/>
  <c r="B134" i="7"/>
  <c r="O134" i="7" s="1"/>
  <c r="B135" i="7"/>
  <c r="O135" i="7" s="1"/>
  <c r="B136" i="7"/>
  <c r="O136" i="7" s="1"/>
  <c r="B137" i="7"/>
  <c r="O137" i="7" s="1"/>
  <c r="B138" i="7"/>
  <c r="O138" i="7" s="1"/>
  <c r="B139" i="7"/>
  <c r="O139" i="7" s="1"/>
  <c r="B140" i="7"/>
  <c r="O140" i="7" s="1"/>
  <c r="B141" i="7"/>
  <c r="O141" i="7" s="1"/>
  <c r="B142" i="7"/>
  <c r="O142" i="7" s="1"/>
  <c r="B143" i="7"/>
  <c r="O143" i="7" s="1"/>
  <c r="B144" i="7"/>
  <c r="O144" i="7" s="1"/>
  <c r="B145" i="7"/>
  <c r="O145" i="7" s="1"/>
  <c r="B146" i="7"/>
  <c r="O146" i="7" s="1"/>
  <c r="B147" i="7"/>
  <c r="O147" i="7" s="1"/>
  <c r="B148" i="7"/>
  <c r="O148" i="7" s="1"/>
  <c r="B149" i="7"/>
  <c r="O149" i="7" s="1"/>
  <c r="B150" i="7"/>
  <c r="O150" i="7" s="1"/>
  <c r="B151" i="7"/>
  <c r="O151" i="7" s="1"/>
  <c r="B152" i="7"/>
  <c r="O152" i="7" s="1"/>
  <c r="C26" i="7"/>
  <c r="C27" i="7"/>
  <c r="C28" i="7"/>
  <c r="C29" i="7"/>
  <c r="C30" i="7"/>
  <c r="C31" i="7"/>
  <c r="C32" i="7"/>
  <c r="C33" i="7"/>
  <c r="C34" i="7"/>
  <c r="C35" i="7"/>
  <c r="C36" i="7"/>
  <c r="C37" i="7"/>
  <c r="C38" i="7"/>
  <c r="C39" i="7"/>
  <c r="C40" i="7"/>
  <c r="C41" i="7"/>
  <c r="C42" i="7"/>
  <c r="C43" i="7"/>
  <c r="C44" i="7"/>
  <c r="C45" i="7"/>
  <c r="C46" i="7"/>
  <c r="C47" i="7"/>
  <c r="C48" i="7"/>
  <c r="C49" i="7"/>
  <c r="C50" i="7"/>
  <c r="C51" i="7"/>
  <c r="C52" i="7"/>
  <c r="C53" i="7"/>
  <c r="C54" i="7"/>
  <c r="C55" i="7"/>
  <c r="C56" i="7"/>
  <c r="C57" i="7"/>
  <c r="C58" i="7"/>
  <c r="C59" i="7"/>
  <c r="C60" i="7"/>
  <c r="C61" i="7"/>
  <c r="C62" i="7"/>
  <c r="C63" i="7"/>
  <c r="C64" i="7"/>
  <c r="C65" i="7"/>
  <c r="C66" i="7"/>
  <c r="C67" i="7"/>
  <c r="C68" i="7"/>
  <c r="C69" i="7"/>
  <c r="C70" i="7"/>
  <c r="C71" i="7"/>
  <c r="C72" i="7"/>
  <c r="C73" i="7"/>
  <c r="C74" i="7"/>
  <c r="C75" i="7"/>
  <c r="C76" i="7"/>
  <c r="C77" i="7"/>
  <c r="C78" i="7"/>
  <c r="C79" i="7"/>
  <c r="C80" i="7"/>
  <c r="C81" i="7"/>
  <c r="C82" i="7"/>
  <c r="C83" i="7"/>
  <c r="C84" i="7"/>
  <c r="C85" i="7"/>
  <c r="C86" i="7"/>
  <c r="C87" i="7"/>
  <c r="C88" i="7"/>
  <c r="C89" i="7"/>
  <c r="C90" i="7"/>
  <c r="C91" i="7"/>
  <c r="C92" i="7"/>
  <c r="C93" i="7"/>
  <c r="C94" i="7"/>
  <c r="C95" i="7"/>
  <c r="C96" i="7"/>
  <c r="C97" i="7"/>
  <c r="C98" i="7"/>
  <c r="C99" i="7"/>
  <c r="C100" i="7"/>
  <c r="C101" i="7"/>
  <c r="C102" i="7"/>
  <c r="C103" i="7"/>
  <c r="C104" i="7"/>
  <c r="C105" i="7"/>
  <c r="C106" i="7"/>
  <c r="C107" i="7"/>
  <c r="C108" i="7"/>
  <c r="C109" i="7"/>
  <c r="C110" i="7"/>
  <c r="C111" i="7"/>
  <c r="C112" i="7"/>
  <c r="C113" i="7"/>
  <c r="C114" i="7"/>
  <c r="C115" i="7"/>
  <c r="C116" i="7"/>
  <c r="C117" i="7"/>
  <c r="C118" i="7"/>
  <c r="C119" i="7"/>
  <c r="C120" i="7"/>
  <c r="C121" i="7"/>
  <c r="C122" i="7"/>
  <c r="C123" i="7"/>
  <c r="C124" i="7"/>
  <c r="C125" i="7"/>
  <c r="C126" i="7"/>
  <c r="C127" i="7"/>
  <c r="C128" i="7"/>
  <c r="C129" i="7"/>
  <c r="C130" i="7"/>
  <c r="C131" i="7"/>
  <c r="C132" i="7"/>
  <c r="C133" i="7"/>
  <c r="C134" i="7"/>
  <c r="C135" i="7"/>
  <c r="C136" i="7"/>
  <c r="C137" i="7"/>
  <c r="C138" i="7"/>
  <c r="C139" i="7"/>
  <c r="C140" i="7"/>
  <c r="C141" i="7"/>
  <c r="C142" i="7"/>
  <c r="C143" i="7"/>
  <c r="C144" i="7"/>
  <c r="C145" i="7"/>
  <c r="C146" i="7"/>
  <c r="C147" i="7"/>
  <c r="C148" i="7"/>
  <c r="C149" i="7"/>
  <c r="C150" i="7"/>
  <c r="C151" i="7"/>
  <c r="C152" i="7"/>
  <c r="C153" i="7"/>
  <c r="B154" i="7"/>
  <c r="O154" i="7" s="1"/>
  <c r="B155" i="7"/>
  <c r="O155" i="7" s="1"/>
  <c r="B156" i="7"/>
  <c r="O156" i="7" s="1"/>
  <c r="B157" i="7"/>
  <c r="O157" i="7" s="1"/>
  <c r="B158" i="7"/>
  <c r="O158" i="7" s="1"/>
  <c r="B159" i="7"/>
  <c r="O159" i="7" s="1"/>
  <c r="B160" i="7"/>
  <c r="O160" i="7" s="1"/>
  <c r="B161" i="7"/>
  <c r="O161" i="7" s="1"/>
  <c r="B162" i="7"/>
  <c r="O162" i="7" s="1"/>
  <c r="B163" i="7"/>
  <c r="O163" i="7" s="1"/>
  <c r="B164" i="7"/>
  <c r="O164" i="7" s="1"/>
  <c r="B165" i="7"/>
  <c r="O165" i="7" s="1"/>
  <c r="B166" i="7"/>
  <c r="O166" i="7" s="1"/>
  <c r="B167" i="7"/>
  <c r="O167" i="7" s="1"/>
  <c r="B168" i="7"/>
  <c r="O168" i="7" s="1"/>
  <c r="B169" i="7"/>
  <c r="O169" i="7" s="1"/>
  <c r="B170" i="7"/>
  <c r="O170" i="7" s="1"/>
  <c r="B171" i="7"/>
  <c r="O171" i="7" s="1"/>
  <c r="B172" i="7"/>
  <c r="O172" i="7" s="1"/>
  <c r="B173" i="7"/>
  <c r="O173" i="7" s="1"/>
  <c r="B174" i="7"/>
  <c r="O174" i="7" s="1"/>
  <c r="B175" i="7"/>
  <c r="O175" i="7" s="1"/>
  <c r="B176" i="7"/>
  <c r="O176" i="7" s="1"/>
  <c r="B177" i="7"/>
  <c r="O177" i="7" s="1"/>
  <c r="B178" i="7"/>
  <c r="O178" i="7" s="1"/>
  <c r="B179" i="7"/>
  <c r="O179" i="7" s="1"/>
  <c r="B180" i="7"/>
  <c r="O180" i="7" s="1"/>
  <c r="B181" i="7"/>
  <c r="O181" i="7" s="1"/>
  <c r="B182" i="7"/>
  <c r="O182" i="7" s="1"/>
  <c r="B183" i="7"/>
  <c r="O183" i="7" s="1"/>
  <c r="B184" i="7"/>
  <c r="O184" i="7" s="1"/>
  <c r="B185" i="7"/>
  <c r="O185" i="7" s="1"/>
  <c r="B186" i="7"/>
  <c r="O186" i="7" s="1"/>
  <c r="B187" i="7"/>
  <c r="O187" i="7" s="1"/>
  <c r="B188" i="7"/>
  <c r="O188" i="7" s="1"/>
  <c r="B189" i="7"/>
  <c r="O189" i="7" s="1"/>
  <c r="B190" i="7"/>
  <c r="O190" i="7" s="1"/>
  <c r="B191" i="7"/>
  <c r="O191" i="7" s="1"/>
  <c r="B192" i="7"/>
  <c r="O192" i="7" s="1"/>
  <c r="B193" i="7"/>
  <c r="O193" i="7" s="1"/>
  <c r="B194" i="7"/>
  <c r="O194" i="7" s="1"/>
  <c r="B195" i="7"/>
  <c r="O195" i="7" s="1"/>
  <c r="B196" i="7"/>
  <c r="O196" i="7" s="1"/>
  <c r="B197" i="7"/>
  <c r="O197" i="7" s="1"/>
  <c r="B198" i="7"/>
  <c r="O198" i="7" s="1"/>
  <c r="B199" i="7"/>
  <c r="O199" i="7" s="1"/>
  <c r="B200" i="7"/>
  <c r="O200" i="7" s="1"/>
  <c r="B201" i="7"/>
  <c r="O201" i="7" s="1"/>
  <c r="B202" i="7"/>
  <c r="O202" i="7" s="1"/>
  <c r="B203" i="7"/>
  <c r="O203" i="7" s="1"/>
  <c r="B204" i="7"/>
  <c r="O204" i="7" s="1"/>
  <c r="B205" i="7"/>
  <c r="O205" i="7" s="1"/>
  <c r="B206" i="7"/>
  <c r="O206" i="7" s="1"/>
  <c r="B207" i="7"/>
  <c r="O207" i="7" s="1"/>
  <c r="B208" i="7"/>
  <c r="O208" i="7" s="1"/>
  <c r="B209" i="7"/>
  <c r="O209" i="7" s="1"/>
  <c r="B210" i="7"/>
  <c r="O210" i="7" s="1"/>
  <c r="B211" i="7"/>
  <c r="O211" i="7" s="1"/>
  <c r="B212" i="7"/>
  <c r="O212" i="7" s="1"/>
  <c r="B213" i="7"/>
  <c r="O213" i="7" s="1"/>
  <c r="B214" i="7"/>
  <c r="O214" i="7" s="1"/>
  <c r="B215" i="7"/>
  <c r="O215" i="7" s="1"/>
  <c r="B216" i="7"/>
  <c r="O216" i="7" s="1"/>
  <c r="B217" i="7"/>
  <c r="O217" i="7" s="1"/>
  <c r="B218" i="7"/>
  <c r="O218" i="7" s="1"/>
  <c r="B219" i="7"/>
  <c r="O219" i="7" s="1"/>
  <c r="B220" i="7"/>
  <c r="O220" i="7" s="1"/>
  <c r="B221" i="7"/>
  <c r="O221" i="7" s="1"/>
  <c r="B222" i="7"/>
  <c r="O222" i="7" s="1"/>
  <c r="B223" i="7"/>
  <c r="O223" i="7" s="1"/>
  <c r="B224" i="7"/>
  <c r="O224" i="7" s="1"/>
  <c r="B225" i="7"/>
  <c r="O225" i="7" s="1"/>
  <c r="B226" i="7"/>
  <c r="O226" i="7" s="1"/>
  <c r="B227" i="7"/>
  <c r="O227" i="7" s="1"/>
  <c r="B228" i="7"/>
  <c r="O228" i="7" s="1"/>
  <c r="B229" i="7"/>
  <c r="O229" i="7" s="1"/>
  <c r="B230" i="7"/>
  <c r="O230" i="7" s="1"/>
  <c r="B231" i="7"/>
  <c r="O231" i="7" s="1"/>
  <c r="B232" i="7"/>
  <c r="O232" i="7" s="1"/>
  <c r="B233" i="7"/>
  <c r="O233" i="7" s="1"/>
  <c r="B234" i="7"/>
  <c r="O234" i="7" s="1"/>
  <c r="B235" i="7"/>
  <c r="O235" i="7" s="1"/>
  <c r="B236" i="7"/>
  <c r="O236" i="7" s="1"/>
  <c r="B237" i="7"/>
  <c r="O237" i="7" s="1"/>
  <c r="B238" i="7"/>
  <c r="O238" i="7" s="1"/>
  <c r="B239" i="7"/>
  <c r="O239" i="7" s="1"/>
  <c r="B240" i="7"/>
  <c r="O240" i="7" s="1"/>
  <c r="B241" i="7"/>
  <c r="O241" i="7" s="1"/>
  <c r="B242" i="7"/>
  <c r="O242" i="7" s="1"/>
  <c r="B243" i="7"/>
  <c r="O243" i="7" s="1"/>
  <c r="B244" i="7"/>
  <c r="O244" i="7" s="1"/>
  <c r="B245" i="7"/>
  <c r="O245" i="7" s="1"/>
  <c r="B246" i="7"/>
  <c r="O246" i="7" s="1"/>
  <c r="B247" i="7"/>
  <c r="O247" i="7" s="1"/>
  <c r="B248" i="7"/>
  <c r="O248" i="7" s="1"/>
  <c r="B249" i="7"/>
  <c r="O249" i="7" s="1"/>
  <c r="B250" i="7"/>
  <c r="O250" i="7" s="1"/>
  <c r="B251" i="7"/>
  <c r="O251" i="7" s="1"/>
  <c r="B252" i="7"/>
  <c r="O252" i="7" s="1"/>
  <c r="B253" i="7"/>
  <c r="O253" i="7" s="1"/>
  <c r="B254" i="7"/>
  <c r="O254" i="7" s="1"/>
  <c r="B255" i="7"/>
  <c r="O255" i="7" s="1"/>
  <c r="B256" i="7"/>
  <c r="O256" i="7" s="1"/>
  <c r="B257" i="7"/>
  <c r="O257" i="7" s="1"/>
  <c r="B258" i="7"/>
  <c r="O258" i="7" s="1"/>
  <c r="B259" i="7"/>
  <c r="O259" i="7" s="1"/>
  <c r="B260" i="7"/>
  <c r="O260" i="7" s="1"/>
  <c r="B261" i="7"/>
  <c r="O261" i="7" s="1"/>
  <c r="B262" i="7"/>
  <c r="O262" i="7" s="1"/>
  <c r="B263" i="7"/>
  <c r="O263" i="7" s="1"/>
  <c r="B264" i="7"/>
  <c r="O264" i="7" s="1"/>
  <c r="B265" i="7"/>
  <c r="O265" i="7" s="1"/>
  <c r="B266" i="7"/>
  <c r="O266" i="7" s="1"/>
  <c r="B267" i="7"/>
  <c r="O267" i="7" s="1"/>
  <c r="B268" i="7"/>
  <c r="O268" i="7" s="1"/>
  <c r="B269" i="7"/>
  <c r="O269" i="7" s="1"/>
  <c r="B270" i="7"/>
  <c r="O270" i="7" s="1"/>
  <c r="B271" i="7"/>
  <c r="O271" i="7" s="1"/>
  <c r="B272" i="7"/>
  <c r="O272" i="7" s="1"/>
  <c r="B273" i="7"/>
  <c r="O273" i="7" s="1"/>
  <c r="B274" i="7"/>
  <c r="O274" i="7" s="1"/>
  <c r="B275" i="7"/>
  <c r="O275" i="7" s="1"/>
  <c r="B276" i="7"/>
  <c r="O276" i="7" s="1"/>
  <c r="B277" i="7"/>
  <c r="O277" i="7" s="1"/>
  <c r="B278" i="7"/>
  <c r="O278" i="7" s="1"/>
  <c r="B279" i="7"/>
  <c r="O279" i="7" s="1"/>
  <c r="B280" i="7"/>
  <c r="O280" i="7" s="1"/>
  <c r="B281" i="7"/>
  <c r="O281" i="7" s="1"/>
  <c r="B153" i="7"/>
  <c r="O153" i="7" s="1"/>
  <c r="C154" i="7"/>
  <c r="C155" i="7"/>
  <c r="C156" i="7"/>
  <c r="C157" i="7"/>
  <c r="C158" i="7"/>
  <c r="C159" i="7"/>
  <c r="C160" i="7"/>
  <c r="C161" i="7"/>
  <c r="C162" i="7"/>
  <c r="C163" i="7"/>
  <c r="C164" i="7"/>
  <c r="C165" i="7"/>
  <c r="C166" i="7"/>
  <c r="C167" i="7"/>
  <c r="C168" i="7"/>
  <c r="C169" i="7"/>
  <c r="C170" i="7"/>
  <c r="C171" i="7"/>
  <c r="C172" i="7"/>
  <c r="C173" i="7"/>
  <c r="C174" i="7"/>
  <c r="C175" i="7"/>
  <c r="C176" i="7"/>
  <c r="C177" i="7"/>
  <c r="C178" i="7"/>
  <c r="C179" i="7"/>
  <c r="C180" i="7"/>
  <c r="C181" i="7"/>
  <c r="C182" i="7"/>
  <c r="C183" i="7"/>
  <c r="C184" i="7"/>
  <c r="C185" i="7"/>
  <c r="C186" i="7"/>
  <c r="C187" i="7"/>
  <c r="C188" i="7"/>
  <c r="C189" i="7"/>
  <c r="C190" i="7"/>
  <c r="C191" i="7"/>
  <c r="C192" i="7"/>
  <c r="C193" i="7"/>
  <c r="C194" i="7"/>
  <c r="C195" i="7"/>
  <c r="C196" i="7"/>
  <c r="C197" i="7"/>
  <c r="C198" i="7"/>
  <c r="C199" i="7"/>
  <c r="C200" i="7"/>
  <c r="C201" i="7"/>
  <c r="C202" i="7"/>
  <c r="C203" i="7"/>
  <c r="C204" i="7"/>
  <c r="C205" i="7"/>
  <c r="C206" i="7"/>
  <c r="C207" i="7"/>
  <c r="C208" i="7"/>
  <c r="C209" i="7"/>
  <c r="C210" i="7"/>
  <c r="C211" i="7"/>
  <c r="C212" i="7"/>
  <c r="C213" i="7"/>
  <c r="C214" i="7"/>
  <c r="C215" i="7"/>
  <c r="C216" i="7"/>
  <c r="C217" i="7"/>
  <c r="C218" i="7"/>
  <c r="C219" i="7"/>
  <c r="C220" i="7"/>
  <c r="C221" i="7"/>
  <c r="C222" i="7"/>
  <c r="C223" i="7"/>
  <c r="C224" i="7"/>
  <c r="C225" i="7"/>
  <c r="C226" i="7"/>
  <c r="C227" i="7"/>
  <c r="C228" i="7"/>
  <c r="C229" i="7"/>
  <c r="C230" i="7"/>
  <c r="C231" i="7"/>
  <c r="C232" i="7"/>
  <c r="C233" i="7"/>
  <c r="C234" i="7"/>
  <c r="C235" i="7"/>
  <c r="C236" i="7"/>
  <c r="C237" i="7"/>
  <c r="C238" i="7"/>
  <c r="C239" i="7"/>
  <c r="C240" i="7"/>
  <c r="C241" i="7"/>
  <c r="C242" i="7"/>
  <c r="C243" i="7"/>
  <c r="C244" i="7"/>
  <c r="C245" i="7"/>
  <c r="C246" i="7"/>
  <c r="C247" i="7"/>
  <c r="C248" i="7"/>
  <c r="C249" i="7"/>
  <c r="C250" i="7"/>
  <c r="C251" i="7"/>
  <c r="C252" i="7"/>
  <c r="C253" i="7"/>
  <c r="C254" i="7"/>
  <c r="C255" i="7"/>
  <c r="C256" i="7"/>
  <c r="C257" i="7"/>
  <c r="C258" i="7"/>
  <c r="C259" i="7"/>
  <c r="C260" i="7"/>
  <c r="C261" i="7"/>
  <c r="C262" i="7"/>
  <c r="C263" i="7"/>
  <c r="C264" i="7"/>
  <c r="C265" i="7"/>
  <c r="C266" i="7"/>
  <c r="C267" i="7"/>
  <c r="C268" i="7"/>
  <c r="C269" i="7"/>
  <c r="C270" i="7"/>
  <c r="C271" i="7"/>
  <c r="C272" i="7"/>
  <c r="C273" i="7"/>
  <c r="C274" i="7"/>
  <c r="C275" i="7"/>
  <c r="C276" i="7"/>
  <c r="C277" i="7"/>
  <c r="C278" i="7"/>
  <c r="C279" i="7"/>
  <c r="C280" i="7"/>
  <c r="C281" i="7"/>
  <c r="C282" i="7"/>
  <c r="C283" i="7"/>
  <c r="C284" i="7"/>
  <c r="C285" i="7"/>
  <c r="C286" i="7"/>
  <c r="C287" i="7"/>
  <c r="B282" i="7"/>
  <c r="O282" i="7" s="1"/>
  <c r="B283" i="7"/>
  <c r="O283" i="7" s="1"/>
  <c r="B284" i="7"/>
  <c r="O284" i="7" s="1"/>
  <c r="B285" i="7"/>
  <c r="O285" i="7" s="1"/>
  <c r="B286" i="7"/>
  <c r="O286" i="7" s="1"/>
  <c r="B287" i="7"/>
  <c r="O287" i="7" s="1"/>
  <c r="C288" i="7"/>
  <c r="C289" i="7"/>
  <c r="C290" i="7"/>
  <c r="C291" i="7"/>
  <c r="C292" i="7"/>
  <c r="C293" i="7"/>
  <c r="C294" i="7"/>
  <c r="C295" i="7"/>
  <c r="C296" i="7"/>
  <c r="C297" i="7"/>
  <c r="C298" i="7"/>
  <c r="C299" i="7"/>
  <c r="C300" i="7"/>
  <c r="C301" i="7"/>
  <c r="C302" i="7"/>
  <c r="C303" i="7"/>
  <c r="C304" i="7"/>
  <c r="C305" i="7"/>
  <c r="C306" i="7"/>
  <c r="C307" i="7"/>
  <c r="C308" i="7"/>
  <c r="C309" i="7"/>
  <c r="C310" i="7"/>
  <c r="C311" i="7"/>
  <c r="C312" i="7"/>
  <c r="C313" i="7"/>
  <c r="C314" i="7"/>
  <c r="C315" i="7"/>
  <c r="C316" i="7"/>
  <c r="C317" i="7"/>
  <c r="C318" i="7"/>
  <c r="C319" i="7"/>
  <c r="C320" i="7"/>
  <c r="C321" i="7"/>
  <c r="C322" i="7"/>
  <c r="C323" i="7"/>
  <c r="C324" i="7"/>
  <c r="C325" i="7"/>
  <c r="C326" i="7"/>
  <c r="C327" i="7"/>
  <c r="C328" i="7"/>
  <c r="C329" i="7"/>
  <c r="C330" i="7"/>
  <c r="C331" i="7"/>
  <c r="C332" i="7"/>
  <c r="C333" i="7"/>
  <c r="C334" i="7"/>
  <c r="C335" i="7"/>
  <c r="C336" i="7"/>
  <c r="C337" i="7"/>
  <c r="C338" i="7"/>
  <c r="C339" i="7"/>
  <c r="C340" i="7"/>
  <c r="C341" i="7"/>
  <c r="C342" i="7"/>
  <c r="C343" i="7"/>
  <c r="C344" i="7"/>
  <c r="C345" i="7"/>
  <c r="C346" i="7"/>
  <c r="C347" i="7"/>
  <c r="C348" i="7"/>
  <c r="C349" i="7"/>
  <c r="C350" i="7"/>
  <c r="C351" i="7"/>
  <c r="C352" i="7"/>
  <c r="C353" i="7"/>
  <c r="C354" i="7"/>
  <c r="C355" i="7"/>
  <c r="C356" i="7"/>
  <c r="C357" i="7"/>
  <c r="C358" i="7"/>
  <c r="C359" i="7"/>
  <c r="C360" i="7"/>
  <c r="C361" i="7"/>
  <c r="C362" i="7"/>
  <c r="C363" i="7"/>
  <c r="C364" i="7"/>
  <c r="C365" i="7"/>
  <c r="C366" i="7"/>
  <c r="C367" i="7"/>
  <c r="C368" i="7"/>
  <c r="C369" i="7"/>
  <c r="C370" i="7"/>
  <c r="C371" i="7"/>
  <c r="C372" i="7"/>
  <c r="C373" i="7"/>
  <c r="C374" i="7"/>
  <c r="C375" i="7"/>
  <c r="C376" i="7"/>
  <c r="C377" i="7"/>
  <c r="C378" i="7"/>
  <c r="C379" i="7"/>
  <c r="C380" i="7"/>
  <c r="C381" i="7"/>
  <c r="C382" i="7"/>
  <c r="C383" i="7"/>
  <c r="C384" i="7"/>
  <c r="C385" i="7"/>
  <c r="C386" i="7"/>
  <c r="C387" i="7"/>
  <c r="C388" i="7"/>
  <c r="C389" i="7"/>
  <c r="C390" i="7"/>
  <c r="C391" i="7"/>
  <c r="C392" i="7"/>
  <c r="C393" i="7"/>
  <c r="C394" i="7"/>
  <c r="C395" i="7"/>
  <c r="C396" i="7"/>
  <c r="C397" i="7"/>
  <c r="C398" i="7"/>
  <c r="C399" i="7"/>
  <c r="C400" i="7"/>
  <c r="C401" i="7"/>
  <c r="C402" i="7"/>
  <c r="C403" i="7"/>
  <c r="C404" i="7"/>
  <c r="C405" i="7"/>
  <c r="C406" i="7"/>
  <c r="C407" i="7"/>
  <c r="C408" i="7"/>
  <c r="C409" i="7"/>
  <c r="C410" i="7"/>
  <c r="C411" i="7"/>
  <c r="C412" i="7"/>
  <c r="C413" i="7"/>
  <c r="C414" i="7"/>
  <c r="C415" i="7"/>
  <c r="C416" i="7"/>
  <c r="C417" i="7"/>
  <c r="C418" i="7"/>
  <c r="C419" i="7"/>
  <c r="C420" i="7"/>
  <c r="C421" i="7"/>
  <c r="C422" i="7"/>
  <c r="C423" i="7"/>
  <c r="C424" i="7"/>
  <c r="C425" i="7"/>
  <c r="C426" i="7"/>
  <c r="C427" i="7"/>
  <c r="C428" i="7"/>
  <c r="C429" i="7"/>
  <c r="C430" i="7"/>
  <c r="C431" i="7"/>
  <c r="C432" i="7"/>
  <c r="C433" i="7"/>
  <c r="C434" i="7"/>
  <c r="C435" i="7"/>
  <c r="C436" i="7"/>
  <c r="C437" i="7"/>
  <c r="C438" i="7"/>
  <c r="C439" i="7"/>
  <c r="C440" i="7"/>
  <c r="C441" i="7"/>
  <c r="C442" i="7"/>
  <c r="C443" i="7"/>
  <c r="C444" i="7"/>
  <c r="C445" i="7"/>
  <c r="C446" i="7"/>
  <c r="C447" i="7"/>
  <c r="C448" i="7"/>
  <c r="C449" i="7"/>
  <c r="C450" i="7"/>
  <c r="C451" i="7"/>
  <c r="C452" i="7"/>
  <c r="C453" i="7"/>
  <c r="C454" i="7"/>
  <c r="C455" i="7"/>
  <c r="C456" i="7"/>
  <c r="C457" i="7"/>
  <c r="C458" i="7"/>
  <c r="C459" i="7"/>
  <c r="C460" i="7"/>
  <c r="C461" i="7"/>
  <c r="C462" i="7"/>
  <c r="C463" i="7"/>
  <c r="C464" i="7"/>
  <c r="C465" i="7"/>
  <c r="C466" i="7"/>
  <c r="C467" i="7"/>
  <c r="C468" i="7"/>
  <c r="C469" i="7"/>
  <c r="C470" i="7"/>
  <c r="C471" i="7"/>
  <c r="C472" i="7"/>
  <c r="C473" i="7"/>
  <c r="C474" i="7"/>
  <c r="C475" i="7"/>
  <c r="C476" i="7"/>
  <c r="C477" i="7"/>
  <c r="C478" i="7"/>
  <c r="C479" i="7"/>
  <c r="C480" i="7"/>
  <c r="C481" i="7"/>
  <c r="C482" i="7"/>
  <c r="C483" i="7"/>
  <c r="C484" i="7"/>
  <c r="C485" i="7"/>
  <c r="C486" i="7"/>
  <c r="C487" i="7"/>
  <c r="C488" i="7"/>
  <c r="C489" i="7"/>
  <c r="C490" i="7"/>
  <c r="C491" i="7"/>
  <c r="C492" i="7"/>
  <c r="C493" i="7"/>
  <c r="C494" i="7"/>
  <c r="C495" i="7"/>
  <c r="C496" i="7"/>
  <c r="C497" i="7"/>
  <c r="C498" i="7"/>
  <c r="C499" i="7"/>
  <c r="C500" i="7"/>
  <c r="C501" i="7"/>
  <c r="C502" i="7"/>
  <c r="C503" i="7"/>
  <c r="C504" i="7"/>
  <c r="C505" i="7"/>
  <c r="C506" i="7"/>
  <c r="C507" i="7"/>
  <c r="C508" i="7"/>
  <c r="C509" i="7"/>
  <c r="C510" i="7"/>
  <c r="C511" i="7"/>
  <c r="C512" i="7"/>
  <c r="C513" i="7"/>
  <c r="C514" i="7"/>
  <c r="C515" i="7"/>
  <c r="C516" i="7"/>
  <c r="C517" i="7"/>
  <c r="C518" i="7"/>
  <c r="C519" i="7"/>
  <c r="C520" i="7"/>
  <c r="C521" i="7"/>
  <c r="C522" i="7"/>
  <c r="C523" i="7"/>
  <c r="C524" i="7"/>
  <c r="C525" i="7"/>
  <c r="C526" i="7"/>
  <c r="C527" i="7"/>
  <c r="C528" i="7"/>
  <c r="C529" i="7"/>
  <c r="C530" i="7"/>
  <c r="C531" i="7"/>
  <c r="C532" i="7"/>
  <c r="C533" i="7"/>
  <c r="C534" i="7"/>
  <c r="C535" i="7"/>
  <c r="C536" i="7"/>
  <c r="C537" i="7"/>
  <c r="C538" i="7"/>
  <c r="C539" i="7"/>
  <c r="C540" i="7"/>
  <c r="B288" i="7"/>
  <c r="O288" i="7" s="1"/>
  <c r="B289" i="7"/>
  <c r="O289" i="7" s="1"/>
  <c r="B290" i="7"/>
  <c r="O290" i="7" s="1"/>
  <c r="B291" i="7"/>
  <c r="O291" i="7" s="1"/>
  <c r="B292" i="7"/>
  <c r="O292" i="7" s="1"/>
  <c r="B293" i="7"/>
  <c r="O293" i="7" s="1"/>
  <c r="B294" i="7"/>
  <c r="O294" i="7" s="1"/>
  <c r="B295" i="7"/>
  <c r="O295" i="7" s="1"/>
  <c r="B296" i="7"/>
  <c r="O296" i="7" s="1"/>
  <c r="B297" i="7"/>
  <c r="O297" i="7" s="1"/>
  <c r="B298" i="7"/>
  <c r="O298" i="7" s="1"/>
  <c r="B299" i="7"/>
  <c r="O299" i="7" s="1"/>
  <c r="B300" i="7"/>
  <c r="O300" i="7" s="1"/>
  <c r="B301" i="7"/>
  <c r="O301" i="7" s="1"/>
  <c r="B302" i="7"/>
  <c r="O302" i="7" s="1"/>
  <c r="B303" i="7"/>
  <c r="O303" i="7" s="1"/>
  <c r="B304" i="7"/>
  <c r="O304" i="7" s="1"/>
  <c r="B305" i="7"/>
  <c r="O305" i="7" s="1"/>
  <c r="B306" i="7"/>
  <c r="O306" i="7" s="1"/>
  <c r="B307" i="7"/>
  <c r="O307" i="7" s="1"/>
  <c r="B308" i="7"/>
  <c r="O308" i="7" s="1"/>
  <c r="B309" i="7"/>
  <c r="O309" i="7" s="1"/>
  <c r="B310" i="7"/>
  <c r="O310" i="7" s="1"/>
  <c r="B311" i="7"/>
  <c r="O311" i="7" s="1"/>
  <c r="B312" i="7"/>
  <c r="O312" i="7" s="1"/>
  <c r="B313" i="7"/>
  <c r="O313" i="7" s="1"/>
  <c r="B314" i="7"/>
  <c r="O314" i="7" s="1"/>
  <c r="B315" i="7"/>
  <c r="O315" i="7" s="1"/>
  <c r="B316" i="7"/>
  <c r="O316" i="7" s="1"/>
  <c r="B317" i="7"/>
  <c r="O317" i="7" s="1"/>
  <c r="B318" i="7"/>
  <c r="O318" i="7" s="1"/>
  <c r="B319" i="7"/>
  <c r="O319" i="7" s="1"/>
  <c r="B320" i="7"/>
  <c r="O320" i="7" s="1"/>
  <c r="B321" i="7"/>
  <c r="O321" i="7" s="1"/>
  <c r="B322" i="7"/>
  <c r="O322" i="7" s="1"/>
  <c r="B323" i="7"/>
  <c r="O323" i="7" s="1"/>
  <c r="B324" i="7"/>
  <c r="O324" i="7" s="1"/>
  <c r="B325" i="7"/>
  <c r="O325" i="7" s="1"/>
  <c r="B326" i="7"/>
  <c r="O326" i="7" s="1"/>
  <c r="B327" i="7"/>
  <c r="O327" i="7" s="1"/>
  <c r="B328" i="7"/>
  <c r="O328" i="7" s="1"/>
  <c r="B329" i="7"/>
  <c r="O329" i="7" s="1"/>
  <c r="B330" i="7"/>
  <c r="O330" i="7" s="1"/>
  <c r="B331" i="7"/>
  <c r="O331" i="7" s="1"/>
  <c r="B332" i="7"/>
  <c r="O332" i="7" s="1"/>
  <c r="B333" i="7"/>
  <c r="O333" i="7" s="1"/>
  <c r="B334" i="7"/>
  <c r="O334" i="7" s="1"/>
  <c r="B335" i="7"/>
  <c r="O335" i="7" s="1"/>
  <c r="B336" i="7"/>
  <c r="O336" i="7" s="1"/>
  <c r="B337" i="7"/>
  <c r="O337" i="7" s="1"/>
  <c r="B338" i="7"/>
  <c r="O338" i="7" s="1"/>
  <c r="B339" i="7"/>
  <c r="O339" i="7" s="1"/>
  <c r="B340" i="7"/>
  <c r="O340" i="7" s="1"/>
  <c r="B341" i="7"/>
  <c r="O341" i="7" s="1"/>
  <c r="B342" i="7"/>
  <c r="O342" i="7" s="1"/>
  <c r="B343" i="7"/>
  <c r="O343" i="7" s="1"/>
  <c r="B344" i="7"/>
  <c r="O344" i="7" s="1"/>
  <c r="B345" i="7"/>
  <c r="O345" i="7" s="1"/>
  <c r="B346" i="7"/>
  <c r="O346" i="7" s="1"/>
  <c r="B347" i="7"/>
  <c r="O347" i="7" s="1"/>
  <c r="B348" i="7"/>
  <c r="O348" i="7" s="1"/>
  <c r="B349" i="7"/>
  <c r="O349" i="7" s="1"/>
  <c r="B350" i="7"/>
  <c r="O350" i="7" s="1"/>
  <c r="B351" i="7"/>
  <c r="O351" i="7" s="1"/>
  <c r="B352" i="7"/>
  <c r="O352" i="7" s="1"/>
  <c r="B353" i="7"/>
  <c r="O353" i="7" s="1"/>
  <c r="B354" i="7"/>
  <c r="O354" i="7" s="1"/>
  <c r="B355" i="7"/>
  <c r="O355" i="7" s="1"/>
  <c r="B356" i="7"/>
  <c r="O356" i="7" s="1"/>
  <c r="B357" i="7"/>
  <c r="O357" i="7" s="1"/>
  <c r="B358" i="7"/>
  <c r="O358" i="7" s="1"/>
  <c r="B359" i="7"/>
  <c r="O359" i="7" s="1"/>
  <c r="B360" i="7"/>
  <c r="O360" i="7" s="1"/>
  <c r="B361" i="7"/>
  <c r="O361" i="7" s="1"/>
  <c r="B362" i="7"/>
  <c r="O362" i="7" s="1"/>
  <c r="B363" i="7"/>
  <c r="O363" i="7" s="1"/>
  <c r="B364" i="7"/>
  <c r="O364" i="7" s="1"/>
  <c r="B365" i="7"/>
  <c r="O365" i="7" s="1"/>
  <c r="B366" i="7"/>
  <c r="O366" i="7" s="1"/>
  <c r="B367" i="7"/>
  <c r="O367" i="7" s="1"/>
  <c r="B368" i="7"/>
  <c r="O368" i="7" s="1"/>
  <c r="B369" i="7"/>
  <c r="O369" i="7" s="1"/>
  <c r="B370" i="7"/>
  <c r="O370" i="7" s="1"/>
  <c r="B371" i="7"/>
  <c r="O371" i="7" s="1"/>
  <c r="B372" i="7"/>
  <c r="O372" i="7" s="1"/>
  <c r="B373" i="7"/>
  <c r="O373" i="7" s="1"/>
  <c r="B374" i="7"/>
  <c r="O374" i="7" s="1"/>
  <c r="B375" i="7"/>
  <c r="O375" i="7" s="1"/>
  <c r="B376" i="7"/>
  <c r="O376" i="7" s="1"/>
  <c r="B377" i="7"/>
  <c r="O377" i="7" s="1"/>
  <c r="B378" i="7"/>
  <c r="O378" i="7" s="1"/>
  <c r="B379" i="7"/>
  <c r="O379" i="7" s="1"/>
  <c r="B380" i="7"/>
  <c r="O380" i="7" s="1"/>
  <c r="B381" i="7"/>
  <c r="O381" i="7" s="1"/>
  <c r="B382" i="7"/>
  <c r="O382" i="7" s="1"/>
  <c r="B383" i="7"/>
  <c r="O383" i="7" s="1"/>
  <c r="B384" i="7"/>
  <c r="O384" i="7" s="1"/>
  <c r="B385" i="7"/>
  <c r="O385" i="7" s="1"/>
  <c r="B386" i="7"/>
  <c r="O386" i="7" s="1"/>
  <c r="B387" i="7"/>
  <c r="O387" i="7" s="1"/>
  <c r="B388" i="7"/>
  <c r="O388" i="7" s="1"/>
  <c r="B389" i="7"/>
  <c r="O389" i="7" s="1"/>
  <c r="B390" i="7"/>
  <c r="O390" i="7" s="1"/>
  <c r="B391" i="7"/>
  <c r="O391" i="7" s="1"/>
  <c r="B392" i="7"/>
  <c r="O392" i="7" s="1"/>
  <c r="B393" i="7"/>
  <c r="O393" i="7" s="1"/>
  <c r="B394" i="7"/>
  <c r="O394" i="7" s="1"/>
  <c r="B395" i="7"/>
  <c r="O395" i="7" s="1"/>
  <c r="B396" i="7"/>
  <c r="O396" i="7" s="1"/>
  <c r="B397" i="7"/>
  <c r="O397" i="7" s="1"/>
  <c r="B398" i="7"/>
  <c r="O398" i="7" s="1"/>
  <c r="B399" i="7"/>
  <c r="O399" i="7" s="1"/>
  <c r="B400" i="7"/>
  <c r="O400" i="7" s="1"/>
  <c r="B401" i="7"/>
  <c r="O401" i="7" s="1"/>
  <c r="B402" i="7"/>
  <c r="O402" i="7" s="1"/>
  <c r="B403" i="7"/>
  <c r="O403" i="7" s="1"/>
  <c r="B404" i="7"/>
  <c r="O404" i="7" s="1"/>
  <c r="B405" i="7"/>
  <c r="O405" i="7" s="1"/>
  <c r="B406" i="7"/>
  <c r="O406" i="7" s="1"/>
  <c r="B407" i="7"/>
  <c r="O407" i="7" s="1"/>
  <c r="B408" i="7"/>
  <c r="O408" i="7" s="1"/>
  <c r="B409" i="7"/>
  <c r="O409" i="7" s="1"/>
  <c r="B410" i="7"/>
  <c r="O410" i="7" s="1"/>
  <c r="B411" i="7"/>
  <c r="O411" i="7" s="1"/>
  <c r="B412" i="7"/>
  <c r="O412" i="7" s="1"/>
  <c r="B413" i="7"/>
  <c r="O413" i="7" s="1"/>
  <c r="B414" i="7"/>
  <c r="O414" i="7" s="1"/>
  <c r="B415" i="7"/>
  <c r="O415" i="7" s="1"/>
  <c r="B416" i="7"/>
  <c r="O416" i="7" s="1"/>
  <c r="B417" i="7"/>
  <c r="O417" i="7" s="1"/>
  <c r="B418" i="7"/>
  <c r="O418" i="7" s="1"/>
  <c r="B419" i="7"/>
  <c r="O419" i="7" s="1"/>
  <c r="B420" i="7"/>
  <c r="O420" i="7" s="1"/>
  <c r="B421" i="7"/>
  <c r="O421" i="7" s="1"/>
  <c r="B422" i="7"/>
  <c r="O422" i="7" s="1"/>
  <c r="B423" i="7"/>
  <c r="O423" i="7" s="1"/>
  <c r="B424" i="7"/>
  <c r="O424" i="7" s="1"/>
  <c r="B425" i="7"/>
  <c r="O425" i="7" s="1"/>
  <c r="B426" i="7"/>
  <c r="O426" i="7" s="1"/>
  <c r="B427" i="7"/>
  <c r="O427" i="7" s="1"/>
  <c r="B428" i="7"/>
  <c r="O428" i="7" s="1"/>
  <c r="B429" i="7"/>
  <c r="O429" i="7" s="1"/>
  <c r="B430" i="7"/>
  <c r="O430" i="7" s="1"/>
  <c r="B431" i="7"/>
  <c r="O431" i="7" s="1"/>
  <c r="B432" i="7"/>
  <c r="O432" i="7" s="1"/>
  <c r="B433" i="7"/>
  <c r="O433" i="7" s="1"/>
  <c r="B434" i="7"/>
  <c r="O434" i="7" s="1"/>
  <c r="B435" i="7"/>
  <c r="O435" i="7" s="1"/>
  <c r="B436" i="7"/>
  <c r="O436" i="7" s="1"/>
  <c r="B437" i="7"/>
  <c r="O437" i="7" s="1"/>
  <c r="B438" i="7"/>
  <c r="O438" i="7" s="1"/>
  <c r="B439" i="7"/>
  <c r="O439" i="7" s="1"/>
  <c r="B440" i="7"/>
  <c r="O440" i="7" s="1"/>
  <c r="B441" i="7"/>
  <c r="O441" i="7" s="1"/>
  <c r="B442" i="7"/>
  <c r="O442" i="7" s="1"/>
  <c r="B443" i="7"/>
  <c r="O443" i="7" s="1"/>
  <c r="B444" i="7"/>
  <c r="O444" i="7" s="1"/>
  <c r="B445" i="7"/>
  <c r="O445" i="7" s="1"/>
  <c r="B446" i="7"/>
  <c r="O446" i="7" s="1"/>
  <c r="B447" i="7"/>
  <c r="O447" i="7" s="1"/>
  <c r="B448" i="7"/>
  <c r="O448" i="7" s="1"/>
  <c r="B449" i="7"/>
  <c r="O449" i="7" s="1"/>
  <c r="B450" i="7"/>
  <c r="O450" i="7" s="1"/>
  <c r="B451" i="7"/>
  <c r="O451" i="7" s="1"/>
  <c r="B452" i="7"/>
  <c r="O452" i="7" s="1"/>
  <c r="B453" i="7"/>
  <c r="O453" i="7" s="1"/>
  <c r="B454" i="7"/>
  <c r="O454" i="7" s="1"/>
  <c r="B455" i="7"/>
  <c r="O455" i="7" s="1"/>
  <c r="B456" i="7"/>
  <c r="O456" i="7" s="1"/>
  <c r="B457" i="7"/>
  <c r="O457" i="7" s="1"/>
  <c r="B458" i="7"/>
  <c r="O458" i="7" s="1"/>
  <c r="B459" i="7"/>
  <c r="O459" i="7" s="1"/>
  <c r="B460" i="7"/>
  <c r="O460" i="7" s="1"/>
  <c r="B461" i="7"/>
  <c r="O461" i="7" s="1"/>
  <c r="B462" i="7"/>
  <c r="O462" i="7" s="1"/>
  <c r="B463" i="7"/>
  <c r="O463" i="7" s="1"/>
  <c r="B464" i="7"/>
  <c r="O464" i="7" s="1"/>
  <c r="B465" i="7"/>
  <c r="O465" i="7" s="1"/>
  <c r="B466" i="7"/>
  <c r="O466" i="7" s="1"/>
  <c r="B467" i="7"/>
  <c r="O467" i="7" s="1"/>
  <c r="B468" i="7"/>
  <c r="O468" i="7" s="1"/>
  <c r="B469" i="7"/>
  <c r="O469" i="7" s="1"/>
  <c r="B470" i="7"/>
  <c r="O470" i="7" s="1"/>
  <c r="B471" i="7"/>
  <c r="O471" i="7" s="1"/>
  <c r="B472" i="7"/>
  <c r="O472" i="7" s="1"/>
  <c r="B473" i="7"/>
  <c r="O473" i="7" s="1"/>
  <c r="B474" i="7"/>
  <c r="O474" i="7" s="1"/>
  <c r="B475" i="7"/>
  <c r="O475" i="7" s="1"/>
  <c r="B476" i="7"/>
  <c r="O476" i="7" s="1"/>
  <c r="B477" i="7"/>
  <c r="O477" i="7" s="1"/>
  <c r="B478" i="7"/>
  <c r="O478" i="7" s="1"/>
  <c r="B479" i="7"/>
  <c r="O479" i="7" s="1"/>
  <c r="B480" i="7"/>
  <c r="O480" i="7" s="1"/>
  <c r="B481" i="7"/>
  <c r="O481" i="7" s="1"/>
  <c r="B482" i="7"/>
  <c r="O482" i="7" s="1"/>
  <c r="B483" i="7"/>
  <c r="O483" i="7" s="1"/>
  <c r="B484" i="7"/>
  <c r="O484" i="7" s="1"/>
  <c r="B485" i="7"/>
  <c r="O485" i="7" s="1"/>
  <c r="B486" i="7"/>
  <c r="O486" i="7" s="1"/>
  <c r="B487" i="7"/>
  <c r="O487" i="7" s="1"/>
  <c r="B488" i="7"/>
  <c r="O488" i="7" s="1"/>
  <c r="B489" i="7"/>
  <c r="O489" i="7" s="1"/>
  <c r="B490" i="7"/>
  <c r="O490" i="7" s="1"/>
  <c r="B491" i="7"/>
  <c r="O491" i="7" s="1"/>
  <c r="B492" i="7"/>
  <c r="O492" i="7" s="1"/>
  <c r="B493" i="7"/>
  <c r="O493" i="7" s="1"/>
  <c r="B494" i="7"/>
  <c r="O494" i="7" s="1"/>
  <c r="B495" i="7"/>
  <c r="O495" i="7" s="1"/>
  <c r="B496" i="7"/>
  <c r="O496" i="7" s="1"/>
  <c r="B497" i="7"/>
  <c r="O497" i="7" s="1"/>
  <c r="B498" i="7"/>
  <c r="O498" i="7" s="1"/>
  <c r="B499" i="7"/>
  <c r="O499" i="7" s="1"/>
  <c r="B500" i="7"/>
  <c r="O500" i="7" s="1"/>
  <c r="B501" i="7"/>
  <c r="O501" i="7" s="1"/>
  <c r="B502" i="7"/>
  <c r="O502" i="7" s="1"/>
  <c r="B503" i="7"/>
  <c r="O503" i="7" s="1"/>
  <c r="B504" i="7"/>
  <c r="O504" i="7" s="1"/>
  <c r="B505" i="7"/>
  <c r="O505" i="7" s="1"/>
  <c r="B506" i="7"/>
  <c r="O506" i="7" s="1"/>
  <c r="B507" i="7"/>
  <c r="O507" i="7" s="1"/>
  <c r="B508" i="7"/>
  <c r="O508" i="7" s="1"/>
  <c r="B509" i="7"/>
  <c r="O509" i="7" s="1"/>
  <c r="B510" i="7"/>
  <c r="O510" i="7" s="1"/>
  <c r="B511" i="7"/>
  <c r="O511" i="7" s="1"/>
  <c r="B512" i="7"/>
  <c r="O512" i="7" s="1"/>
  <c r="B513" i="7"/>
  <c r="O513" i="7" s="1"/>
  <c r="B514" i="7"/>
  <c r="O514" i="7" s="1"/>
  <c r="B515" i="7"/>
  <c r="O515" i="7" s="1"/>
  <c r="B516" i="7"/>
  <c r="O516" i="7" s="1"/>
  <c r="B517" i="7"/>
  <c r="O517" i="7" s="1"/>
  <c r="B518" i="7"/>
  <c r="O518" i="7" s="1"/>
  <c r="B519" i="7"/>
  <c r="O519" i="7" s="1"/>
  <c r="B520" i="7"/>
  <c r="O520" i="7" s="1"/>
  <c r="B521" i="7"/>
  <c r="O521" i="7" s="1"/>
  <c r="B522" i="7"/>
  <c r="O522" i="7" s="1"/>
  <c r="B523" i="7"/>
  <c r="O523" i="7" s="1"/>
  <c r="B524" i="7"/>
  <c r="O524" i="7" s="1"/>
  <c r="B525" i="7"/>
  <c r="O525" i="7" s="1"/>
  <c r="B526" i="7"/>
  <c r="O526" i="7" s="1"/>
  <c r="B527" i="7"/>
  <c r="O527" i="7" s="1"/>
  <c r="B528" i="7"/>
  <c r="O528" i="7" s="1"/>
  <c r="B529" i="7"/>
  <c r="O529" i="7" s="1"/>
  <c r="B530" i="7"/>
  <c r="O530" i="7" s="1"/>
  <c r="B531" i="7"/>
  <c r="O531" i="7" s="1"/>
  <c r="B532" i="7"/>
  <c r="O532" i="7" s="1"/>
  <c r="B533" i="7"/>
  <c r="O533" i="7" s="1"/>
  <c r="B534" i="7"/>
  <c r="O534" i="7" s="1"/>
  <c r="B535" i="7"/>
  <c r="O535" i="7" s="1"/>
  <c r="B536" i="7"/>
  <c r="O536" i="7" s="1"/>
  <c r="B537" i="7"/>
  <c r="O537" i="7" s="1"/>
  <c r="B538" i="7"/>
  <c r="O538" i="7" s="1"/>
  <c r="B539" i="7"/>
  <c r="O539" i="7" s="1"/>
  <c r="B540" i="7"/>
  <c r="O540" i="7" s="1"/>
  <c r="C541" i="7"/>
  <c r="C542" i="7"/>
  <c r="C543" i="7"/>
  <c r="C544" i="7"/>
  <c r="C545" i="7"/>
  <c r="C546" i="7"/>
  <c r="C547" i="7"/>
  <c r="C548" i="7"/>
  <c r="C549" i="7"/>
  <c r="C550" i="7"/>
  <c r="C551" i="7"/>
  <c r="C552" i="7"/>
  <c r="C553" i="7"/>
  <c r="C554" i="7"/>
  <c r="C555" i="7"/>
  <c r="C556" i="7"/>
  <c r="C557" i="7"/>
  <c r="C558" i="7"/>
  <c r="C559" i="7"/>
  <c r="C560" i="7"/>
  <c r="C561" i="7"/>
  <c r="C562" i="7"/>
  <c r="C563" i="7"/>
  <c r="C564" i="7"/>
  <c r="C565" i="7"/>
  <c r="C566" i="7"/>
  <c r="C567" i="7"/>
  <c r="C568" i="7"/>
  <c r="C569" i="7"/>
  <c r="C570" i="7"/>
  <c r="C571" i="7"/>
  <c r="C572" i="7"/>
  <c r="C573" i="7"/>
  <c r="C574" i="7"/>
  <c r="C575" i="7"/>
  <c r="C576" i="7"/>
  <c r="C577" i="7"/>
  <c r="C578" i="7"/>
  <c r="C579" i="7"/>
  <c r="C580" i="7"/>
  <c r="C581" i="7"/>
  <c r="C582" i="7"/>
  <c r="C583" i="7"/>
  <c r="C584" i="7"/>
  <c r="C585" i="7"/>
  <c r="C586" i="7"/>
  <c r="C587" i="7"/>
  <c r="C588" i="7"/>
  <c r="C589" i="7"/>
  <c r="C590" i="7"/>
  <c r="C591" i="7"/>
  <c r="C592" i="7"/>
  <c r="C593" i="7"/>
  <c r="C594" i="7"/>
  <c r="C595" i="7"/>
  <c r="C596" i="7"/>
  <c r="C597" i="7"/>
  <c r="C598" i="7"/>
  <c r="C599" i="7"/>
  <c r="C600" i="7"/>
  <c r="C601" i="7"/>
  <c r="C602" i="7"/>
  <c r="C603" i="7"/>
  <c r="C604" i="7"/>
  <c r="C605" i="7"/>
  <c r="C606" i="7"/>
  <c r="C607" i="7"/>
  <c r="C608" i="7"/>
  <c r="C609" i="7"/>
  <c r="C610" i="7"/>
  <c r="C611" i="7"/>
  <c r="C612" i="7"/>
  <c r="C613" i="7"/>
  <c r="C614" i="7"/>
  <c r="C615" i="7"/>
  <c r="C616" i="7"/>
  <c r="C617" i="7"/>
  <c r="C618" i="7"/>
  <c r="C619" i="7"/>
  <c r="C620" i="7"/>
  <c r="C621" i="7"/>
  <c r="C622" i="7"/>
  <c r="C623" i="7"/>
  <c r="C624" i="7"/>
  <c r="C625" i="7"/>
  <c r="C626" i="7"/>
  <c r="C627" i="7"/>
  <c r="C628" i="7"/>
  <c r="C629" i="7"/>
  <c r="C630" i="7"/>
  <c r="C631" i="7"/>
  <c r="C632" i="7"/>
  <c r="C633" i="7"/>
  <c r="C634" i="7"/>
  <c r="C635" i="7"/>
  <c r="C636" i="7"/>
  <c r="C637" i="7"/>
  <c r="C638" i="7"/>
  <c r="C639" i="7"/>
  <c r="C640" i="7"/>
  <c r="C641" i="7"/>
  <c r="C642" i="7"/>
  <c r="C643" i="7"/>
  <c r="C644" i="7"/>
  <c r="C645" i="7"/>
  <c r="C646" i="7"/>
  <c r="C647" i="7"/>
  <c r="C648" i="7"/>
  <c r="C649" i="7"/>
  <c r="C650" i="7"/>
  <c r="C651" i="7"/>
  <c r="C652" i="7"/>
  <c r="C653" i="7"/>
  <c r="C654" i="7"/>
  <c r="C655" i="7"/>
  <c r="C656" i="7"/>
  <c r="C657" i="7"/>
  <c r="C658" i="7"/>
  <c r="C659" i="7"/>
  <c r="C660" i="7"/>
  <c r="C661" i="7"/>
  <c r="C662" i="7"/>
  <c r="C663" i="7"/>
  <c r="C664" i="7"/>
  <c r="C665" i="7"/>
  <c r="C666" i="7"/>
  <c r="C667" i="7"/>
  <c r="C668" i="7"/>
  <c r="C669" i="7"/>
  <c r="C670" i="7"/>
  <c r="C671" i="7"/>
  <c r="C672" i="7"/>
  <c r="C673" i="7"/>
  <c r="C674" i="7"/>
  <c r="C675" i="7"/>
  <c r="C676" i="7"/>
  <c r="C677" i="7"/>
  <c r="C678" i="7"/>
  <c r="C679" i="7"/>
  <c r="C680" i="7"/>
  <c r="C681" i="7"/>
  <c r="C682" i="7"/>
  <c r="C683" i="7"/>
  <c r="C684" i="7"/>
  <c r="C685" i="7"/>
  <c r="C686" i="7"/>
  <c r="C687" i="7"/>
  <c r="C688" i="7"/>
  <c r="C689" i="7"/>
  <c r="C690" i="7"/>
  <c r="C691" i="7"/>
  <c r="C692" i="7"/>
  <c r="C693" i="7"/>
  <c r="C694" i="7"/>
  <c r="C695" i="7"/>
  <c r="C696" i="7"/>
  <c r="C697" i="7"/>
  <c r="C698" i="7"/>
  <c r="C699" i="7"/>
  <c r="C700" i="7"/>
  <c r="C701" i="7"/>
  <c r="C702" i="7"/>
  <c r="C703" i="7"/>
  <c r="C704" i="7"/>
  <c r="C705" i="7"/>
  <c r="C706" i="7"/>
  <c r="C707" i="7"/>
  <c r="C708" i="7"/>
  <c r="C709" i="7"/>
  <c r="C710" i="7"/>
  <c r="C711" i="7"/>
  <c r="C712" i="7"/>
  <c r="C713" i="7"/>
  <c r="C714" i="7"/>
  <c r="C715" i="7"/>
  <c r="C716" i="7"/>
  <c r="C717" i="7"/>
  <c r="C718" i="7"/>
  <c r="C719" i="7"/>
  <c r="C720" i="7"/>
  <c r="C721" i="7"/>
  <c r="C722" i="7"/>
  <c r="C723" i="7"/>
  <c r="C724" i="7"/>
  <c r="C725" i="7"/>
  <c r="C726" i="7"/>
  <c r="C727" i="7"/>
  <c r="C728" i="7"/>
  <c r="C729" i="7"/>
  <c r="C730" i="7"/>
  <c r="C731" i="7"/>
  <c r="C732" i="7"/>
  <c r="C733" i="7"/>
  <c r="C734" i="7"/>
  <c r="C735" i="7"/>
  <c r="C736" i="7"/>
  <c r="C737" i="7"/>
  <c r="C738" i="7"/>
  <c r="C739" i="7"/>
  <c r="C740" i="7"/>
  <c r="C741" i="7"/>
  <c r="C742" i="7"/>
  <c r="C743" i="7"/>
  <c r="C744" i="7"/>
  <c r="C745" i="7"/>
  <c r="C746" i="7"/>
  <c r="C747" i="7"/>
  <c r="C748" i="7"/>
  <c r="C749" i="7"/>
  <c r="C750" i="7"/>
  <c r="C751" i="7"/>
  <c r="C752" i="7"/>
  <c r="C753" i="7"/>
  <c r="C754" i="7"/>
  <c r="C755" i="7"/>
  <c r="C756" i="7"/>
  <c r="C757" i="7"/>
  <c r="C758" i="7"/>
  <c r="C759" i="7"/>
  <c r="C760" i="7"/>
  <c r="C761" i="7"/>
  <c r="C762" i="7"/>
  <c r="C763" i="7"/>
  <c r="C764" i="7"/>
  <c r="C765" i="7"/>
  <c r="C766" i="7"/>
  <c r="C767" i="7"/>
  <c r="C768" i="7"/>
  <c r="C769" i="7"/>
  <c r="C770" i="7"/>
  <c r="C771" i="7"/>
  <c r="C772" i="7"/>
  <c r="C773" i="7"/>
  <c r="C774" i="7"/>
  <c r="C775" i="7"/>
  <c r="C776" i="7"/>
  <c r="C777" i="7"/>
  <c r="C778" i="7"/>
  <c r="C779" i="7"/>
  <c r="C780" i="7"/>
  <c r="C781" i="7"/>
  <c r="C782" i="7"/>
  <c r="C783" i="7"/>
  <c r="C784" i="7"/>
  <c r="C785" i="7"/>
  <c r="C786" i="7"/>
  <c r="C787" i="7"/>
  <c r="C788" i="7"/>
  <c r="C789" i="7"/>
  <c r="C790" i="7"/>
  <c r="C791" i="7"/>
  <c r="C792" i="7"/>
  <c r="C793" i="7"/>
  <c r="C794" i="7"/>
  <c r="C795" i="7"/>
  <c r="C796" i="7"/>
  <c r="C797" i="7"/>
  <c r="C798" i="7"/>
  <c r="C799" i="7"/>
  <c r="C800" i="7"/>
  <c r="C801" i="7"/>
  <c r="C802" i="7"/>
  <c r="C803" i="7"/>
  <c r="C804" i="7"/>
  <c r="C805" i="7"/>
  <c r="C806" i="7"/>
  <c r="C807" i="7"/>
  <c r="C808" i="7"/>
  <c r="C809" i="7"/>
  <c r="C810" i="7"/>
  <c r="C811" i="7"/>
  <c r="C812" i="7"/>
  <c r="C813" i="7"/>
  <c r="C814" i="7"/>
  <c r="C815" i="7"/>
  <c r="C816" i="7"/>
  <c r="C817" i="7"/>
  <c r="C818" i="7"/>
  <c r="C819" i="7"/>
  <c r="C820" i="7"/>
  <c r="C821" i="7"/>
  <c r="C822" i="7"/>
  <c r="C823" i="7"/>
  <c r="C824" i="7"/>
  <c r="C825" i="7"/>
  <c r="C826" i="7"/>
  <c r="C827" i="7"/>
  <c r="C828" i="7"/>
  <c r="C829" i="7"/>
  <c r="C830" i="7"/>
  <c r="C831" i="7"/>
  <c r="C832" i="7"/>
  <c r="C833" i="7"/>
  <c r="C834" i="7"/>
  <c r="C835" i="7"/>
  <c r="C836" i="7"/>
  <c r="C837" i="7"/>
  <c r="C838" i="7"/>
  <c r="C839" i="7"/>
  <c r="C840" i="7"/>
  <c r="C841" i="7"/>
  <c r="C842" i="7"/>
  <c r="C843" i="7"/>
  <c r="C844" i="7"/>
  <c r="C845" i="7"/>
  <c r="C846" i="7"/>
  <c r="C847" i="7"/>
  <c r="C848" i="7"/>
  <c r="C849" i="7"/>
  <c r="C850" i="7"/>
  <c r="C851" i="7"/>
  <c r="C852" i="7"/>
  <c r="C853" i="7"/>
  <c r="C854" i="7"/>
  <c r="C855" i="7"/>
  <c r="C856" i="7"/>
  <c r="C857" i="7"/>
  <c r="C858" i="7"/>
  <c r="C859" i="7"/>
  <c r="C860" i="7"/>
  <c r="C861" i="7"/>
  <c r="C862" i="7"/>
  <c r="C863" i="7"/>
  <c r="C864" i="7"/>
  <c r="C865" i="7"/>
  <c r="C866" i="7"/>
  <c r="C867" i="7"/>
  <c r="C868" i="7"/>
  <c r="C869" i="7"/>
  <c r="C870" i="7"/>
  <c r="C871" i="7"/>
  <c r="C872" i="7"/>
  <c r="C873" i="7"/>
  <c r="C874" i="7"/>
  <c r="C875" i="7"/>
  <c r="C876" i="7"/>
  <c r="C877" i="7"/>
  <c r="C878" i="7"/>
  <c r="C879" i="7"/>
  <c r="C880" i="7"/>
  <c r="C881" i="7"/>
  <c r="C882" i="7"/>
  <c r="C883" i="7"/>
  <c r="C884" i="7"/>
  <c r="C885" i="7"/>
  <c r="C886" i="7"/>
  <c r="C887" i="7"/>
  <c r="C888" i="7"/>
  <c r="C889" i="7"/>
  <c r="C890" i="7"/>
  <c r="C891" i="7"/>
  <c r="C892" i="7"/>
  <c r="C893" i="7"/>
  <c r="C894" i="7"/>
  <c r="C895" i="7"/>
  <c r="C896" i="7"/>
  <c r="C897" i="7"/>
  <c r="C898" i="7"/>
  <c r="C899" i="7"/>
  <c r="C900" i="7"/>
  <c r="C901" i="7"/>
  <c r="C902" i="7"/>
  <c r="C903" i="7"/>
  <c r="C904" i="7"/>
  <c r="C905" i="7"/>
  <c r="C906" i="7"/>
  <c r="C907" i="7"/>
  <c r="C908" i="7"/>
  <c r="C909" i="7"/>
  <c r="C910" i="7"/>
  <c r="C911" i="7"/>
  <c r="C912" i="7"/>
  <c r="C913" i="7"/>
  <c r="C914" i="7"/>
  <c r="C915" i="7"/>
  <c r="C916" i="7"/>
  <c r="C917" i="7"/>
  <c r="C918" i="7"/>
  <c r="C919" i="7"/>
  <c r="C920" i="7"/>
  <c r="C921" i="7"/>
  <c r="C922" i="7"/>
  <c r="C923" i="7"/>
  <c r="C924" i="7"/>
  <c r="C925" i="7"/>
  <c r="C926" i="7"/>
  <c r="C927" i="7"/>
  <c r="C928" i="7"/>
  <c r="C929" i="7"/>
  <c r="C930" i="7"/>
  <c r="C931" i="7"/>
  <c r="C932" i="7"/>
  <c r="C933" i="7"/>
  <c r="C934" i="7"/>
  <c r="C935" i="7"/>
  <c r="C936" i="7"/>
  <c r="C937" i="7"/>
  <c r="C938" i="7"/>
  <c r="C939" i="7"/>
  <c r="C940" i="7"/>
  <c r="C941" i="7"/>
  <c r="C942" i="7"/>
  <c r="C943" i="7"/>
  <c r="C944" i="7"/>
  <c r="C945" i="7"/>
  <c r="C946" i="7"/>
  <c r="C947" i="7"/>
  <c r="C948" i="7"/>
  <c r="C949" i="7"/>
  <c r="C950" i="7"/>
  <c r="C951" i="7"/>
  <c r="C952" i="7"/>
  <c r="C953" i="7"/>
  <c r="C954" i="7"/>
  <c r="C955" i="7"/>
  <c r="C956" i="7"/>
  <c r="C957" i="7"/>
  <c r="C958" i="7"/>
  <c r="C959" i="7"/>
  <c r="C960" i="7"/>
  <c r="C961" i="7"/>
  <c r="C962" i="7"/>
  <c r="C963" i="7"/>
  <c r="C964" i="7"/>
  <c r="C965" i="7"/>
  <c r="C966" i="7"/>
  <c r="C11" i="7"/>
  <c r="C12" i="7"/>
  <c r="C13" i="7"/>
  <c r="C14" i="7"/>
  <c r="C15" i="7"/>
  <c r="C16" i="7"/>
  <c r="C17" i="7"/>
  <c r="C18" i="7"/>
  <c r="C19" i="7"/>
  <c r="C20" i="7"/>
  <c r="C21" i="7"/>
  <c r="C22" i="7"/>
  <c r="C23" i="7"/>
  <c r="C24" i="7"/>
  <c r="C25" i="7"/>
  <c r="B541" i="7"/>
  <c r="O541" i="7" s="1"/>
  <c r="B542" i="7"/>
  <c r="O542" i="7" s="1"/>
  <c r="B543" i="7"/>
  <c r="O543" i="7" s="1"/>
  <c r="B544" i="7"/>
  <c r="O544" i="7" s="1"/>
  <c r="B545" i="7"/>
  <c r="O545" i="7" s="1"/>
  <c r="B546" i="7"/>
  <c r="O546" i="7" s="1"/>
  <c r="B547" i="7"/>
  <c r="O547" i="7" s="1"/>
  <c r="B548" i="7"/>
  <c r="O548" i="7" s="1"/>
  <c r="B549" i="7"/>
  <c r="O549" i="7" s="1"/>
  <c r="B550" i="7"/>
  <c r="O550" i="7" s="1"/>
  <c r="B551" i="7"/>
  <c r="O551" i="7" s="1"/>
  <c r="B552" i="7"/>
  <c r="O552" i="7" s="1"/>
  <c r="B553" i="7"/>
  <c r="O553" i="7" s="1"/>
  <c r="B554" i="7"/>
  <c r="O554" i="7" s="1"/>
  <c r="B555" i="7"/>
  <c r="O555" i="7" s="1"/>
  <c r="B556" i="7"/>
  <c r="O556" i="7" s="1"/>
  <c r="B557" i="7"/>
  <c r="O557" i="7" s="1"/>
  <c r="B558" i="7"/>
  <c r="O558" i="7" s="1"/>
  <c r="B559" i="7"/>
  <c r="O559" i="7" s="1"/>
  <c r="B560" i="7"/>
  <c r="O560" i="7" s="1"/>
  <c r="B561" i="7"/>
  <c r="O561" i="7" s="1"/>
  <c r="B562" i="7"/>
  <c r="O562" i="7" s="1"/>
  <c r="B563" i="7"/>
  <c r="O563" i="7" s="1"/>
  <c r="B564" i="7"/>
  <c r="O564" i="7" s="1"/>
  <c r="B565" i="7"/>
  <c r="O565" i="7" s="1"/>
  <c r="B566" i="7"/>
  <c r="O566" i="7" s="1"/>
  <c r="B567" i="7"/>
  <c r="O567" i="7" s="1"/>
  <c r="B568" i="7"/>
  <c r="O568" i="7" s="1"/>
  <c r="B569" i="7"/>
  <c r="O569" i="7" s="1"/>
  <c r="B570" i="7"/>
  <c r="O570" i="7" s="1"/>
  <c r="B571" i="7"/>
  <c r="O571" i="7" s="1"/>
  <c r="B572" i="7"/>
  <c r="O572" i="7" s="1"/>
  <c r="B573" i="7"/>
  <c r="O573" i="7" s="1"/>
  <c r="B574" i="7"/>
  <c r="O574" i="7" s="1"/>
  <c r="B575" i="7"/>
  <c r="O575" i="7" s="1"/>
  <c r="B576" i="7"/>
  <c r="O576" i="7" s="1"/>
  <c r="B577" i="7"/>
  <c r="O577" i="7" s="1"/>
  <c r="B578" i="7"/>
  <c r="O578" i="7" s="1"/>
  <c r="B579" i="7"/>
  <c r="O579" i="7" s="1"/>
  <c r="B580" i="7"/>
  <c r="O580" i="7" s="1"/>
  <c r="B581" i="7"/>
  <c r="O581" i="7" s="1"/>
  <c r="B582" i="7"/>
  <c r="O582" i="7" s="1"/>
  <c r="B583" i="7"/>
  <c r="O583" i="7" s="1"/>
  <c r="B584" i="7"/>
  <c r="O584" i="7" s="1"/>
  <c r="B585" i="7"/>
  <c r="O585" i="7" s="1"/>
  <c r="B586" i="7"/>
  <c r="O586" i="7" s="1"/>
  <c r="B587" i="7"/>
  <c r="O587" i="7" s="1"/>
  <c r="B588" i="7"/>
  <c r="O588" i="7" s="1"/>
  <c r="B589" i="7"/>
  <c r="O589" i="7" s="1"/>
  <c r="B590" i="7"/>
  <c r="O590" i="7" s="1"/>
  <c r="B591" i="7"/>
  <c r="O591" i="7" s="1"/>
  <c r="B592" i="7"/>
  <c r="O592" i="7" s="1"/>
  <c r="B593" i="7"/>
  <c r="O593" i="7" s="1"/>
  <c r="B594" i="7"/>
  <c r="O594" i="7" s="1"/>
  <c r="B595" i="7"/>
  <c r="O595" i="7" s="1"/>
  <c r="B596" i="7"/>
  <c r="O596" i="7" s="1"/>
  <c r="B597" i="7"/>
  <c r="O597" i="7" s="1"/>
  <c r="B598" i="7"/>
  <c r="O598" i="7" s="1"/>
  <c r="B599" i="7"/>
  <c r="O599" i="7" s="1"/>
  <c r="B600" i="7"/>
  <c r="O600" i="7" s="1"/>
  <c r="B601" i="7"/>
  <c r="O601" i="7" s="1"/>
  <c r="B602" i="7"/>
  <c r="O602" i="7" s="1"/>
  <c r="B603" i="7"/>
  <c r="O603" i="7" s="1"/>
  <c r="B604" i="7"/>
  <c r="O604" i="7" s="1"/>
  <c r="B605" i="7"/>
  <c r="O605" i="7" s="1"/>
  <c r="B606" i="7"/>
  <c r="O606" i="7" s="1"/>
  <c r="B607" i="7"/>
  <c r="O607" i="7" s="1"/>
  <c r="B608" i="7"/>
  <c r="O608" i="7" s="1"/>
  <c r="B609" i="7"/>
  <c r="O609" i="7" s="1"/>
  <c r="B610" i="7"/>
  <c r="O610" i="7" s="1"/>
  <c r="B611" i="7"/>
  <c r="O611" i="7" s="1"/>
  <c r="B612" i="7"/>
  <c r="O612" i="7" s="1"/>
  <c r="B613" i="7"/>
  <c r="O613" i="7" s="1"/>
  <c r="B614" i="7"/>
  <c r="O614" i="7" s="1"/>
  <c r="B615" i="7"/>
  <c r="O615" i="7" s="1"/>
  <c r="B616" i="7"/>
  <c r="O616" i="7" s="1"/>
  <c r="B617" i="7"/>
  <c r="O617" i="7" s="1"/>
  <c r="B618" i="7"/>
  <c r="O618" i="7" s="1"/>
  <c r="B619" i="7"/>
  <c r="O619" i="7" s="1"/>
  <c r="B620" i="7"/>
  <c r="O620" i="7" s="1"/>
  <c r="B621" i="7"/>
  <c r="O621" i="7" s="1"/>
  <c r="B622" i="7"/>
  <c r="O622" i="7" s="1"/>
  <c r="B623" i="7"/>
  <c r="O623" i="7" s="1"/>
  <c r="B624" i="7"/>
  <c r="O624" i="7" s="1"/>
  <c r="B625" i="7"/>
  <c r="O625" i="7" s="1"/>
  <c r="B626" i="7"/>
  <c r="O626" i="7" s="1"/>
  <c r="B627" i="7"/>
  <c r="O627" i="7" s="1"/>
  <c r="B628" i="7"/>
  <c r="O628" i="7" s="1"/>
  <c r="B629" i="7"/>
  <c r="O629" i="7" s="1"/>
  <c r="B630" i="7"/>
  <c r="O630" i="7" s="1"/>
  <c r="B631" i="7"/>
  <c r="O631" i="7" s="1"/>
  <c r="B632" i="7"/>
  <c r="O632" i="7" s="1"/>
  <c r="B633" i="7"/>
  <c r="O633" i="7" s="1"/>
  <c r="B634" i="7"/>
  <c r="O634" i="7" s="1"/>
  <c r="B635" i="7"/>
  <c r="O635" i="7" s="1"/>
  <c r="B636" i="7"/>
  <c r="O636" i="7" s="1"/>
  <c r="B637" i="7"/>
  <c r="O637" i="7" s="1"/>
  <c r="B638" i="7"/>
  <c r="O638" i="7" s="1"/>
  <c r="B639" i="7"/>
  <c r="O639" i="7" s="1"/>
  <c r="B640" i="7"/>
  <c r="O640" i="7" s="1"/>
  <c r="B641" i="7"/>
  <c r="O641" i="7" s="1"/>
  <c r="B642" i="7"/>
  <c r="O642" i="7" s="1"/>
  <c r="B643" i="7"/>
  <c r="O643" i="7" s="1"/>
  <c r="B644" i="7"/>
  <c r="O644" i="7" s="1"/>
  <c r="B645" i="7"/>
  <c r="O645" i="7" s="1"/>
  <c r="B646" i="7"/>
  <c r="O646" i="7" s="1"/>
  <c r="B647" i="7"/>
  <c r="O647" i="7" s="1"/>
  <c r="B648" i="7"/>
  <c r="O648" i="7" s="1"/>
  <c r="B649" i="7"/>
  <c r="O649" i="7" s="1"/>
  <c r="B650" i="7"/>
  <c r="O650" i="7" s="1"/>
  <c r="B651" i="7"/>
  <c r="O651" i="7" s="1"/>
  <c r="B652" i="7"/>
  <c r="O652" i="7" s="1"/>
  <c r="B653" i="7"/>
  <c r="O653" i="7" s="1"/>
  <c r="B654" i="7"/>
  <c r="O654" i="7" s="1"/>
  <c r="B655" i="7"/>
  <c r="O655" i="7" s="1"/>
  <c r="B656" i="7"/>
  <c r="O656" i="7" s="1"/>
  <c r="B657" i="7"/>
  <c r="O657" i="7" s="1"/>
  <c r="B658" i="7"/>
  <c r="O658" i="7" s="1"/>
  <c r="B659" i="7"/>
  <c r="O659" i="7" s="1"/>
  <c r="B660" i="7"/>
  <c r="O660" i="7" s="1"/>
  <c r="B661" i="7"/>
  <c r="O661" i="7" s="1"/>
  <c r="B662" i="7"/>
  <c r="O662" i="7" s="1"/>
  <c r="B663" i="7"/>
  <c r="O663" i="7" s="1"/>
  <c r="B664" i="7"/>
  <c r="O664" i="7" s="1"/>
  <c r="B665" i="7"/>
  <c r="O665" i="7" s="1"/>
  <c r="B666" i="7"/>
  <c r="O666" i="7" s="1"/>
  <c r="B667" i="7"/>
  <c r="O667" i="7" s="1"/>
  <c r="B668" i="7"/>
  <c r="O668" i="7" s="1"/>
  <c r="B669" i="7"/>
  <c r="O669" i="7" s="1"/>
  <c r="B670" i="7"/>
  <c r="O670" i="7" s="1"/>
  <c r="B671" i="7"/>
  <c r="O671" i="7" s="1"/>
  <c r="B672" i="7"/>
  <c r="O672" i="7" s="1"/>
  <c r="B673" i="7"/>
  <c r="O673" i="7" s="1"/>
  <c r="B674" i="7"/>
  <c r="O674" i="7" s="1"/>
  <c r="B675" i="7"/>
  <c r="O675" i="7" s="1"/>
  <c r="B676" i="7"/>
  <c r="O676" i="7" s="1"/>
  <c r="B677" i="7"/>
  <c r="O677" i="7" s="1"/>
  <c r="B678" i="7"/>
  <c r="O678" i="7" s="1"/>
  <c r="B679" i="7"/>
  <c r="O679" i="7" s="1"/>
  <c r="B680" i="7"/>
  <c r="O680" i="7" s="1"/>
  <c r="B681" i="7"/>
  <c r="O681" i="7" s="1"/>
  <c r="B682" i="7"/>
  <c r="O682" i="7" s="1"/>
  <c r="B683" i="7"/>
  <c r="O683" i="7" s="1"/>
  <c r="B684" i="7"/>
  <c r="O684" i="7" s="1"/>
  <c r="B685" i="7"/>
  <c r="O685" i="7" s="1"/>
  <c r="B686" i="7"/>
  <c r="O686" i="7" s="1"/>
  <c r="B687" i="7"/>
  <c r="O687" i="7" s="1"/>
  <c r="B688" i="7"/>
  <c r="O688" i="7" s="1"/>
  <c r="B689" i="7"/>
  <c r="O689" i="7" s="1"/>
  <c r="B690" i="7"/>
  <c r="O690" i="7" s="1"/>
  <c r="B691" i="7"/>
  <c r="O691" i="7" s="1"/>
  <c r="B692" i="7"/>
  <c r="O692" i="7" s="1"/>
  <c r="B693" i="7"/>
  <c r="O693" i="7" s="1"/>
  <c r="B694" i="7"/>
  <c r="O694" i="7" s="1"/>
  <c r="B695" i="7"/>
  <c r="O695" i="7" s="1"/>
  <c r="B696" i="7"/>
  <c r="O696" i="7" s="1"/>
  <c r="B697" i="7"/>
  <c r="O697" i="7" s="1"/>
  <c r="B698" i="7"/>
  <c r="O698" i="7" s="1"/>
  <c r="B699" i="7"/>
  <c r="O699" i="7" s="1"/>
  <c r="B700" i="7"/>
  <c r="O700" i="7" s="1"/>
  <c r="B701" i="7"/>
  <c r="O701" i="7" s="1"/>
  <c r="B702" i="7"/>
  <c r="O702" i="7" s="1"/>
  <c r="B703" i="7"/>
  <c r="O703" i="7" s="1"/>
  <c r="B704" i="7"/>
  <c r="O704" i="7" s="1"/>
  <c r="B705" i="7"/>
  <c r="O705" i="7" s="1"/>
  <c r="B706" i="7"/>
  <c r="O706" i="7" s="1"/>
  <c r="B707" i="7"/>
  <c r="O707" i="7" s="1"/>
  <c r="B708" i="7"/>
  <c r="O708" i="7" s="1"/>
  <c r="B709" i="7"/>
  <c r="O709" i="7" s="1"/>
  <c r="B710" i="7"/>
  <c r="O710" i="7" s="1"/>
  <c r="B711" i="7"/>
  <c r="O711" i="7" s="1"/>
  <c r="B712" i="7"/>
  <c r="O712" i="7" s="1"/>
  <c r="B713" i="7"/>
  <c r="O713" i="7" s="1"/>
  <c r="B714" i="7"/>
  <c r="O714" i="7" s="1"/>
  <c r="B715" i="7"/>
  <c r="O715" i="7" s="1"/>
  <c r="B716" i="7"/>
  <c r="O716" i="7" s="1"/>
  <c r="B717" i="7"/>
  <c r="O717" i="7" s="1"/>
  <c r="B718" i="7"/>
  <c r="O718" i="7" s="1"/>
  <c r="B719" i="7"/>
  <c r="O719" i="7" s="1"/>
  <c r="B720" i="7"/>
  <c r="O720" i="7" s="1"/>
  <c r="B721" i="7"/>
  <c r="O721" i="7" s="1"/>
  <c r="B722" i="7"/>
  <c r="O722" i="7" s="1"/>
  <c r="B723" i="7"/>
  <c r="O723" i="7" s="1"/>
  <c r="B724" i="7"/>
  <c r="O724" i="7" s="1"/>
  <c r="B725" i="7"/>
  <c r="O725" i="7" s="1"/>
  <c r="B726" i="7"/>
  <c r="O726" i="7" s="1"/>
  <c r="B727" i="7"/>
  <c r="O727" i="7" s="1"/>
  <c r="B728" i="7"/>
  <c r="O728" i="7" s="1"/>
  <c r="B729" i="7"/>
  <c r="O729" i="7" s="1"/>
  <c r="B730" i="7"/>
  <c r="O730" i="7" s="1"/>
  <c r="B731" i="7"/>
  <c r="O731" i="7" s="1"/>
  <c r="B732" i="7"/>
  <c r="O732" i="7" s="1"/>
  <c r="B733" i="7"/>
  <c r="O733" i="7" s="1"/>
  <c r="B734" i="7"/>
  <c r="O734" i="7" s="1"/>
  <c r="B735" i="7"/>
  <c r="O735" i="7" s="1"/>
  <c r="B736" i="7"/>
  <c r="O736" i="7" s="1"/>
  <c r="B737" i="7"/>
  <c r="O737" i="7" s="1"/>
  <c r="B738" i="7"/>
  <c r="O738" i="7" s="1"/>
  <c r="B739" i="7"/>
  <c r="O739" i="7" s="1"/>
  <c r="B740" i="7"/>
  <c r="O740" i="7" s="1"/>
  <c r="B741" i="7"/>
  <c r="O741" i="7" s="1"/>
  <c r="B742" i="7"/>
  <c r="O742" i="7" s="1"/>
  <c r="B743" i="7"/>
  <c r="O743" i="7" s="1"/>
  <c r="B744" i="7"/>
  <c r="O744" i="7" s="1"/>
  <c r="B745" i="7"/>
  <c r="O745" i="7" s="1"/>
  <c r="B746" i="7"/>
  <c r="O746" i="7" s="1"/>
  <c r="B747" i="7"/>
  <c r="O747" i="7" s="1"/>
  <c r="B748" i="7"/>
  <c r="O748" i="7" s="1"/>
  <c r="B749" i="7"/>
  <c r="O749" i="7" s="1"/>
  <c r="B750" i="7"/>
  <c r="O750" i="7" s="1"/>
  <c r="B751" i="7"/>
  <c r="O751" i="7" s="1"/>
  <c r="B752" i="7"/>
  <c r="O752" i="7" s="1"/>
  <c r="B753" i="7"/>
  <c r="O753" i="7" s="1"/>
  <c r="B754" i="7"/>
  <c r="O754" i="7" s="1"/>
  <c r="B755" i="7"/>
  <c r="O755" i="7" s="1"/>
  <c r="B756" i="7"/>
  <c r="O756" i="7" s="1"/>
  <c r="B757" i="7"/>
  <c r="O757" i="7" s="1"/>
  <c r="B758" i="7"/>
  <c r="O758" i="7" s="1"/>
  <c r="B759" i="7"/>
  <c r="O759" i="7" s="1"/>
  <c r="B760" i="7"/>
  <c r="O760" i="7" s="1"/>
  <c r="B761" i="7"/>
  <c r="O761" i="7" s="1"/>
  <c r="B762" i="7"/>
  <c r="O762" i="7" s="1"/>
  <c r="B763" i="7"/>
  <c r="O763" i="7" s="1"/>
  <c r="B764" i="7"/>
  <c r="O764" i="7" s="1"/>
  <c r="B765" i="7"/>
  <c r="O765" i="7" s="1"/>
  <c r="B766" i="7"/>
  <c r="O766" i="7" s="1"/>
  <c r="B767" i="7"/>
  <c r="O767" i="7" s="1"/>
  <c r="B768" i="7"/>
  <c r="O768" i="7" s="1"/>
  <c r="B769" i="7"/>
  <c r="O769" i="7" s="1"/>
  <c r="B770" i="7"/>
  <c r="O770" i="7" s="1"/>
  <c r="B771" i="7"/>
  <c r="O771" i="7" s="1"/>
  <c r="B772" i="7"/>
  <c r="O772" i="7" s="1"/>
  <c r="B773" i="7"/>
  <c r="O773" i="7" s="1"/>
  <c r="B774" i="7"/>
  <c r="O774" i="7" s="1"/>
  <c r="B775" i="7"/>
  <c r="O775" i="7" s="1"/>
  <c r="B776" i="7"/>
  <c r="O776" i="7" s="1"/>
  <c r="B777" i="7"/>
  <c r="O777" i="7" s="1"/>
  <c r="B778" i="7"/>
  <c r="O778" i="7" s="1"/>
  <c r="B779" i="7"/>
  <c r="O779" i="7" s="1"/>
  <c r="B780" i="7"/>
  <c r="O780" i="7" s="1"/>
  <c r="B781" i="7"/>
  <c r="O781" i="7" s="1"/>
  <c r="B782" i="7"/>
  <c r="O782" i="7" s="1"/>
  <c r="B783" i="7"/>
  <c r="O783" i="7" s="1"/>
  <c r="B784" i="7"/>
  <c r="O784" i="7" s="1"/>
  <c r="B785" i="7"/>
  <c r="O785" i="7" s="1"/>
  <c r="B786" i="7"/>
  <c r="O786" i="7" s="1"/>
  <c r="B787" i="7"/>
  <c r="O787" i="7" s="1"/>
  <c r="B788" i="7"/>
  <c r="O788" i="7" s="1"/>
  <c r="B789" i="7"/>
  <c r="O789" i="7" s="1"/>
  <c r="B790" i="7"/>
  <c r="O790" i="7" s="1"/>
  <c r="B791" i="7"/>
  <c r="O791" i="7" s="1"/>
  <c r="B792" i="7"/>
  <c r="O792" i="7" s="1"/>
  <c r="B793" i="7"/>
  <c r="O793" i="7" s="1"/>
  <c r="B794" i="7"/>
  <c r="O794" i="7" s="1"/>
  <c r="B795" i="7"/>
  <c r="O795" i="7" s="1"/>
  <c r="B796" i="7"/>
  <c r="O796" i="7" s="1"/>
  <c r="B797" i="7"/>
  <c r="O797" i="7" s="1"/>
  <c r="B798" i="7"/>
  <c r="O798" i="7" s="1"/>
  <c r="B799" i="7"/>
  <c r="O799" i="7" s="1"/>
  <c r="B800" i="7"/>
  <c r="O800" i="7" s="1"/>
  <c r="B801" i="7"/>
  <c r="O801" i="7" s="1"/>
  <c r="B802" i="7"/>
  <c r="O802" i="7" s="1"/>
  <c r="B803" i="7"/>
  <c r="O803" i="7" s="1"/>
  <c r="B804" i="7"/>
  <c r="O804" i="7" s="1"/>
  <c r="B805" i="7"/>
  <c r="O805" i="7" s="1"/>
  <c r="B806" i="7"/>
  <c r="O806" i="7" s="1"/>
  <c r="B807" i="7"/>
  <c r="O807" i="7" s="1"/>
  <c r="B808" i="7"/>
  <c r="O808" i="7" s="1"/>
  <c r="B809" i="7"/>
  <c r="O809" i="7" s="1"/>
  <c r="B810" i="7"/>
  <c r="O810" i="7" s="1"/>
  <c r="B811" i="7"/>
  <c r="O811" i="7" s="1"/>
  <c r="B812" i="7"/>
  <c r="O812" i="7" s="1"/>
  <c r="B813" i="7"/>
  <c r="O813" i="7" s="1"/>
  <c r="B814" i="7"/>
  <c r="O814" i="7" s="1"/>
  <c r="B815" i="7"/>
  <c r="O815" i="7" s="1"/>
  <c r="B816" i="7"/>
  <c r="O816" i="7" s="1"/>
  <c r="B817" i="7"/>
  <c r="O817" i="7" s="1"/>
  <c r="B818" i="7"/>
  <c r="O818" i="7" s="1"/>
  <c r="B819" i="7"/>
  <c r="O819" i="7" s="1"/>
  <c r="B820" i="7"/>
  <c r="O820" i="7" s="1"/>
  <c r="B821" i="7"/>
  <c r="O821" i="7" s="1"/>
  <c r="B822" i="7"/>
  <c r="O822" i="7" s="1"/>
  <c r="B823" i="7"/>
  <c r="O823" i="7" s="1"/>
  <c r="B824" i="7"/>
  <c r="O824" i="7" s="1"/>
  <c r="B825" i="7"/>
  <c r="O825" i="7" s="1"/>
  <c r="B826" i="7"/>
  <c r="O826" i="7" s="1"/>
  <c r="B827" i="7"/>
  <c r="O827" i="7" s="1"/>
  <c r="B828" i="7"/>
  <c r="O828" i="7" s="1"/>
  <c r="B829" i="7"/>
  <c r="O829" i="7" s="1"/>
  <c r="B830" i="7"/>
  <c r="O830" i="7" s="1"/>
  <c r="B831" i="7"/>
  <c r="O831" i="7" s="1"/>
  <c r="B832" i="7"/>
  <c r="O832" i="7" s="1"/>
  <c r="B833" i="7"/>
  <c r="O833" i="7" s="1"/>
  <c r="B834" i="7"/>
  <c r="O834" i="7" s="1"/>
  <c r="B835" i="7"/>
  <c r="O835" i="7" s="1"/>
  <c r="B836" i="7"/>
  <c r="O836" i="7" s="1"/>
  <c r="B837" i="7"/>
  <c r="O837" i="7" s="1"/>
  <c r="B838" i="7"/>
  <c r="O838" i="7" s="1"/>
  <c r="B839" i="7"/>
  <c r="O839" i="7" s="1"/>
  <c r="B840" i="7"/>
  <c r="O840" i="7" s="1"/>
  <c r="B841" i="7"/>
  <c r="O841" i="7" s="1"/>
  <c r="B842" i="7"/>
  <c r="O842" i="7" s="1"/>
  <c r="B843" i="7"/>
  <c r="O843" i="7" s="1"/>
  <c r="B844" i="7"/>
  <c r="O844" i="7" s="1"/>
  <c r="B845" i="7"/>
  <c r="O845" i="7" s="1"/>
  <c r="B846" i="7"/>
  <c r="O846" i="7" s="1"/>
  <c r="B847" i="7"/>
  <c r="O847" i="7" s="1"/>
  <c r="B848" i="7"/>
  <c r="O848" i="7" s="1"/>
  <c r="B849" i="7"/>
  <c r="O849" i="7" s="1"/>
  <c r="B850" i="7"/>
  <c r="O850" i="7" s="1"/>
  <c r="B851" i="7"/>
  <c r="O851" i="7" s="1"/>
  <c r="B852" i="7"/>
  <c r="O852" i="7" s="1"/>
  <c r="B853" i="7"/>
  <c r="O853" i="7" s="1"/>
  <c r="B854" i="7"/>
  <c r="O854" i="7" s="1"/>
  <c r="B855" i="7"/>
  <c r="O855" i="7" s="1"/>
  <c r="B856" i="7"/>
  <c r="O856" i="7" s="1"/>
  <c r="B857" i="7"/>
  <c r="O857" i="7" s="1"/>
  <c r="B858" i="7"/>
  <c r="O858" i="7" s="1"/>
  <c r="B859" i="7"/>
  <c r="O859" i="7" s="1"/>
  <c r="B860" i="7"/>
  <c r="O860" i="7" s="1"/>
  <c r="B861" i="7"/>
  <c r="O861" i="7" s="1"/>
  <c r="B862" i="7"/>
  <c r="O862" i="7" s="1"/>
  <c r="B863" i="7"/>
  <c r="O863" i="7" s="1"/>
  <c r="B864" i="7"/>
  <c r="O864" i="7" s="1"/>
  <c r="B865" i="7"/>
  <c r="O865" i="7" s="1"/>
  <c r="B866" i="7"/>
  <c r="O866" i="7" s="1"/>
  <c r="B867" i="7"/>
  <c r="O867" i="7" s="1"/>
  <c r="B868" i="7"/>
  <c r="O868" i="7" s="1"/>
  <c r="B869" i="7"/>
  <c r="O869" i="7" s="1"/>
  <c r="B870" i="7"/>
  <c r="O870" i="7" s="1"/>
  <c r="B871" i="7"/>
  <c r="O871" i="7" s="1"/>
  <c r="B872" i="7"/>
  <c r="O872" i="7" s="1"/>
  <c r="B873" i="7"/>
  <c r="O873" i="7" s="1"/>
  <c r="B874" i="7"/>
  <c r="O874" i="7" s="1"/>
  <c r="B875" i="7"/>
  <c r="O875" i="7" s="1"/>
  <c r="B876" i="7"/>
  <c r="O876" i="7" s="1"/>
  <c r="B877" i="7"/>
  <c r="O877" i="7" s="1"/>
  <c r="B878" i="7"/>
  <c r="O878" i="7" s="1"/>
  <c r="B879" i="7"/>
  <c r="O879" i="7" s="1"/>
  <c r="B880" i="7"/>
  <c r="O880" i="7" s="1"/>
  <c r="B881" i="7"/>
  <c r="O881" i="7" s="1"/>
  <c r="B882" i="7"/>
  <c r="O882" i="7" s="1"/>
  <c r="B883" i="7"/>
  <c r="O883" i="7" s="1"/>
  <c r="B884" i="7"/>
  <c r="O884" i="7" s="1"/>
  <c r="B885" i="7"/>
  <c r="O885" i="7" s="1"/>
  <c r="B886" i="7"/>
  <c r="O886" i="7" s="1"/>
  <c r="B887" i="7"/>
  <c r="O887" i="7" s="1"/>
  <c r="B888" i="7"/>
  <c r="O888" i="7" s="1"/>
  <c r="B889" i="7"/>
  <c r="O889" i="7" s="1"/>
  <c r="B890" i="7"/>
  <c r="O890" i="7" s="1"/>
  <c r="B891" i="7"/>
  <c r="O891" i="7" s="1"/>
  <c r="B892" i="7"/>
  <c r="O892" i="7" s="1"/>
  <c r="B893" i="7"/>
  <c r="O893" i="7" s="1"/>
  <c r="B894" i="7"/>
  <c r="O894" i="7" s="1"/>
  <c r="B895" i="7"/>
  <c r="O895" i="7" s="1"/>
  <c r="B896" i="7"/>
  <c r="O896" i="7" s="1"/>
  <c r="B897" i="7"/>
  <c r="O897" i="7" s="1"/>
  <c r="B898" i="7"/>
  <c r="O898" i="7" s="1"/>
  <c r="B899" i="7"/>
  <c r="O899" i="7" s="1"/>
  <c r="B900" i="7"/>
  <c r="O900" i="7" s="1"/>
  <c r="B901" i="7"/>
  <c r="O901" i="7" s="1"/>
  <c r="B902" i="7"/>
  <c r="O902" i="7" s="1"/>
  <c r="B903" i="7"/>
  <c r="O903" i="7" s="1"/>
  <c r="B904" i="7"/>
  <c r="O904" i="7" s="1"/>
  <c r="B905" i="7"/>
  <c r="O905" i="7" s="1"/>
  <c r="B906" i="7"/>
  <c r="O906" i="7" s="1"/>
  <c r="B907" i="7"/>
  <c r="O907" i="7" s="1"/>
  <c r="B908" i="7"/>
  <c r="O908" i="7" s="1"/>
  <c r="B909" i="7"/>
  <c r="O909" i="7" s="1"/>
  <c r="B910" i="7"/>
  <c r="O910" i="7" s="1"/>
  <c r="B911" i="7"/>
  <c r="O911" i="7" s="1"/>
  <c r="B912" i="7"/>
  <c r="O912" i="7" s="1"/>
  <c r="B913" i="7"/>
  <c r="O913" i="7" s="1"/>
  <c r="B914" i="7"/>
  <c r="O914" i="7" s="1"/>
  <c r="B915" i="7"/>
  <c r="O915" i="7" s="1"/>
  <c r="B916" i="7"/>
  <c r="O916" i="7" s="1"/>
  <c r="B917" i="7"/>
  <c r="O917" i="7" s="1"/>
  <c r="B918" i="7"/>
  <c r="O918" i="7" s="1"/>
  <c r="B919" i="7"/>
  <c r="O919" i="7" s="1"/>
  <c r="B920" i="7"/>
  <c r="O920" i="7" s="1"/>
  <c r="B921" i="7"/>
  <c r="O921" i="7" s="1"/>
  <c r="B922" i="7"/>
  <c r="O922" i="7" s="1"/>
  <c r="B923" i="7"/>
  <c r="O923" i="7" s="1"/>
  <c r="B924" i="7"/>
  <c r="O924" i="7" s="1"/>
  <c r="B925" i="7"/>
  <c r="O925" i="7" s="1"/>
  <c r="B926" i="7"/>
  <c r="O926" i="7" s="1"/>
  <c r="B927" i="7"/>
  <c r="O927" i="7" s="1"/>
  <c r="B928" i="7"/>
  <c r="O928" i="7" s="1"/>
  <c r="B929" i="7"/>
  <c r="O929" i="7" s="1"/>
  <c r="B930" i="7"/>
  <c r="O930" i="7" s="1"/>
  <c r="B931" i="7"/>
  <c r="O931" i="7" s="1"/>
  <c r="B932" i="7"/>
  <c r="O932" i="7" s="1"/>
  <c r="B933" i="7"/>
  <c r="O933" i="7" s="1"/>
  <c r="B934" i="7"/>
  <c r="O934" i="7" s="1"/>
  <c r="B935" i="7"/>
  <c r="O935" i="7" s="1"/>
  <c r="B936" i="7"/>
  <c r="O936" i="7" s="1"/>
  <c r="B937" i="7"/>
  <c r="O937" i="7" s="1"/>
  <c r="B938" i="7"/>
  <c r="O938" i="7" s="1"/>
  <c r="B939" i="7"/>
  <c r="O939" i="7" s="1"/>
  <c r="B940" i="7"/>
  <c r="O940" i="7" s="1"/>
  <c r="B941" i="7"/>
  <c r="O941" i="7" s="1"/>
  <c r="B942" i="7"/>
  <c r="O942" i="7" s="1"/>
  <c r="B943" i="7"/>
  <c r="O943" i="7" s="1"/>
  <c r="B944" i="7"/>
  <c r="O944" i="7" s="1"/>
  <c r="B945" i="7"/>
  <c r="O945" i="7" s="1"/>
  <c r="B946" i="7"/>
  <c r="O946" i="7" s="1"/>
  <c r="B947" i="7"/>
  <c r="O947" i="7" s="1"/>
  <c r="B948" i="7"/>
  <c r="O948" i="7" s="1"/>
  <c r="B949" i="7"/>
  <c r="O949" i="7" s="1"/>
  <c r="B950" i="7"/>
  <c r="O950" i="7" s="1"/>
  <c r="B951" i="7"/>
  <c r="O951" i="7" s="1"/>
  <c r="B952" i="7"/>
  <c r="O952" i="7" s="1"/>
  <c r="B953" i="7"/>
  <c r="O953" i="7" s="1"/>
  <c r="B954" i="7"/>
  <c r="O954" i="7" s="1"/>
  <c r="B955" i="7"/>
  <c r="O955" i="7" s="1"/>
  <c r="B956" i="7"/>
  <c r="O956" i="7" s="1"/>
  <c r="B957" i="7"/>
  <c r="O957" i="7" s="1"/>
  <c r="B958" i="7"/>
  <c r="O958" i="7" s="1"/>
  <c r="B959" i="7"/>
  <c r="O959" i="7" s="1"/>
  <c r="B960" i="7"/>
  <c r="O960" i="7" s="1"/>
  <c r="B961" i="7"/>
  <c r="O961" i="7" s="1"/>
  <c r="B962" i="7"/>
  <c r="O962" i="7" s="1"/>
  <c r="B963" i="7"/>
  <c r="O963" i="7" s="1"/>
  <c r="B964" i="7"/>
  <c r="O964" i="7" s="1"/>
  <c r="B965" i="7"/>
  <c r="O965" i="7" s="1"/>
  <c r="B966" i="7"/>
  <c r="O966" i="7" s="1"/>
  <c r="B11" i="7"/>
  <c r="O11" i="7" s="1"/>
  <c r="B12" i="7"/>
  <c r="O12" i="7" s="1"/>
  <c r="B13" i="7"/>
  <c r="O13" i="7" s="1"/>
  <c r="B14" i="7"/>
  <c r="O14" i="7" s="1"/>
  <c r="B15" i="7"/>
  <c r="O15" i="7" s="1"/>
  <c r="B16" i="7"/>
  <c r="O16" i="7" s="1"/>
  <c r="B17" i="7"/>
  <c r="O17" i="7" s="1"/>
  <c r="B18" i="7"/>
  <c r="O18" i="7" s="1"/>
  <c r="B19" i="7"/>
  <c r="O19" i="7" s="1"/>
  <c r="B20" i="7"/>
  <c r="O20" i="7" s="1"/>
  <c r="B21" i="7"/>
  <c r="O21" i="7" s="1"/>
  <c r="B22" i="7"/>
  <c r="O22" i="7" s="1"/>
  <c r="B23" i="7"/>
  <c r="O23" i="7" s="1"/>
  <c r="B24" i="7"/>
  <c r="O24" i="7" s="1"/>
  <c r="B25" i="7"/>
  <c r="O25" i="7" s="1"/>
  <c r="C10" i="7"/>
  <c r="C8" i="7"/>
  <c r="B8" i="7"/>
  <c r="O8" i="7" s="1"/>
  <c r="C9" i="7"/>
  <c r="B9" i="7"/>
  <c r="O9" i="7" s="1"/>
  <c r="B10" i="7"/>
  <c r="O10" i="7" s="1"/>
  <c r="P51" i="5"/>
  <c r="K7" i="12" s="1"/>
  <c r="D13" i="7"/>
  <c r="F411" i="7"/>
  <c r="F282" i="7"/>
  <c r="F284" i="7"/>
  <c r="J5" i="5" l="1"/>
  <c r="F373" i="7"/>
  <c r="F359" i="7"/>
  <c r="E962" i="7"/>
  <c r="E960" i="7"/>
  <c r="E957" i="7"/>
  <c r="F407" i="7"/>
  <c r="F376" i="7"/>
  <c r="E946" i="7"/>
  <c r="E943" i="7"/>
  <c r="H1" i="5"/>
  <c r="F615" i="7"/>
  <c r="E12" i="7"/>
  <c r="F361" i="7"/>
  <c r="F406" i="7"/>
  <c r="F441" i="7"/>
  <c r="F403" i="7"/>
  <c r="F470" i="7"/>
  <c r="F417" i="7"/>
  <c r="F123" i="7"/>
  <c r="F303" i="7"/>
  <c r="F139" i="7"/>
  <c r="F321" i="7"/>
  <c r="F137" i="7"/>
  <c r="F315" i="7"/>
  <c r="F125" i="7"/>
  <c r="F129" i="7"/>
  <c r="F581" i="7"/>
  <c r="F396" i="7"/>
  <c r="F383" i="7"/>
  <c r="F394" i="7"/>
  <c r="F579" i="7"/>
  <c r="F66" i="7"/>
  <c r="E900" i="7"/>
  <c r="E917" i="7"/>
  <c r="F463" i="7"/>
  <c r="F591" i="7"/>
  <c r="F364" i="7"/>
  <c r="F360" i="7"/>
  <c r="E916" i="7"/>
  <c r="E931" i="7"/>
  <c r="E913" i="7"/>
  <c r="F119" i="7"/>
  <c r="F401" i="7"/>
  <c r="F115" i="7"/>
  <c r="F555" i="7"/>
  <c r="F466" i="7"/>
  <c r="F358" i="7"/>
  <c r="F397" i="7"/>
  <c r="F440" i="7"/>
  <c r="F544" i="7"/>
  <c r="E905" i="7"/>
  <c r="F314" i="7"/>
  <c r="F402" i="7"/>
  <c r="F549" i="7"/>
  <c r="F395" i="7"/>
  <c r="F465" i="7"/>
  <c r="F447" i="7"/>
  <c r="F593" i="7"/>
  <c r="F541" i="7"/>
  <c r="F503" i="7"/>
  <c r="F600" i="7"/>
  <c r="F400" i="7"/>
  <c r="F331" i="7"/>
  <c r="F557" i="7"/>
  <c r="F294" i="7"/>
  <c r="F556" i="7"/>
  <c r="F598" i="7"/>
  <c r="F499" i="7"/>
  <c r="F550" i="7"/>
  <c r="F439" i="7"/>
  <c r="E897" i="7"/>
  <c r="F597" i="7"/>
  <c r="F577" i="7"/>
  <c r="F542" i="7"/>
  <c r="F344" i="7"/>
  <c r="F586" i="7"/>
  <c r="F551" i="7"/>
  <c r="F592" i="7"/>
  <c r="F464" i="7"/>
  <c r="F599" i="7"/>
  <c r="F543" i="7"/>
  <c r="F381" i="7"/>
  <c r="F393" i="7"/>
  <c r="E896" i="7"/>
  <c r="E893" i="7"/>
  <c r="F587" i="7"/>
  <c r="F545" i="7"/>
  <c r="F594" i="7"/>
  <c r="F609" i="7"/>
  <c r="F120" i="7"/>
  <c r="F110" i="7"/>
  <c r="F452" i="7"/>
  <c r="F485" i="7"/>
  <c r="F390" i="7"/>
  <c r="F457" i="7"/>
  <c r="F377" i="7"/>
  <c r="F491" i="7"/>
  <c r="F438" i="7"/>
  <c r="F388" i="7"/>
  <c r="F459" i="7"/>
  <c r="F535" i="7"/>
  <c r="F517" i="7"/>
  <c r="F512" i="7"/>
  <c r="F508" i="7"/>
  <c r="F604" i="7"/>
  <c r="F298" i="7"/>
  <c r="F370" i="7"/>
  <c r="E906" i="7"/>
  <c r="F287" i="7"/>
  <c r="F116" i="7"/>
  <c r="F462" i="7"/>
  <c r="F345" i="7"/>
  <c r="F536" i="7"/>
  <c r="F489" i="7"/>
  <c r="F582" i="7"/>
  <c r="F602" i="7"/>
  <c r="F446" i="7"/>
  <c r="F453" i="7"/>
  <c r="F391" i="7"/>
  <c r="F301" i="7"/>
  <c r="F486" i="7"/>
  <c r="F392" i="7"/>
  <c r="F302" i="7"/>
  <c r="F286" i="7"/>
  <c r="F461" i="7"/>
  <c r="F275" i="7"/>
  <c r="F494" i="7"/>
  <c r="F173" i="7"/>
  <c r="F135" i="7"/>
  <c r="F340" i="7"/>
  <c r="F454" i="7"/>
  <c r="F455" i="7"/>
  <c r="F319" i="7"/>
  <c r="F492" i="7"/>
  <c r="F458" i="7"/>
  <c r="F428" i="7"/>
  <c r="F601" i="7"/>
  <c r="F564" i="7"/>
  <c r="F534" i="7"/>
  <c r="F571" i="7"/>
  <c r="E892" i="7"/>
  <c r="F128" i="7"/>
  <c r="F174" i="7"/>
  <c r="E889" i="7"/>
  <c r="F563" i="7"/>
  <c r="F584" i="7"/>
  <c r="F460" i="7"/>
  <c r="F378" i="7"/>
  <c r="F389" i="7"/>
  <c r="F537" i="7"/>
  <c r="F143" i="7"/>
  <c r="F578" i="7"/>
  <c r="F538" i="7"/>
  <c r="F585" i="7"/>
  <c r="F172" i="7"/>
  <c r="F133" i="7"/>
  <c r="F531" i="7"/>
  <c r="F490" i="7"/>
  <c r="F533" i="7"/>
  <c r="F421" i="7"/>
  <c r="F540" i="7"/>
  <c r="F387" i="7"/>
  <c r="F588" i="7"/>
  <c r="F583" i="7"/>
  <c r="F539" i="7"/>
  <c r="F456" i="7"/>
  <c r="F365" i="7"/>
  <c r="F343" i="7"/>
  <c r="E898" i="7"/>
  <c r="E880" i="7"/>
  <c r="E883" i="7"/>
  <c r="F529" i="7"/>
  <c r="F442" i="7"/>
  <c r="F154" i="7"/>
  <c r="F596" i="7"/>
  <c r="F554" i="7"/>
  <c r="F530" i="7"/>
  <c r="F342" i="7"/>
  <c r="F138" i="7"/>
  <c r="F126" i="7"/>
  <c r="F451" i="7"/>
  <c r="F369" i="7"/>
  <c r="F111" i="7"/>
  <c r="F151" i="7"/>
  <c r="F416" i="7"/>
  <c r="F532" i="7"/>
  <c r="F528" i="7"/>
  <c r="F478" i="7"/>
  <c r="F576" i="7"/>
  <c r="F484" i="7"/>
  <c r="F420" i="7"/>
  <c r="F148" i="7"/>
  <c r="F118" i="7"/>
  <c r="F449" i="7"/>
  <c r="F121" i="7"/>
  <c r="E879" i="7"/>
  <c r="F474" i="7"/>
  <c r="F518" i="7"/>
  <c r="F573" i="7"/>
  <c r="F580" i="7"/>
  <c r="F480" i="7"/>
  <c r="F558" i="7"/>
  <c r="F448" i="7"/>
  <c r="F372" i="7"/>
  <c r="F415" i="7"/>
  <c r="F473" i="7"/>
  <c r="F317" i="7"/>
  <c r="F519" i="7"/>
  <c r="F510" i="7"/>
  <c r="F501" i="7"/>
  <c r="F498" i="7"/>
  <c r="F479" i="7"/>
  <c r="F341" i="7"/>
  <c r="F488" i="7"/>
  <c r="F595" i="7"/>
  <c r="F450" i="7"/>
  <c r="F422" i="7"/>
  <c r="F368" i="7"/>
  <c r="F487" i="7"/>
  <c r="F379" i="7"/>
  <c r="F523" i="7"/>
  <c r="F160" i="7"/>
  <c r="F152" i="7"/>
  <c r="F158" i="7"/>
  <c r="F436" i="7"/>
  <c r="F114" i="7"/>
  <c r="F548" i="7"/>
  <c r="F575" i="7"/>
  <c r="F553" i="7"/>
  <c r="F146" i="7"/>
  <c r="F132" i="7"/>
  <c r="F124" i="7"/>
  <c r="F483" i="7"/>
  <c r="F445" i="7"/>
  <c r="F437" i="7"/>
  <c r="F399" i="7"/>
  <c r="F323" i="7"/>
  <c r="F149" i="7"/>
  <c r="F157" i="7"/>
  <c r="F469" i="7"/>
  <c r="F414" i="7"/>
  <c r="F410" i="7"/>
  <c r="F405" i="7"/>
  <c r="F524" i="7"/>
  <c r="F520" i="7"/>
  <c r="F515" i="7"/>
  <c r="F511" i="7"/>
  <c r="F506" i="7"/>
  <c r="F502" i="7"/>
  <c r="F497" i="7"/>
  <c r="F493" i="7"/>
  <c r="F475" i="7"/>
  <c r="F590" i="7"/>
  <c r="F570" i="7"/>
  <c r="F500" i="7"/>
  <c r="F527" i="7"/>
  <c r="F374" i="7"/>
  <c r="F304" i="7"/>
  <c r="F290" i="7"/>
  <c r="F156" i="7"/>
  <c r="F130" i="7"/>
  <c r="F509" i="7"/>
  <c r="F443" i="7"/>
  <c r="F419" i="7"/>
  <c r="F367" i="7"/>
  <c r="F363" i="7"/>
  <c r="F472" i="7"/>
  <c r="F274" i="7"/>
  <c r="F409" i="7"/>
  <c r="F337" i="7"/>
  <c r="F574" i="7"/>
  <c r="F471" i="7"/>
  <c r="F526" i="7"/>
  <c r="F504" i="7"/>
  <c r="F476" i="7"/>
  <c r="F589" i="7"/>
  <c r="F569" i="7"/>
  <c r="F561" i="7"/>
  <c r="F522" i="7"/>
  <c r="F482" i="7"/>
  <c r="F444" i="7"/>
  <c r="F412" i="7"/>
  <c r="F404" i="7"/>
  <c r="F398" i="7"/>
  <c r="F366" i="7"/>
  <c r="F338" i="7"/>
  <c r="F495" i="7"/>
  <c r="F481" i="7"/>
  <c r="F467" i="7"/>
  <c r="F413" i="7"/>
  <c r="F131" i="7"/>
  <c r="F521" i="7"/>
  <c r="F514" i="7"/>
  <c r="F505" i="7"/>
  <c r="F496" i="7"/>
  <c r="F168" i="7"/>
  <c r="F162" i="7"/>
  <c r="F142" i="7"/>
  <c r="F112" i="7"/>
  <c r="F568" i="7"/>
  <c r="F562" i="7"/>
  <c r="F552" i="7"/>
  <c r="F546" i="7"/>
  <c r="F516" i="7"/>
  <c r="F468" i="7"/>
  <c r="F547" i="7"/>
  <c r="F525" i="7"/>
  <c r="F418" i="7"/>
  <c r="F408" i="7"/>
  <c r="F362" i="7"/>
  <c r="F322" i="7"/>
  <c r="F144" i="7"/>
  <c r="F136" i="7"/>
  <c r="F122" i="7"/>
  <c r="F513" i="7"/>
  <c r="F507" i="7"/>
  <c r="F477" i="7"/>
  <c r="F285" i="7"/>
  <c r="F141" i="7"/>
  <c r="F127" i="7"/>
  <c r="F371" i="7"/>
  <c r="F159" i="7"/>
  <c r="F318" i="7"/>
  <c r="F572" i="7"/>
  <c r="F560" i="7"/>
  <c r="F567" i="7"/>
  <c r="F559" i="7"/>
  <c r="F316" i="7"/>
  <c r="F150" i="7"/>
  <c r="F134" i="7"/>
  <c r="F283" i="7"/>
  <c r="F153" i="7"/>
  <c r="F145" i="7"/>
  <c r="F566" i="7"/>
  <c r="F565" i="7"/>
  <c r="F330" i="7"/>
  <c r="F320" i="7"/>
  <c r="F140" i="7"/>
  <c r="F297" i="7"/>
  <c r="F155" i="7"/>
  <c r="F147" i="7"/>
  <c r="F166" i="7"/>
  <c r="F163" i="7"/>
  <c r="F161" i="7"/>
  <c r="F280" i="7"/>
  <c r="F295" i="7"/>
  <c r="F612" i="7"/>
  <c r="F624" i="7"/>
  <c r="F626" i="7"/>
  <c r="F634" i="7"/>
  <c r="F632" i="7"/>
  <c r="F670" i="7"/>
  <c r="F687" i="7"/>
  <c r="F698" i="7"/>
  <c r="F696" i="7"/>
  <c r="F706" i="7"/>
  <c r="F720" i="7"/>
  <c r="F731" i="7"/>
  <c r="F727" i="7"/>
  <c r="F737" i="7"/>
  <c r="F738" i="7"/>
  <c r="F739" i="7"/>
  <c r="F748" i="7"/>
  <c r="F742" i="7"/>
  <c r="F741" i="7"/>
  <c r="F759" i="7"/>
  <c r="F765" i="7"/>
  <c r="F779" i="7"/>
  <c r="F755" i="7"/>
  <c r="F847" i="7"/>
  <c r="F849" i="7"/>
  <c r="F850" i="7"/>
  <c r="F851" i="7"/>
  <c r="F852" i="7"/>
  <c r="F853" i="7"/>
  <c r="F854" i="7"/>
  <c r="F855" i="7"/>
  <c r="F866" i="7"/>
  <c r="F867" i="7"/>
  <c r="F868" i="7"/>
  <c r="F869" i="7"/>
  <c r="F870" i="7"/>
  <c r="F429" i="7"/>
  <c r="F433" i="7"/>
  <c r="F431" i="7"/>
  <c r="F434" i="7"/>
  <c r="F435" i="7"/>
  <c r="F430" i="7"/>
  <c r="F432" i="7"/>
  <c r="F427" i="7"/>
  <c r="F424" i="7"/>
  <c r="F426" i="7"/>
  <c r="F423" i="7"/>
  <c r="F384" i="7"/>
  <c r="F380" i="7"/>
  <c r="F382" i="7"/>
  <c r="F385" i="7"/>
  <c r="F352" i="7"/>
  <c r="F351" i="7"/>
  <c r="F355" i="7"/>
  <c r="F354" i="7"/>
  <c r="F349" i="7"/>
  <c r="F353" i="7"/>
  <c r="F357" i="7"/>
  <c r="F350" i="7"/>
  <c r="F356" i="7"/>
  <c r="F348" i="7"/>
  <c r="F347" i="7"/>
  <c r="F346" i="7"/>
  <c r="F313" i="7"/>
  <c r="F327" i="7"/>
  <c r="F333" i="7"/>
  <c r="F339" i="7"/>
  <c r="F335" i="7"/>
  <c r="F311" i="7"/>
  <c r="F332" i="7"/>
  <c r="F312" i="7"/>
  <c r="F328" i="7"/>
  <c r="F324" i="7"/>
  <c r="F334" i="7"/>
  <c r="F329" i="7"/>
  <c r="F325" i="7"/>
  <c r="F336" i="7"/>
  <c r="F326" i="7"/>
  <c r="F310" i="7"/>
  <c r="F309" i="7"/>
  <c r="F308" i="7"/>
  <c r="F291" i="7"/>
  <c r="F305" i="7"/>
  <c r="F307" i="7"/>
  <c r="F293" i="7"/>
  <c r="F292" i="7"/>
  <c r="F306" i="7"/>
  <c r="F279" i="7"/>
  <c r="F278" i="7"/>
  <c r="F273" i="7"/>
  <c r="F272" i="7"/>
  <c r="F271" i="7"/>
  <c r="F270" i="7"/>
  <c r="F269" i="7"/>
  <c r="F268" i="7"/>
  <c r="F267" i="7"/>
  <c r="F266" i="7"/>
  <c r="F265" i="7"/>
  <c r="F264" i="7"/>
  <c r="F263" i="7"/>
  <c r="F262" i="7"/>
  <c r="F261" i="7"/>
  <c r="F260" i="7"/>
  <c r="F259" i="7"/>
  <c r="F258" i="7"/>
  <c r="F257" i="7"/>
  <c r="F256" i="7"/>
  <c r="F254" i="7"/>
  <c r="F253" i="7"/>
  <c r="F252" i="7"/>
  <c r="F250" i="7"/>
  <c r="F249" i="7"/>
  <c r="F12" i="7"/>
  <c r="F230" i="7"/>
  <c r="F225" i="7"/>
  <c r="F233" i="7"/>
  <c r="F226" i="7"/>
  <c r="F221" i="7"/>
  <c r="F220" i="7"/>
  <c r="F219" i="7"/>
  <c r="F217" i="7"/>
  <c r="F215" i="7"/>
  <c r="F214" i="7"/>
  <c r="F213" i="7"/>
  <c r="F212" i="7"/>
  <c r="F211" i="7"/>
  <c r="F209" i="7"/>
  <c r="F208" i="7"/>
  <c r="F204" i="7"/>
  <c r="F205" i="7"/>
  <c r="F203" i="7"/>
  <c r="F207" i="7"/>
  <c r="F202" i="7"/>
  <c r="F201" i="7"/>
  <c r="F199" i="7"/>
  <c r="F197" i="7"/>
  <c r="F194" i="7"/>
  <c r="F193" i="7"/>
  <c r="F192" i="7"/>
  <c r="F191" i="7"/>
  <c r="F190" i="7"/>
  <c r="F185" i="7"/>
  <c r="F171" i="7"/>
  <c r="F182" i="7"/>
  <c r="F169" i="7"/>
  <c r="F167" i="7"/>
  <c r="F177" i="7"/>
  <c r="F176" i="7"/>
  <c r="F109" i="7"/>
  <c r="E874" i="7"/>
  <c r="F891" i="7"/>
  <c r="F386" i="7"/>
  <c r="F175" i="7" l="1"/>
  <c r="F210" i="7"/>
  <c r="F164" i="7"/>
  <c r="F165" i="7"/>
  <c r="F218" i="7"/>
  <c r="F224" i="7"/>
  <c r="F223" i="7"/>
  <c r="F231" i="7"/>
  <c r="F222" i="7"/>
  <c r="F200" i="7"/>
  <c r="F170" i="7"/>
  <c r="F206" i="7"/>
  <c r="F216" i="7"/>
  <c r="F296" i="7"/>
  <c r="F289" i="7"/>
  <c r="F300" i="7"/>
  <c r="F288" i="7"/>
  <c r="F299" i="7"/>
  <c r="F277" i="7"/>
  <c r="F281" i="7"/>
  <c r="D17" i="7"/>
  <c r="D9" i="7"/>
  <c r="F241" i="7"/>
  <c r="F876" i="7"/>
  <c r="F181" i="7"/>
  <c r="F229" i="7"/>
  <c r="F872" i="7"/>
  <c r="F665" i="7"/>
  <c r="F198" i="7"/>
  <c r="F679" i="7"/>
  <c r="F704" i="7"/>
  <c r="F924" i="7"/>
  <c r="F909" i="7"/>
  <c r="F959" i="7"/>
  <c r="F740" i="7"/>
  <c r="F276" i="7"/>
  <c r="F677" i="7"/>
  <c r="F925" i="7"/>
  <c r="F716" i="7"/>
  <c r="F920" i="7"/>
  <c r="F674" i="7"/>
  <c r="F712" i="7"/>
  <c r="F666" i="7"/>
  <c r="F910" i="7"/>
  <c r="F668" i="7"/>
  <c r="F672" i="7"/>
  <c r="F676" i="7"/>
  <c r="F914" i="7"/>
  <c r="F675" i="7"/>
  <c r="F683" i="7"/>
  <c r="F913" i="7"/>
  <c r="F195" i="7"/>
  <c r="F196" i="7"/>
  <c r="F251" i="7"/>
  <c r="F255" i="7"/>
  <c r="F908" i="7"/>
  <c r="F671" i="7"/>
  <c r="F673" i="7"/>
  <c r="F921" i="7"/>
  <c r="F919" i="7"/>
  <c r="F901" i="7"/>
  <c r="F667" i="7"/>
  <c r="F669" i="7"/>
  <c r="F917" i="7"/>
  <c r="F902" i="7"/>
  <c r="F661" i="7"/>
  <c r="F648" i="7"/>
  <c r="F663" i="7"/>
  <c r="F957" i="7"/>
  <c r="F915" i="7"/>
  <c r="F900" i="7"/>
  <c r="F660" i="7"/>
  <c r="F664" i="7"/>
  <c r="F658" i="7"/>
  <c r="F662" i="7"/>
  <c r="F912" i="7"/>
  <c r="F656" i="7"/>
  <c r="F655" i="7"/>
  <c r="F659" i="7"/>
  <c r="F650" i="7"/>
  <c r="F657" i="7"/>
  <c r="F911" i="7"/>
  <c r="F183" i="7"/>
  <c r="F232" i="7"/>
  <c r="F654" i="7"/>
  <c r="F904" i="7"/>
  <c r="F886" i="7"/>
  <c r="F839" i="7"/>
  <c r="F843" i="7"/>
  <c r="F618" i="7"/>
  <c r="F247" i="7"/>
  <c r="F652" i="7"/>
  <c r="F188" i="7"/>
  <c r="F189" i="7"/>
  <c r="F237" i="7"/>
  <c r="F244" i="7"/>
  <c r="F248" i="7"/>
  <c r="F903" i="7"/>
  <c r="F885" i="7"/>
  <c r="F834" i="7"/>
  <c r="F777" i="7"/>
  <c r="F756" i="7"/>
  <c r="F651" i="7"/>
  <c r="F187" i="7"/>
  <c r="F246" i="7"/>
  <c r="F178" i="7"/>
  <c r="F184" i="7"/>
  <c r="F245" i="7"/>
  <c r="F242" i="7"/>
  <c r="F956" i="7"/>
  <c r="F845" i="7"/>
  <c r="F647" i="7"/>
  <c r="F842" i="7"/>
  <c r="F836" i="7"/>
  <c r="F844" i="7"/>
  <c r="F713" i="7"/>
  <c r="F729" i="7"/>
  <c r="F646" i="7"/>
  <c r="F653" i="7"/>
  <c r="F641" i="7"/>
  <c r="F649" i="7"/>
  <c r="F239" i="7"/>
  <c r="F228" i="7"/>
  <c r="F643" i="7"/>
  <c r="F644" i="7"/>
  <c r="F613" i="7"/>
  <c r="F614" i="7"/>
  <c r="F947" i="7"/>
  <c r="F835" i="7"/>
  <c r="F837" i="7"/>
  <c r="F774" i="7"/>
  <c r="F772" i="7"/>
  <c r="F764" i="7"/>
  <c r="F733" i="7"/>
  <c r="F894" i="7"/>
  <c r="F642" i="7"/>
  <c r="F725" i="7"/>
  <c r="F179" i="7"/>
  <c r="F227" i="7"/>
  <c r="F887" i="7"/>
  <c r="F895" i="7"/>
  <c r="F841" i="7"/>
  <c r="F846" i="7"/>
  <c r="F715" i="7"/>
  <c r="F723" i="7"/>
  <c r="F714" i="7"/>
  <c r="F722" i="7"/>
  <c r="F685" i="7"/>
  <c r="F690" i="7"/>
  <c r="F681" i="7"/>
  <c r="F686" i="7"/>
  <c r="F640" i="7"/>
  <c r="F645" i="7"/>
  <c r="F611" i="7"/>
  <c r="F616" i="7"/>
  <c r="F954" i="7"/>
  <c r="F929" i="7"/>
  <c r="F897" i="7"/>
  <c r="F879" i="7"/>
  <c r="F763" i="7"/>
  <c r="F749" i="7"/>
  <c r="F773" i="7"/>
  <c r="F770" i="7"/>
  <c r="F778" i="7"/>
  <c r="F732" i="7"/>
  <c r="F721" i="7"/>
  <c r="F234" i="7"/>
  <c r="F922" i="7"/>
  <c r="F758" i="7"/>
  <c r="F745" i="7"/>
  <c r="F769" i="7"/>
  <c r="F746" i="7"/>
  <c r="F754" i="7"/>
  <c r="F762" i="7"/>
  <c r="F735" i="7"/>
  <c r="F736" i="7"/>
  <c r="F707" i="7"/>
  <c r="F710" i="7"/>
  <c r="F705" i="7"/>
  <c r="F708" i="7"/>
  <c r="F699" i="7"/>
  <c r="F702" i="7"/>
  <c r="F697" i="7"/>
  <c r="F700" i="7"/>
  <c r="F691" i="7"/>
  <c r="F694" i="7"/>
  <c r="F689" i="7"/>
  <c r="F692" i="7"/>
  <c r="F635" i="7"/>
  <c r="F638" i="7"/>
  <c r="F633" i="7"/>
  <c r="F636" i="7"/>
  <c r="F627" i="7"/>
  <c r="F630" i="7"/>
  <c r="F625" i="7"/>
  <c r="F628" i="7"/>
  <c r="F619" i="7"/>
  <c r="F622" i="7"/>
  <c r="F617" i="7"/>
  <c r="F620" i="7"/>
  <c r="F603" i="7"/>
  <c r="F606" i="7"/>
  <c r="F180" i="7"/>
  <c r="F186" i="7"/>
  <c r="F888" i="7"/>
  <c r="F719" i="7"/>
  <c r="F923" i="7"/>
  <c r="F932" i="7"/>
  <c r="F926" i="7"/>
  <c r="F935" i="7"/>
  <c r="F916" i="7"/>
  <c r="F918" i="7"/>
  <c r="F873" i="7"/>
  <c r="F865" i="7"/>
  <c r="F838" i="7"/>
  <c r="F840" i="7"/>
  <c r="F757" i="7"/>
  <c r="F761" i="7"/>
  <c r="F766" i="7"/>
  <c r="F751" i="7"/>
  <c r="F771" i="7"/>
  <c r="F743" i="7"/>
  <c r="F750" i="7"/>
  <c r="F776" i="7"/>
  <c r="F768" i="7"/>
  <c r="F760" i="7"/>
  <c r="F752" i="7"/>
  <c r="F744" i="7"/>
  <c r="F747" i="7"/>
  <c r="F753" i="7"/>
  <c r="F767" i="7"/>
  <c r="F724" i="7"/>
  <c r="F726" i="7"/>
  <c r="F728" i="7"/>
  <c r="F730" i="7"/>
  <c r="F734" i="7"/>
  <c r="F709" i="7"/>
  <c r="F711" i="7"/>
  <c r="F701" i="7"/>
  <c r="F703" i="7"/>
  <c r="F693" i="7"/>
  <c r="F695" i="7"/>
  <c r="F682" i="7"/>
  <c r="F684" i="7"/>
  <c r="F678" i="7"/>
  <c r="F680" i="7"/>
  <c r="F637" i="7"/>
  <c r="F639" i="7"/>
  <c r="F629" i="7"/>
  <c r="F631" i="7"/>
  <c r="F621" i="7"/>
  <c r="F623" i="7"/>
  <c r="F608" i="7"/>
  <c r="F610" i="7"/>
  <c r="F605" i="7"/>
  <c r="F607" i="7"/>
  <c r="F235" i="7"/>
  <c r="F236" i="7"/>
  <c r="F238" i="7"/>
  <c r="F240" i="7"/>
  <c r="F775" i="7"/>
  <c r="F718" i="7"/>
  <c r="F717" i="7"/>
  <c r="F948" i="7"/>
  <c r="F930" i="7"/>
  <c r="F949" i="7"/>
  <c r="F931" i="7"/>
  <c r="F946" i="7"/>
  <c r="F928" i="7"/>
  <c r="F945" i="7"/>
  <c r="F927" i="7"/>
  <c r="F46" i="7"/>
  <c r="F936" i="7"/>
  <c r="F933" i="7"/>
  <c r="F934" i="7"/>
  <c r="F856" i="7"/>
  <c r="F848" i="7"/>
  <c r="F815" i="7"/>
  <c r="F820" i="7"/>
  <c r="F819" i="7"/>
  <c r="F823" i="7"/>
  <c r="F821" i="7"/>
  <c r="F825" i="7"/>
  <c r="F824" i="7"/>
  <c r="F86" i="7"/>
  <c r="F795" i="7"/>
  <c r="F76" i="7"/>
  <c r="F805" i="7"/>
  <c r="F78" i="7"/>
  <c r="F803" i="7"/>
  <c r="F64" i="7"/>
  <c r="F817" i="7"/>
  <c r="F82" i="7"/>
  <c r="F799" i="7"/>
  <c r="F100" i="7"/>
  <c r="F781" i="7"/>
  <c r="F84" i="7"/>
  <c r="F797" i="7"/>
  <c r="F99" i="7"/>
  <c r="F782" i="7"/>
  <c r="F83" i="7"/>
  <c r="F798" i="7"/>
  <c r="F67" i="7"/>
  <c r="F814" i="7"/>
  <c r="F69" i="7"/>
  <c r="F812" i="7"/>
  <c r="F77" i="7"/>
  <c r="F804" i="7"/>
  <c r="F85" i="7"/>
  <c r="F796" i="7"/>
  <c r="F93" i="7"/>
  <c r="F788" i="7"/>
  <c r="F101" i="7"/>
  <c r="F780" i="7"/>
  <c r="F80" i="7"/>
  <c r="F801" i="7"/>
  <c r="F75" i="7"/>
  <c r="F806" i="7"/>
  <c r="F92" i="7"/>
  <c r="F789" i="7"/>
  <c r="F68" i="7"/>
  <c r="F813" i="7"/>
  <c r="F96" i="7"/>
  <c r="F785" i="7"/>
  <c r="F72" i="7"/>
  <c r="F809" i="7"/>
  <c r="F90" i="7"/>
  <c r="F791" i="7"/>
  <c r="F70" i="7"/>
  <c r="F811" i="7"/>
  <c r="F98" i="7"/>
  <c r="F783" i="7"/>
  <c r="F91" i="7"/>
  <c r="F790" i="7"/>
  <c r="F95" i="7"/>
  <c r="F786" i="7"/>
  <c r="F87" i="7"/>
  <c r="F794" i="7"/>
  <c r="F79" i="7"/>
  <c r="F802" i="7"/>
  <c r="F71" i="7"/>
  <c r="F810" i="7"/>
  <c r="F65" i="7"/>
  <c r="F816" i="7"/>
  <c r="F73" i="7"/>
  <c r="F808" i="7"/>
  <c r="F81" i="7"/>
  <c r="F800" i="7"/>
  <c r="F89" i="7"/>
  <c r="F792" i="7"/>
  <c r="F97" i="7"/>
  <c r="F784" i="7"/>
  <c r="F94" i="7"/>
  <c r="F787" i="7"/>
  <c r="F88" i="7"/>
  <c r="F793" i="7"/>
  <c r="F74" i="7"/>
  <c r="F807" i="7"/>
  <c r="F826" i="7"/>
  <c r="F102" i="7"/>
  <c r="F833" i="7"/>
  <c r="F103" i="7"/>
  <c r="F832" i="7"/>
  <c r="F104" i="7"/>
  <c r="F831" i="7"/>
  <c r="F117" i="7"/>
  <c r="F818" i="7"/>
  <c r="F106" i="7"/>
  <c r="F829" i="7"/>
  <c r="F108" i="7"/>
  <c r="F827" i="7"/>
  <c r="F113" i="7"/>
  <c r="F822" i="7"/>
  <c r="F105" i="7"/>
  <c r="F830" i="7"/>
  <c r="F107" i="7"/>
  <c r="F828" i="7"/>
  <c r="F864" i="7"/>
  <c r="F863" i="7"/>
  <c r="F861" i="7"/>
  <c r="F860" i="7"/>
  <c r="F859" i="7"/>
  <c r="F858" i="7"/>
  <c r="F24" i="7"/>
  <c r="F857" i="7"/>
  <c r="F862" i="7"/>
  <c r="F20" i="7"/>
  <c r="F906" i="7"/>
  <c r="F21" i="7"/>
  <c r="F905" i="7"/>
  <c r="F958" i="7"/>
  <c r="F58" i="7"/>
  <c r="F942" i="7"/>
  <c r="F61" i="7"/>
  <c r="F939" i="7"/>
  <c r="F57" i="7"/>
  <c r="F943" i="7"/>
  <c r="F63" i="7"/>
  <c r="F937" i="7"/>
  <c r="F59" i="7"/>
  <c r="F941" i="7"/>
  <c r="F60" i="7"/>
  <c r="F940" i="7"/>
  <c r="F56" i="7"/>
  <c r="F944" i="7"/>
  <c r="F953" i="7"/>
  <c r="F62" i="7"/>
  <c r="F938" i="7"/>
  <c r="F952" i="7"/>
  <c r="F951" i="7"/>
  <c r="F964" i="7"/>
  <c r="F425" i="7"/>
  <c r="F14" i="7"/>
  <c r="F243" i="7"/>
  <c r="F899" i="7"/>
  <c r="F890" i="7"/>
  <c r="F880" i="7"/>
  <c r="F881" i="7"/>
  <c r="F883" i="7"/>
  <c r="F884" i="7"/>
  <c r="F907" i="7"/>
  <c r="F898" i="7"/>
  <c r="F892" i="7"/>
  <c r="F877" i="7"/>
  <c r="F889" i="7"/>
  <c r="F893" i="7"/>
  <c r="F871" i="7"/>
  <c r="F875" i="7"/>
  <c r="F874" i="7"/>
  <c r="F878" i="7"/>
  <c r="F966" i="7"/>
  <c r="F882" i="7"/>
  <c r="F896" i="7"/>
  <c r="F965" i="7"/>
  <c r="F961" i="7"/>
  <c r="F963" i="7"/>
  <c r="F962" i="7"/>
  <c r="F47" i="7"/>
  <c r="E47" i="7"/>
  <c r="F955" i="7"/>
  <c r="F960" i="7"/>
  <c r="F950" i="7"/>
  <c r="F16" i="7"/>
  <c r="E48" i="7" l="1"/>
  <c r="F48" i="7"/>
  <c r="F43" i="7"/>
  <c r="F49" i="7"/>
  <c r="E43" i="7"/>
  <c r="F40" i="7"/>
  <c r="F51" i="7"/>
  <c r="F44" i="7"/>
  <c r="E51" i="7"/>
  <c r="E50" i="7"/>
  <c r="F53" i="7"/>
  <c r="F50" i="7"/>
  <c r="F35" i="7"/>
  <c r="E39" i="7"/>
  <c r="E54" i="7"/>
  <c r="E31" i="7"/>
  <c r="E55" i="7"/>
  <c r="F54" i="7"/>
  <c r="F25" i="7"/>
  <c r="E25" i="7"/>
  <c r="E29" i="7"/>
  <c r="F11" i="7"/>
  <c r="F26" i="7"/>
  <c r="E11" i="7"/>
  <c r="E26" i="7"/>
  <c r="E23" i="7"/>
  <c r="E41" i="7"/>
  <c r="E42" i="7"/>
  <c r="F41" i="7"/>
  <c r="F42" i="7"/>
  <c r="E17" i="7"/>
  <c r="E22" i="7"/>
  <c r="F17" i="7"/>
  <c r="F22" i="7"/>
  <c r="F10" i="7"/>
  <c r="F15" i="7"/>
  <c r="E10" i="7"/>
  <c r="E15" i="7"/>
  <c r="F28" i="7"/>
  <c r="F9" i="7"/>
  <c r="E28" i="7"/>
  <c r="E9" i="7"/>
  <c r="F19" i="7"/>
  <c r="E19" i="7"/>
  <c r="F37" i="7"/>
  <c r="F18" i="7"/>
  <c r="E37" i="7"/>
  <c r="E18" i="7"/>
  <c r="F13" i="7"/>
  <c r="F32" i="7"/>
  <c r="E13" i="7"/>
  <c r="E32" i="7"/>
  <c r="F33" i="7" l="1"/>
  <c r="F39" i="7"/>
  <c r="E8" i="7"/>
  <c r="E49" i="7"/>
  <c r="E53" i="7"/>
  <c r="E44" i="7"/>
  <c r="E40" i="7"/>
  <c r="E35" i="7"/>
  <c r="E33" i="7"/>
  <c r="E27" i="7"/>
  <c r="F52" i="7"/>
  <c r="F45" i="7"/>
  <c r="E52" i="7"/>
  <c r="E45" i="7"/>
  <c r="F36" i="7"/>
  <c r="F38" i="7"/>
  <c r="E36" i="7"/>
  <c r="E38" i="7"/>
  <c r="F30" i="7"/>
  <c r="F34" i="7"/>
  <c r="E30" i="7"/>
  <c r="E34" i="7"/>
  <c r="F29" i="7"/>
  <c r="F55" i="7"/>
  <c r="F27" i="7"/>
  <c r="F31" i="7"/>
  <c r="F23" i="7"/>
  <c r="F8" i="7"/>
  <c r="F2" i="7" l="1"/>
</calcChain>
</file>

<file path=xl/sharedStrings.xml><?xml version="1.0" encoding="utf-8"?>
<sst xmlns="http://schemas.openxmlformats.org/spreadsheetml/2006/main" count="4046" uniqueCount="544">
  <si>
    <t>Qty</t>
  </si>
  <si>
    <t>List</t>
  </si>
  <si>
    <t>-</t>
  </si>
  <si>
    <t>Phone:</t>
  </si>
  <si>
    <t>Net</t>
  </si>
  <si>
    <t>Extended</t>
  </si>
  <si>
    <t>Ship To:</t>
  </si>
  <si>
    <t>P.O. Number:</t>
  </si>
  <si>
    <t>Customer Name:</t>
  </si>
  <si>
    <t>ITEM</t>
  </si>
  <si>
    <t>QTY</t>
  </si>
  <si>
    <t>RANK</t>
  </si>
  <si>
    <t>LINE #</t>
  </si>
  <si>
    <t>COMPANY:</t>
  </si>
  <si>
    <t xml:space="preserve">NET </t>
  </si>
  <si>
    <t>EXTENDED</t>
  </si>
  <si>
    <t>TOTAL:</t>
  </si>
  <si>
    <t>X</t>
  </si>
  <si>
    <t>M</t>
  </si>
  <si>
    <t>LIST</t>
  </si>
  <si>
    <t>NET</t>
  </si>
  <si>
    <t>EXT</t>
  </si>
  <si>
    <t>LINE</t>
  </si>
  <si>
    <t>SORT SUM</t>
  </si>
  <si>
    <t>SORT VAL</t>
  </si>
  <si>
    <t>BASE ITEM</t>
  </si>
  <si>
    <t>FOUND SORT VAL</t>
  </si>
  <si>
    <t>ITEM LINK</t>
  </si>
  <si>
    <t>x</t>
  </si>
  <si>
    <t>yes no</t>
  </si>
  <si>
    <t>Jump to Menu</t>
  </si>
  <si>
    <t>Category</t>
  </si>
  <si>
    <t>Amount</t>
  </si>
  <si>
    <t>MULT.</t>
  </si>
  <si>
    <t>Series</t>
  </si>
  <si>
    <t>F</t>
  </si>
  <si>
    <t>CS</t>
  </si>
  <si>
    <t>MULT</t>
  </si>
  <si>
    <t>Mesker - 72 Hour List</t>
  </si>
  <si>
    <t>Description</t>
  </si>
  <si>
    <t>N807P1</t>
  </si>
  <si>
    <t>N807P15</t>
  </si>
  <si>
    <t>N807P2</t>
  </si>
  <si>
    <t>N807P3</t>
  </si>
  <si>
    <t>N807P4</t>
  </si>
  <si>
    <t>N833P1</t>
  </si>
  <si>
    <t>N833P15</t>
  </si>
  <si>
    <t>N833P2</t>
  </si>
  <si>
    <t>N833P3</t>
  </si>
  <si>
    <t>N833P4</t>
  </si>
  <si>
    <t>Part #</t>
  </si>
  <si>
    <t>Pallet</t>
  </si>
  <si>
    <t>NZ807P1MEFT</t>
  </si>
  <si>
    <t>NZ807P15MEFT</t>
  </si>
  <si>
    <t>NZ807P2MEFT</t>
  </si>
  <si>
    <t>NZ807P3MEFT</t>
  </si>
  <si>
    <t>NZ807P4MEFT</t>
  </si>
  <si>
    <t>NZ833P1MEFT</t>
  </si>
  <si>
    <t>NZ833P15MEFT</t>
  </si>
  <si>
    <t>NZ833P2MEFT</t>
  </si>
  <si>
    <t>NZ833P3MEFT</t>
  </si>
  <si>
    <t>NZ833P4MEFT</t>
  </si>
  <si>
    <t>NZ807P1SCFT</t>
  </si>
  <si>
    <t>NZ833P1SCFT</t>
  </si>
  <si>
    <t>NZ833P2SCFT</t>
  </si>
  <si>
    <t>NZ833P4SCFT</t>
  </si>
  <si>
    <t>NZ833P1CEFT</t>
  </si>
  <si>
    <t>NZ833P1REFT</t>
  </si>
  <si>
    <t>Depth</t>
  </si>
  <si>
    <t>Size</t>
  </si>
  <si>
    <t>Hand</t>
  </si>
  <si>
    <t>F SERIES - CRS, 16 Ga., Mesker Locations</t>
  </si>
  <si>
    <t>Type</t>
  </si>
  <si>
    <t>5-3/4"</t>
  </si>
  <si>
    <t>FH</t>
  </si>
  <si>
    <t>W4F</t>
  </si>
  <si>
    <t>F6575A04</t>
  </si>
  <si>
    <t>F6575A05</t>
  </si>
  <si>
    <t>F6575A07</t>
  </si>
  <si>
    <t>F6575B07</t>
  </si>
  <si>
    <t>Pallet / Layer / Bundle</t>
  </si>
  <si>
    <t>120 / 24 / 6</t>
  </si>
  <si>
    <t>96 / 16 / 4</t>
  </si>
  <si>
    <t>F6575A09</t>
  </si>
  <si>
    <t>F6575A10</t>
  </si>
  <si>
    <t>F6575A11</t>
  </si>
  <si>
    <t>F6575A13</t>
  </si>
  <si>
    <t>F6575A19</t>
  </si>
  <si>
    <t>F6575B19</t>
  </si>
  <si>
    <t>HJ</t>
  </si>
  <si>
    <t>L</t>
  </si>
  <si>
    <t>F6575H21L</t>
  </si>
  <si>
    <t>R</t>
  </si>
  <si>
    <t>F6575H21R</t>
  </si>
  <si>
    <t>SJ</t>
  </si>
  <si>
    <t>F6575U21L</t>
  </si>
  <si>
    <t>F6575U21R</t>
  </si>
  <si>
    <t>F6575H23L</t>
  </si>
  <si>
    <t>F6575H23R</t>
  </si>
  <si>
    <t>F6575U23L</t>
  </si>
  <si>
    <t>F6575U23R</t>
  </si>
  <si>
    <t>BJ</t>
  </si>
  <si>
    <t>F6575N23L</t>
  </si>
  <si>
    <t>F6575N23R</t>
  </si>
  <si>
    <t>F6575H30L</t>
  </si>
  <si>
    <t>F6575H30R</t>
  </si>
  <si>
    <t>F6575U30L</t>
  </si>
  <si>
    <t>F6575U30R</t>
  </si>
  <si>
    <t>FC6575A07</t>
  </si>
  <si>
    <t>FC6575A19</t>
  </si>
  <si>
    <t xml:space="preserve">BJ </t>
  </si>
  <si>
    <t>FC6575N23</t>
  </si>
  <si>
    <t>8-1/4"</t>
  </si>
  <si>
    <t>F6825A07</t>
  </si>
  <si>
    <t>F6825A19</t>
  </si>
  <si>
    <t>F6825B07</t>
  </si>
  <si>
    <t>F6825B19</t>
  </si>
  <si>
    <t>F6825H23L</t>
  </si>
  <si>
    <t>F6825H23R</t>
  </si>
  <si>
    <t>F6825U23L</t>
  </si>
  <si>
    <t>F6825U23R</t>
  </si>
  <si>
    <t>8-3/4"</t>
  </si>
  <si>
    <t>F6875A07</t>
  </si>
  <si>
    <t>F6875A19</t>
  </si>
  <si>
    <t>F6875B07</t>
  </si>
  <si>
    <t>F6875B19</t>
  </si>
  <si>
    <t>F6875H23L</t>
  </si>
  <si>
    <t>F6875H23R</t>
  </si>
  <si>
    <t>F6875U23L</t>
  </si>
  <si>
    <t>F6875U23R</t>
  </si>
  <si>
    <t>96 / 24 / 6</t>
  </si>
  <si>
    <t>64 / 16 / 4</t>
  </si>
  <si>
    <t>56 / 14 / 4</t>
  </si>
  <si>
    <t>72 / 18 / 6</t>
  </si>
  <si>
    <t>CO</t>
  </si>
  <si>
    <t>Pocket / Gauge</t>
  </si>
  <si>
    <t>Steel</t>
  </si>
  <si>
    <t>Comp.</t>
  </si>
  <si>
    <t>Face / Other</t>
  </si>
  <si>
    <t>F SERIES - GALV, 16 Ga., Mesker Locations</t>
  </si>
  <si>
    <t>FZ6575A07</t>
  </si>
  <si>
    <t>FZ6575B07</t>
  </si>
  <si>
    <t>FZ6575A19</t>
  </si>
  <si>
    <t>FZ6575B19</t>
  </si>
  <si>
    <t>FZ6575H21L</t>
  </si>
  <si>
    <t>FZ6575H21R</t>
  </si>
  <si>
    <t>FZ6575U21L</t>
  </si>
  <si>
    <t>FZ6575U21R</t>
  </si>
  <si>
    <t>FZ6575H23L</t>
  </si>
  <si>
    <t>FZ6575H23R</t>
  </si>
  <si>
    <t>FZ6575U23L</t>
  </si>
  <si>
    <t>FZ6575U23R</t>
  </si>
  <si>
    <t>Z</t>
  </si>
  <si>
    <t>STICK - CRS, 16 Ga., Mesker Locations</t>
  </si>
  <si>
    <t>S</t>
  </si>
  <si>
    <t>BS</t>
  </si>
  <si>
    <t>BS4</t>
  </si>
  <si>
    <t>10'7"</t>
  </si>
  <si>
    <t>S6575A06</t>
  </si>
  <si>
    <t>S6575B06</t>
  </si>
  <si>
    <t>S6575E06</t>
  </si>
  <si>
    <t>110 / 22 / 4</t>
  </si>
  <si>
    <t>70 / 14 / 4</t>
  </si>
  <si>
    <t>STICK - GALV, 16 Ga., Mesker Locations</t>
  </si>
  <si>
    <t>SZ6575A06</t>
  </si>
  <si>
    <t>SZ6575B06</t>
  </si>
  <si>
    <t>MULLION - CRS, 16 Ga., Mesker Locations</t>
  </si>
  <si>
    <t>UNIV.</t>
  </si>
  <si>
    <t>BM</t>
  </si>
  <si>
    <t>MSS</t>
  </si>
  <si>
    <t>MHSB</t>
  </si>
  <si>
    <t>M6575N06</t>
  </si>
  <si>
    <t>MS6575N6</t>
  </si>
  <si>
    <t>MH6000N06</t>
  </si>
  <si>
    <t>55 / 11 / 3</t>
  </si>
  <si>
    <t>81 / 27 / 6</t>
  </si>
  <si>
    <t>016</t>
  </si>
  <si>
    <t>MZ6575N06</t>
  </si>
  <si>
    <t>FDJ SERIES - CRS, 16 Ga., Mesker Locations</t>
  </si>
  <si>
    <t>5-5/8"</t>
  </si>
  <si>
    <t>5-7/8"</t>
  </si>
  <si>
    <t xml:space="preserve">SJ </t>
  </si>
  <si>
    <t>FD6562A07</t>
  </si>
  <si>
    <t>FD6562A19</t>
  </si>
  <si>
    <t>FD6562H21L</t>
  </si>
  <si>
    <t>FD6562H21R</t>
  </si>
  <si>
    <t>FD6562U21L</t>
  </si>
  <si>
    <t>FD6562U21R</t>
  </si>
  <si>
    <t>FD6562H23L</t>
  </si>
  <si>
    <t>FD6562H23R</t>
  </si>
  <si>
    <t>FD6562U23L</t>
  </si>
  <si>
    <t>FD6562U23R</t>
  </si>
  <si>
    <t>FD6587A04</t>
  </si>
  <si>
    <t>FD6587A05</t>
  </si>
  <si>
    <t>FD6587A07</t>
  </si>
  <si>
    <t>FD6587A10</t>
  </si>
  <si>
    <t>FD6587A13</t>
  </si>
  <si>
    <t>FD6587A19</t>
  </si>
  <si>
    <t>FD6587H21L</t>
  </si>
  <si>
    <t>FD6587H21R</t>
  </si>
  <si>
    <t>FD6587U21L</t>
  </si>
  <si>
    <t>FD6587U21R</t>
  </si>
  <si>
    <t>FD6587H23L</t>
  </si>
  <si>
    <t>FD6587H23R</t>
  </si>
  <si>
    <t>FD6587U23L</t>
  </si>
  <si>
    <t>FD6587U23R</t>
  </si>
  <si>
    <t>FD6587N23L</t>
  </si>
  <si>
    <t>FD6587N23R</t>
  </si>
  <si>
    <t>FDC6587A07</t>
  </si>
  <si>
    <t>FDC6587A19</t>
  </si>
  <si>
    <t>FDC6587N23</t>
  </si>
  <si>
    <t>FD6825A07</t>
  </si>
  <si>
    <t>FD6825A19</t>
  </si>
  <si>
    <t>FD6825H23L</t>
  </si>
  <si>
    <t>FD6825H23R</t>
  </si>
  <si>
    <t>FD6825U23L</t>
  </si>
  <si>
    <t>FD6825U23R</t>
  </si>
  <si>
    <t>108 / 18 / 6</t>
  </si>
  <si>
    <t>MULLION - GALV, 16 Ga., Mesker Locations</t>
  </si>
  <si>
    <t>N P 418 C4 3068F</t>
  </si>
  <si>
    <t>N P 418 C4 TURTLE 3068F</t>
  </si>
  <si>
    <t>N P 418 MBN 3068F</t>
  </si>
  <si>
    <t>N P 418 RP 3068F</t>
  </si>
  <si>
    <t>N P 418 C4 3070F</t>
  </si>
  <si>
    <t>N P 418 MB 3068F</t>
  </si>
  <si>
    <t>N P 418 C4 TURTLE 3070F</t>
  </si>
  <si>
    <t>N P 418 MB 3070F</t>
  </si>
  <si>
    <t>N P 418 MBN 3070F</t>
  </si>
  <si>
    <t>N P 418 RP 3070F</t>
  </si>
  <si>
    <t>CODE</t>
  </si>
  <si>
    <t>FDJ</t>
  </si>
  <si>
    <t>***This form must be used for 72 hour shipments</t>
  </si>
  <si>
    <t>***Frames must be ordered in bundle quantity minimums</t>
  </si>
  <si>
    <t>***Pool truck customers are requested to order frames in layer quantity minimums</t>
  </si>
  <si>
    <t>Door Counter</t>
  </si>
  <si>
    <t>Total Weight</t>
  </si>
  <si>
    <t>Door Multiplier:</t>
  </si>
  <si>
    <t>Frame Multiplier:</t>
  </si>
  <si>
    <t>3068 DOORS - GALV, 18 GA., Flush Top, Competitors Locations</t>
  </si>
  <si>
    <t>3068 &amp; 3070 CRS DOORS - 18 Ga., Inverted Top, Mesker Locations</t>
  </si>
  <si>
    <t>3068 GALV DOORS - 18 Ga., Flush Top, Mesker Locations</t>
  </si>
  <si>
    <t>3070 GALV DOORS - 18 Ga., Flush Top, Mesker Locations</t>
  </si>
  <si>
    <t>3070 GALV DOORS - 18 GA., Flush Top, Competitors Locations</t>
  </si>
  <si>
    <t>Frame Counter</t>
  </si>
  <si>
    <t>Part Type</t>
  </si>
  <si>
    <t>DF door hinge filler plate</t>
  </si>
  <si>
    <t>Template hinge shim 4 1/2"</t>
  </si>
  <si>
    <t>Short door hinge (HR450)</t>
  </si>
  <si>
    <t>Short door hinge 5" (HR500)</t>
  </si>
  <si>
    <t>Long door hinge (LHR450)</t>
  </si>
  <si>
    <t>Hinge filler (handing plate) 4 1/2" (HFDP450)</t>
  </si>
  <si>
    <t>Hinge filler (handing plate) 4 1/2" (heavy weight)</t>
  </si>
  <si>
    <t>Hinge Filler (handing plate) 5" (HFP500)</t>
  </si>
  <si>
    <t>Hinge Filler (handing plate) 5" (heavy weight)</t>
  </si>
  <si>
    <t>PD401</t>
  </si>
  <si>
    <t>PD42S</t>
  </si>
  <si>
    <t>PDNHR450</t>
  </si>
  <si>
    <t>PDNHR500</t>
  </si>
  <si>
    <t>PDNLHR450</t>
  </si>
  <si>
    <t>PDHF4</t>
  </si>
  <si>
    <t>PDHF4H</t>
  </si>
  <si>
    <t>PDHF5H</t>
  </si>
  <si>
    <t>DOOR PARTS</t>
  </si>
  <si>
    <t>Strike adapter</t>
  </si>
  <si>
    <t>Cylindrical lock box (C4)</t>
  </si>
  <si>
    <t>Strike tab reinforcement 8-32 (RCS001)</t>
  </si>
  <si>
    <t>Strike tab reinforcement 12-24 (RMS401)</t>
  </si>
  <si>
    <t>Cylindrical lock edge filler (CLE161)</t>
  </si>
  <si>
    <t>Cylindrical lock face filler (CLF161)</t>
  </si>
  <si>
    <t>Mortise lock filler (MLE086)</t>
  </si>
  <si>
    <t>Filler change MB to C4 edge</t>
  </si>
  <si>
    <t>Flush bolts reinforcment tab (MBR001)</t>
  </si>
  <si>
    <t>Flush bolt guide (MBR401)</t>
  </si>
  <si>
    <t>PD86SA</t>
  </si>
  <si>
    <t>PDCLB</t>
  </si>
  <si>
    <t>PDCR</t>
  </si>
  <si>
    <t>PDMR</t>
  </si>
  <si>
    <t>PDLEC</t>
  </si>
  <si>
    <t>PDLFC</t>
  </si>
  <si>
    <t>PDLEM</t>
  </si>
  <si>
    <t>PDLMC</t>
  </si>
  <si>
    <t>PDFBA</t>
  </si>
  <si>
    <t>PDFBG</t>
  </si>
  <si>
    <t>PDHF5</t>
  </si>
  <si>
    <t>Flat astragal (68)</t>
  </si>
  <si>
    <t>Flat astragal (70)</t>
  </si>
  <si>
    <t>Flat astragal (72)</t>
  </si>
  <si>
    <t>Flat astragal (80)</t>
  </si>
  <si>
    <t>Flat astragal (100)</t>
  </si>
  <si>
    <t>Z astragal blank 6'8"</t>
  </si>
  <si>
    <t>Z astragal blank 7'</t>
  </si>
  <si>
    <t>Z astragal blank 8'</t>
  </si>
  <si>
    <t>Z astragal blank 10'</t>
  </si>
  <si>
    <t>Z astragal + U strike 6'8" RH</t>
  </si>
  <si>
    <t>Z astragal + U strike 6'8" LH</t>
  </si>
  <si>
    <t>Z astragal + U strike 7' RH</t>
  </si>
  <si>
    <t>Z astragal + U strike 7' LH</t>
  </si>
  <si>
    <t>Z astragal + U strike 8' RH</t>
  </si>
  <si>
    <t>Z astragal + U strike 8' LH</t>
  </si>
  <si>
    <t>Z astragal + U strike 10'</t>
  </si>
  <si>
    <t>Z astragal + U strike 6'8" RH + FB Prep</t>
  </si>
  <si>
    <t>Z astragal + U strike 6'8" LH + FB Prep</t>
  </si>
  <si>
    <t>Z astragal + U strike 7' RH + FB Prep</t>
  </si>
  <si>
    <t>Z astragal + U strike 7' LH + FB Prep</t>
  </si>
  <si>
    <t>Z astragal + U strike 8' RH + FB Prep</t>
  </si>
  <si>
    <t>Z astragal + U strike 8' LH + FB Prep</t>
  </si>
  <si>
    <t>H astragal 6'8" (call for availability)</t>
  </si>
  <si>
    <t>H astragal 7' (call for availability)</t>
  </si>
  <si>
    <t>H astragal 8' (call for availability)</t>
  </si>
  <si>
    <t>H astragal + U strike 6'8" RH + FB Prep (call for availability)</t>
  </si>
  <si>
    <t>H astragal + U strike 7' RH + FB Prep (call for availability)</t>
  </si>
  <si>
    <t>H astragal + U strike 8' RH + FB Prep (call for availability)</t>
  </si>
  <si>
    <t>Astragal screw #6 x 1/2 (qty 5)</t>
  </si>
  <si>
    <t>Top &amp; bottom channel 3' (TC-430)</t>
  </si>
  <si>
    <t>Top &amp; bottom channel 4' (TC-440)</t>
  </si>
  <si>
    <t>Top channel 10' (TC4100)</t>
  </si>
  <si>
    <t>6' Channel reinforcement for cutouts</t>
  </si>
  <si>
    <t>Door caps 30 (metal snap in)</t>
  </si>
  <si>
    <t>Door caps 40 (metal snap in)</t>
  </si>
  <si>
    <t>Door caps 30 w/ holes (metal snap in)</t>
  </si>
  <si>
    <t>Door caps 40 w/ holes (metal snap in)</t>
  </si>
  <si>
    <t>FCS cap to flush door top (30)</t>
  </si>
  <si>
    <t>8" Dutch shelf (30)</t>
  </si>
  <si>
    <t>Wire (case = 500)</t>
  </si>
  <si>
    <t>T 4 3/4</t>
  </si>
  <si>
    <t>T 5 3/4</t>
  </si>
  <si>
    <t>T 6 3/4</t>
  </si>
  <si>
    <t>T 7 3/4</t>
  </si>
  <si>
    <t>T 8 3/4</t>
  </si>
  <si>
    <t>T 5 3/4 - Double egress</t>
  </si>
  <si>
    <t>Multi-Purpose egress anchor-5</t>
  </si>
  <si>
    <t>Universal 4 3/4</t>
  </si>
  <si>
    <t>Universal 6 3/4</t>
  </si>
  <si>
    <t>Universal 7 1/4</t>
  </si>
  <si>
    <t>Universal 7 3/4</t>
  </si>
  <si>
    <t>Universal 8 1/4</t>
  </si>
  <si>
    <t>Universal 8 3/4</t>
  </si>
  <si>
    <t>Wood stud strap anchor</t>
  </si>
  <si>
    <t>Steel stud anchor 5 3/4</t>
  </si>
  <si>
    <t>Flat head SLEEVE anchor - 3/8" x 4"</t>
  </si>
  <si>
    <t>Flat head SLEEVE anchor - 3/8" x 5"</t>
  </si>
  <si>
    <t>Flat head SLEEVE anchor - 3/8" x 6"</t>
  </si>
  <si>
    <t>Flat head WOOD screw - 3/8" x 4"</t>
  </si>
  <si>
    <t>Flat head WOOD screw - 3/8" x 5"</t>
  </si>
  <si>
    <t>Flat head WOOD screw - 3/8" x 6"</t>
  </si>
  <si>
    <t>Tube</t>
  </si>
  <si>
    <t>AEW</t>
  </si>
  <si>
    <t>Sill anchor 4 3/4</t>
  </si>
  <si>
    <t>Sill anchor 5 3/4</t>
  </si>
  <si>
    <t>Sill anchor 6 3/4</t>
  </si>
  <si>
    <t>Sill anchor 7 3/4</t>
  </si>
  <si>
    <t>Sill anchor 8 3/4</t>
  </si>
  <si>
    <t>Adjustable floor anchor (4 3/4 thru 8 3/4)</t>
  </si>
  <si>
    <t>Drywall snap in anchor (2 needed per jamb)</t>
  </si>
  <si>
    <t>Drywall compression anchor</t>
  </si>
  <si>
    <t>Adjustable anchor (110) 4 3/4 to 6 3/4</t>
  </si>
  <si>
    <t>Adjustable anchor (380) 5 3/4 to 8 3/4</t>
  </si>
  <si>
    <t>Splice anchor 4 3/4</t>
  </si>
  <si>
    <t>Splice anchor 5 3/4</t>
  </si>
  <si>
    <t>Mullion anchor 4 3/4</t>
  </si>
  <si>
    <t>Mullion anchor 5 3/4</t>
  </si>
  <si>
    <t>Mullion anchor 6 3/4</t>
  </si>
  <si>
    <t>Mullion anchor 7 3/4</t>
  </si>
  <si>
    <t>Mullion anchor 8 3/4</t>
  </si>
  <si>
    <t>Closer reinforcement frame face (CRF)</t>
  </si>
  <si>
    <t>Closer reinforcement 4-1/2 frame (CRB)</t>
  </si>
  <si>
    <t>Closer sleeve (specify profile)</t>
  </si>
  <si>
    <t>Steel glazing bead 5/8" x 5/8" x 10'</t>
  </si>
  <si>
    <t>Frame hinge filler plate</t>
  </si>
  <si>
    <t>3-1/2" Hinge reinforcement</t>
  </si>
  <si>
    <t>4-1/2" Hinge reinforcement</t>
  </si>
  <si>
    <t>5" Hinge reinforcement</t>
  </si>
  <si>
    <t>4-1/2" Hinge reinforcement HVY. WT.</t>
  </si>
  <si>
    <t>5" Hinge reinforcement HVY. WT.</t>
  </si>
  <si>
    <t>3-1/2 Hinge plaster guard</t>
  </si>
  <si>
    <t>4-1/2 Hinge plaster guard</t>
  </si>
  <si>
    <t>Reversible flush bolt strike &amp; reinf.</t>
  </si>
  <si>
    <t>Strike filler 2-3/4</t>
  </si>
  <si>
    <t>Strike filler 4-7/8</t>
  </si>
  <si>
    <t>U Strike reinforcement 4-7/8</t>
  </si>
  <si>
    <t>2-3/4 Strike reinforcement cyl.</t>
  </si>
  <si>
    <t xml:space="preserve">Plaster guard - SRC </t>
  </si>
  <si>
    <t>Spreader bar 3'</t>
  </si>
  <si>
    <t>Spreader bar 6'</t>
  </si>
  <si>
    <t>Spreader bar 8'</t>
  </si>
  <si>
    <t>Plastic plug for UNA 5-3/4</t>
  </si>
  <si>
    <t>Mutes - push through (qty 5)</t>
  </si>
  <si>
    <t>Mutes - stick on (qty 2)</t>
  </si>
  <si>
    <t>Mullion clips</t>
  </si>
  <si>
    <t>Frame corner tabs</t>
  </si>
  <si>
    <t>#10 x 1/2 phil flat screw (qty 2)</t>
  </si>
  <si>
    <t>FHD Screws #10 x 1-1/4 (qty 3)</t>
  </si>
  <si>
    <t>Primer spray paint - individual can</t>
  </si>
  <si>
    <t>Primer spray paint - case of 12</t>
  </si>
  <si>
    <t>5 gallon pail of primer</t>
  </si>
  <si>
    <t>PDFA (68)</t>
  </si>
  <si>
    <t>PDFA (70)</t>
  </si>
  <si>
    <t>PDFA (72)</t>
  </si>
  <si>
    <t>PDFA (80)</t>
  </si>
  <si>
    <t>PDFA (100)</t>
  </si>
  <si>
    <t>PDZAB68</t>
  </si>
  <si>
    <t>PDZAB70</t>
  </si>
  <si>
    <t>PDZAB</t>
  </si>
  <si>
    <t>PDZABT</t>
  </si>
  <si>
    <t>PDZAU68R</t>
  </si>
  <si>
    <t>PDZAU68L</t>
  </si>
  <si>
    <t>PDZAU70R</t>
  </si>
  <si>
    <t>PDZAU70L</t>
  </si>
  <si>
    <t>PDZAU80R</t>
  </si>
  <si>
    <t>PDZAU80L</t>
  </si>
  <si>
    <t>PDZAUT</t>
  </si>
  <si>
    <t>PDZAU68RFB</t>
  </si>
  <si>
    <t>PDZAU68LFB</t>
  </si>
  <si>
    <t>PDZAU70RFB</t>
  </si>
  <si>
    <t>PDZAU70LFB</t>
  </si>
  <si>
    <t>PDZAU80RFB</t>
  </si>
  <si>
    <t>PDZAU80LFB</t>
  </si>
  <si>
    <t>NON STOCK</t>
  </si>
  <si>
    <t>PFASCREW</t>
  </si>
  <si>
    <t>PDTC3</t>
  </si>
  <si>
    <t>PDTC4</t>
  </si>
  <si>
    <t>PDC10</t>
  </si>
  <si>
    <t>PDCOC</t>
  </si>
  <si>
    <t>PDDCS</t>
  </si>
  <si>
    <t>PDSICAP30</t>
  </si>
  <si>
    <t>PDSICAP40</t>
  </si>
  <si>
    <t>PDSICAP30WH</t>
  </si>
  <si>
    <t>PDSICAP40WH</t>
  </si>
  <si>
    <t>PDCAP30</t>
  </si>
  <si>
    <t>DS0830</t>
  </si>
  <si>
    <t>PFMWA</t>
  </si>
  <si>
    <t>PFMT4</t>
  </si>
  <si>
    <t>PFMT5</t>
  </si>
  <si>
    <t>PFMT6</t>
  </si>
  <si>
    <t>PFMT7</t>
  </si>
  <si>
    <t>PFMT8</t>
  </si>
  <si>
    <t>PFDE684</t>
  </si>
  <si>
    <t>PFDE680</t>
  </si>
  <si>
    <t>PFUA4</t>
  </si>
  <si>
    <t>PFUA5</t>
  </si>
  <si>
    <t>PFUA6</t>
  </si>
  <si>
    <t>PFUA725</t>
  </si>
  <si>
    <t>PFUA7</t>
  </si>
  <si>
    <t>PFUA825</t>
  </si>
  <si>
    <t>PFUA8</t>
  </si>
  <si>
    <t>PFWSSA</t>
  </si>
  <si>
    <t>PFSSA5</t>
  </si>
  <si>
    <t>PFSA3/8X4</t>
  </si>
  <si>
    <t>PFSA3/8X5</t>
  </si>
  <si>
    <t>PFSA3/8X6</t>
  </si>
  <si>
    <t>PFLB3/8X4</t>
  </si>
  <si>
    <t>PFLB3/8X5</t>
  </si>
  <si>
    <t>PFLB3/8X6</t>
  </si>
  <si>
    <t>PFMTA</t>
  </si>
  <si>
    <t>PFAEW</t>
  </si>
  <si>
    <t>PFSA4</t>
  </si>
  <si>
    <t>PFSA5</t>
  </si>
  <si>
    <t>PFSA6</t>
  </si>
  <si>
    <t>PFSA7</t>
  </si>
  <si>
    <t>PFSA8</t>
  </si>
  <si>
    <t>PFAAF</t>
  </si>
  <si>
    <t>PFDSNA</t>
  </si>
  <si>
    <t>PFDCA</t>
  </si>
  <si>
    <t>PFA110</t>
  </si>
  <si>
    <t>PFA380</t>
  </si>
  <si>
    <t>PFSPA4</t>
  </si>
  <si>
    <t>PFSPA5</t>
  </si>
  <si>
    <t>PFMUA4</t>
  </si>
  <si>
    <t>PFMUA5</t>
  </si>
  <si>
    <t>PFMUA6</t>
  </si>
  <si>
    <t>PFMUA7</t>
  </si>
  <si>
    <t>PFMUA8</t>
  </si>
  <si>
    <t>PFFCR</t>
  </si>
  <si>
    <t>PFSOR45</t>
  </si>
  <si>
    <t>PFSCR45</t>
  </si>
  <si>
    <t>PFSGB</t>
  </si>
  <si>
    <t>PF402</t>
  </si>
  <si>
    <t>PF3HR</t>
  </si>
  <si>
    <t>PF4HR</t>
  </si>
  <si>
    <t>PF5HR</t>
  </si>
  <si>
    <t>PF4HHR</t>
  </si>
  <si>
    <t>PF5HHR</t>
  </si>
  <si>
    <t xml:space="preserve">PF3PG </t>
  </si>
  <si>
    <t>PF4PG</t>
  </si>
  <si>
    <t>PFFBREV</t>
  </si>
  <si>
    <t>PFFCS</t>
  </si>
  <si>
    <t>PFFUS</t>
  </si>
  <si>
    <t>PFSRU</t>
  </si>
  <si>
    <t>PFSRC</t>
  </si>
  <si>
    <t>PFCPG</t>
  </si>
  <si>
    <t>PFSB3</t>
  </si>
  <si>
    <t>PFSB6</t>
  </si>
  <si>
    <t>PFSB8</t>
  </si>
  <si>
    <t>PFPP</t>
  </si>
  <si>
    <t>PFPTM</t>
  </si>
  <si>
    <t>PFSOM</t>
  </si>
  <si>
    <t>PFMC</t>
  </si>
  <si>
    <t>PFTAB</t>
  </si>
  <si>
    <t>PFGSCREW</t>
  </si>
  <si>
    <t>PFGSCREWF</t>
  </si>
  <si>
    <t>PDSPRAY</t>
  </si>
  <si>
    <t>Lock / Strike</t>
  </si>
  <si>
    <t>Door Hinge</t>
  </si>
  <si>
    <t>Assembly</t>
  </si>
  <si>
    <t>Closer</t>
  </si>
  <si>
    <t>Frame Hinge</t>
  </si>
  <si>
    <t>Strike</t>
  </si>
  <si>
    <t>Misc.</t>
  </si>
  <si>
    <t>Paint</t>
  </si>
  <si>
    <t>FRAME PARTS</t>
  </si>
  <si>
    <t>Anchor</t>
  </si>
  <si>
    <t>Astragal</t>
  </si>
  <si>
    <t>Part Counter</t>
  </si>
  <si>
    <t>Door conversion style (DCS)</t>
  </si>
  <si>
    <t>***Max 360 frame pieces per order. Max 120 doors. Consult factory on larger orders.</t>
  </si>
  <si>
    <t>Multiplier Control</t>
  </si>
  <si>
    <t>Standard</t>
  </si>
  <si>
    <t>Switch</t>
  </si>
  <si>
    <t>Custom</t>
  </si>
  <si>
    <t>Mesker - 72 Hour Form : Bill of Materials</t>
  </si>
  <si>
    <t>5/8" Glazing Bead - 10'</t>
  </si>
  <si>
    <t>Glazing bead screws #10 x 1-1/4 (qty 2)</t>
  </si>
  <si>
    <t>GLAZING BEAD</t>
  </si>
  <si>
    <t>Ship to:</t>
  </si>
  <si>
    <t>Universal 5 3/4 (case = 250)</t>
  </si>
  <si>
    <t>Rep Initials</t>
  </si>
  <si>
    <t>N P Z418 C4 3070F T GALV STEELCRAFT</t>
  </si>
  <si>
    <t>N P Z418 MB 3070F T GALV STEELCRAFT</t>
  </si>
  <si>
    <t>N P Z418 RP 3070F T GALV STEELCRAFT</t>
  </si>
  <si>
    <t>N P Z418 C4 3070F T GALV CECO</t>
  </si>
  <si>
    <t>N P Z418 C4 3068F T GALV STEELCRAFT</t>
  </si>
  <si>
    <t xml:space="preserve">N P Z418 C4 3070F T GALV  </t>
  </si>
  <si>
    <t xml:space="preserve">N P Z418 C4 TURTLE 3070F T GALV  </t>
  </si>
  <si>
    <t xml:space="preserve">N P Z418 MB 3070F T GALV  </t>
  </si>
  <si>
    <t xml:space="preserve">N P Z418 MBN 3070F T GALV  </t>
  </si>
  <si>
    <t xml:space="preserve">N P Z418 RP 3070F T GALV </t>
  </si>
  <si>
    <t>N P Z418 C4 3070F T GALV REPUBLIC</t>
  </si>
  <si>
    <t xml:space="preserve">N P Z418 C4 3068F T GALV  </t>
  </si>
  <si>
    <t xml:space="preserve">N P Z418 C4 TURTLE 3068F T GALV  </t>
  </si>
  <si>
    <t xml:space="preserve">N P Z418 MB 3068F T GALV  </t>
  </si>
  <si>
    <t xml:space="preserve">N P Z418 MBN 3068F T GALV </t>
  </si>
  <si>
    <t xml:space="preserve">N P Z418 RP 3068F T GALV </t>
  </si>
  <si>
    <t>Cust</t>
  </si>
  <si>
    <t>Last Updated: 5 8 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</si>
</sst>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_(* #,##0_);_(* \(#,##0\);_(* &quot;-&quot;??_);_(@_)"/>
    <numFmt numFmtId="166" formatCode="0.000"/>
    <numFmt numFmtId="167" formatCode="&quot;$&quot;#,##0.00"/>
  </numFmts>
  <fonts count="43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9"/>
      <name val="Arial"/>
      <family val="2"/>
    </font>
    <font>
      <sz val="9"/>
      <name val="Calibri"/>
      <family val="2"/>
    </font>
    <font>
      <sz val="8"/>
      <name val="Calibri"/>
      <family val="2"/>
    </font>
    <font>
      <b/>
      <sz val="14"/>
      <name val="Calibri"/>
      <family val="2"/>
    </font>
    <font>
      <sz val="14"/>
      <name val="Calibri"/>
      <family val="2"/>
    </font>
    <font>
      <sz val="10"/>
      <name val="Calibri"/>
      <family val="2"/>
    </font>
    <font>
      <sz val="11"/>
      <color indexed="9"/>
      <name val="Calibri"/>
      <family val="2"/>
    </font>
    <font>
      <sz val="8"/>
      <name val="Arial"/>
      <family val="2"/>
    </font>
    <font>
      <sz val="8"/>
      <name val="Arial"/>
      <family val="2"/>
    </font>
    <font>
      <sz val="9"/>
      <color theme="0"/>
      <name val="Arial"/>
      <family val="2"/>
    </font>
    <font>
      <sz val="18"/>
      <color theme="0"/>
      <name val="Calibri"/>
      <family val="2"/>
    </font>
    <font>
      <u/>
      <sz val="16"/>
      <color rgb="FFFF0000"/>
      <name val="Arial"/>
      <family val="2"/>
    </font>
    <font>
      <u/>
      <sz val="16"/>
      <color rgb="FF002060"/>
      <name val="Arial"/>
      <family val="2"/>
    </font>
    <font>
      <sz val="9"/>
      <color indexed="8"/>
      <name val="Calibri"/>
      <family val="2"/>
    </font>
    <font>
      <i/>
      <sz val="8"/>
      <name val="Arial"/>
      <family val="2"/>
    </font>
    <font>
      <sz val="9"/>
      <name val="Calibri"/>
      <family val="2"/>
      <scheme val="minor"/>
    </font>
    <font>
      <u/>
      <sz val="16"/>
      <color rgb="FFFFFF00"/>
      <name val="Arial"/>
      <family val="2"/>
    </font>
    <font>
      <b/>
      <sz val="9"/>
      <color rgb="FF00B050"/>
      <name val="Calibri"/>
      <family val="2"/>
    </font>
    <font>
      <sz val="12"/>
      <color theme="0"/>
      <name val="Calibri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</font>
    <font>
      <sz val="9"/>
      <color rgb="FFFF0000"/>
      <name val="Arial"/>
      <family val="2"/>
    </font>
    <font>
      <u/>
      <sz val="8"/>
      <color theme="3"/>
      <name val="Arial Narrow"/>
      <family val="2"/>
    </font>
    <font>
      <sz val="18"/>
      <color rgb="FFFF0000"/>
      <name val="Calibri"/>
      <family val="2"/>
    </font>
    <font>
      <sz val="9"/>
      <color rgb="FFFF0000"/>
      <name val="Calibri"/>
      <family val="2"/>
    </font>
    <font>
      <sz val="8"/>
      <color rgb="FFFF0000"/>
      <name val="Calibri"/>
      <family val="2"/>
    </font>
    <font>
      <sz val="8"/>
      <color rgb="FFFF0000"/>
      <name val="Arial"/>
      <family val="2"/>
    </font>
    <font>
      <sz val="10"/>
      <color rgb="FFFF0000"/>
      <name val="Calibri"/>
      <family val="2"/>
    </font>
    <font>
      <sz val="18"/>
      <name val="Calibri"/>
      <family val="2"/>
    </font>
    <font>
      <sz val="9"/>
      <color theme="0"/>
      <name val="Calibri"/>
      <family val="2"/>
    </font>
    <font>
      <u/>
      <sz val="8"/>
      <color rgb="FF0070C0"/>
      <name val="Arial Narrow"/>
      <family val="2"/>
    </font>
    <font>
      <sz val="8"/>
      <color rgb="FFC00000"/>
      <name val="Arial"/>
      <family val="2"/>
    </font>
    <font>
      <sz val="8"/>
      <color theme="0"/>
      <name val="Arial"/>
      <family val="2"/>
    </font>
    <font>
      <sz val="8"/>
      <color theme="0"/>
      <name val="Calibri"/>
      <family val="2"/>
    </font>
    <font>
      <sz val="10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23" fillId="0" borderId="0">
      <alignment vertical="top"/>
    </xf>
  </cellStyleXfs>
  <cellXfs count="345">
    <xf numFmtId="0" fontId="0" fillId="0" borderId="0" xfId="0"/>
    <xf numFmtId="0" fontId="3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center" textRotation="180"/>
    </xf>
    <xf numFmtId="0" fontId="3" fillId="0" borderId="0" xfId="0" applyFont="1" applyBorder="1" applyAlignment="1">
      <alignment textRotation="180"/>
    </xf>
    <xf numFmtId="0" fontId="4" fillId="0" borderId="0" xfId="0" applyFont="1" applyBorder="1"/>
    <xf numFmtId="0" fontId="4" fillId="0" borderId="0" xfId="0" applyFont="1" applyFill="1" applyBorder="1"/>
    <xf numFmtId="0" fontId="8" fillId="0" borderId="0" xfId="0" applyFont="1" applyFill="1" applyBorder="1"/>
    <xf numFmtId="44" fontId="4" fillId="0" borderId="0" xfId="0" applyNumberFormat="1" applyFont="1" applyFill="1" applyBorder="1" applyAlignment="1"/>
    <xf numFmtId="0" fontId="4" fillId="0" borderId="0" xfId="0" applyFont="1" applyBorder="1" applyAlignment="1">
      <alignment vertical="center"/>
    </xf>
    <xf numFmtId="44" fontId="4" fillId="0" borderId="0" xfId="0" applyNumberFormat="1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Border="1" applyProtection="1"/>
    <xf numFmtId="0" fontId="3" fillId="0" borderId="0" xfId="0" applyFont="1" applyFill="1" applyBorder="1"/>
    <xf numFmtId="0" fontId="12" fillId="4" borderId="0" xfId="0" applyFont="1" applyFill="1" applyBorder="1" applyAlignment="1"/>
    <xf numFmtId="0" fontId="12" fillId="0" borderId="0" xfId="0" applyFont="1" applyFill="1" applyBorder="1"/>
    <xf numFmtId="0" fontId="12" fillId="0" borderId="0" xfId="0" applyFont="1" applyBorder="1"/>
    <xf numFmtId="44" fontId="4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textRotation="180"/>
    </xf>
    <xf numFmtId="0" fontId="10" fillId="0" borderId="1" xfId="0" applyFont="1" applyBorder="1" applyAlignment="1">
      <alignment vertical="center"/>
    </xf>
    <xf numFmtId="0" fontId="8" fillId="0" borderId="0" xfId="0" applyFont="1" applyFill="1" applyBorder="1" applyAlignment="1"/>
    <xf numFmtId="0" fontId="3" fillId="0" borderId="0" xfId="0" applyFont="1" applyFill="1" applyBorder="1" applyAlignment="1"/>
    <xf numFmtId="0" fontId="12" fillId="0" borderId="0" xfId="0" applyFont="1" applyBorder="1" applyAlignment="1"/>
    <xf numFmtId="0" fontId="13" fillId="4" borderId="0" xfId="0" applyFont="1" applyFill="1" applyBorder="1" applyAlignment="1">
      <alignment horizontal="left" vertical="top"/>
    </xf>
    <xf numFmtId="4" fontId="4" fillId="0" borderId="0" xfId="0" applyNumberFormat="1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2" fontId="10" fillId="0" borderId="0" xfId="0" applyNumberFormat="1" applyFont="1" applyAlignment="1">
      <alignment vertical="center"/>
    </xf>
    <xf numFmtId="43" fontId="10" fillId="0" borderId="0" xfId="1" applyFont="1" applyAlignment="1">
      <alignment vertical="center"/>
    </xf>
    <xf numFmtId="0" fontId="10" fillId="2" borderId="4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vertical="center" wrapText="1"/>
    </xf>
    <xf numFmtId="2" fontId="10" fillId="2" borderId="1" xfId="0" applyNumberFormat="1" applyFont="1" applyFill="1" applyBorder="1" applyAlignment="1">
      <alignment horizontal="right" vertical="center"/>
    </xf>
    <xf numFmtId="43" fontId="10" fillId="2" borderId="1" xfId="1" applyFont="1" applyFill="1" applyBorder="1" applyAlignment="1">
      <alignment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Border="1" applyAlignment="1">
      <alignment vertical="center" wrapText="1"/>
    </xf>
    <xf numFmtId="44" fontId="10" fillId="0" borderId="6" xfId="2" applyFont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5" fillId="0" borderId="0" xfId="3" applyFont="1" applyFill="1" applyBorder="1" applyAlignment="1" applyProtection="1">
      <alignment vertical="center"/>
    </xf>
    <xf numFmtId="0" fontId="8" fillId="0" borderId="0" xfId="0" applyFont="1" applyFill="1" applyBorder="1" applyAlignment="1">
      <alignment vertical="center"/>
    </xf>
    <xf numFmtId="0" fontId="2" fillId="0" borderId="0" xfId="0" applyFont="1" applyFill="1" applyBorder="1"/>
    <xf numFmtId="165" fontId="2" fillId="0" borderId="0" xfId="1" applyNumberFormat="1" applyFont="1" applyFill="1" applyBorder="1"/>
    <xf numFmtId="44" fontId="2" fillId="0" borderId="0" xfId="2" applyFont="1" applyFill="1" applyBorder="1"/>
    <xf numFmtId="3" fontId="2" fillId="0" borderId="0" xfId="0" applyNumberFormat="1" applyFont="1" applyFill="1" applyBorder="1"/>
    <xf numFmtId="0" fontId="2" fillId="6" borderId="0" xfId="0" applyFont="1" applyFill="1" applyBorder="1"/>
    <xf numFmtId="0" fontId="4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center" vertical="center" textRotation="180"/>
    </xf>
    <xf numFmtId="4" fontId="4" fillId="0" borderId="0" xfId="1" applyNumberFormat="1" applyFont="1" applyBorder="1" applyAlignment="1">
      <alignment vertical="center"/>
    </xf>
    <xf numFmtId="44" fontId="4" fillId="0" borderId="0" xfId="0" applyNumberFormat="1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/>
    </xf>
    <xf numFmtId="0" fontId="10" fillId="2" borderId="3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44" fontId="4" fillId="0" borderId="0" xfId="0" applyNumberFormat="1" applyFont="1" applyFill="1" applyBorder="1" applyAlignment="1" applyProtection="1">
      <alignment vertical="center"/>
      <protection hidden="1"/>
    </xf>
    <xf numFmtId="0" fontId="3" fillId="0" borderId="0" xfId="0" applyFont="1" applyFill="1" applyBorder="1" applyAlignment="1">
      <alignment vertical="center" textRotation="180"/>
    </xf>
    <xf numFmtId="4" fontId="4" fillId="0" borderId="0" xfId="1" applyNumberFormat="1" applyFont="1" applyBorder="1" applyAlignment="1" applyProtection="1">
      <alignment vertical="center"/>
    </xf>
    <xf numFmtId="44" fontId="4" fillId="0" borderId="0" xfId="0" applyNumberFormat="1" applyFont="1" applyBorder="1" applyAlignment="1" applyProtection="1">
      <alignment vertical="center"/>
    </xf>
    <xf numFmtId="0" fontId="10" fillId="0" borderId="0" xfId="0" applyFont="1" applyAlignment="1">
      <alignment vertical="top" wrapText="1"/>
    </xf>
    <xf numFmtId="14" fontId="10" fillId="0" borderId="0" xfId="0" applyNumberFormat="1" applyFont="1" applyAlignment="1">
      <alignment vertical="top" wrapText="1"/>
    </xf>
    <xf numFmtId="0" fontId="2" fillId="3" borderId="0" xfId="0" applyFont="1" applyFill="1" applyBorder="1" applyAlignment="1" applyProtection="1">
      <alignment horizontal="left" vertical="top" wrapText="1"/>
      <protection hidden="1"/>
    </xf>
    <xf numFmtId="0" fontId="20" fillId="0" borderId="1" xfId="0" applyFont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>
      <alignment vertical="center"/>
    </xf>
    <xf numFmtId="0" fontId="20" fillId="0" borderId="4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3" applyFont="1" applyFill="1" applyBorder="1" applyAlignment="1" applyProtection="1">
      <alignment vertical="center"/>
    </xf>
    <xf numFmtId="4" fontId="3" fillId="0" borderId="0" xfId="0" applyNumberFormat="1" applyFont="1" applyFill="1" applyBorder="1" applyAlignment="1">
      <alignment vertical="center"/>
    </xf>
    <xf numFmtId="0" fontId="13" fillId="8" borderId="0" xfId="0" applyFont="1" applyFill="1" applyBorder="1" applyAlignment="1">
      <alignment horizontal="center" vertical="center"/>
    </xf>
    <xf numFmtId="0" fontId="24" fillId="0" borderId="1" xfId="4" applyFont="1" applyFill="1" applyBorder="1" applyAlignment="1" applyProtection="1">
      <alignment horizontal="left" vertical="center"/>
    </xf>
    <xf numFmtId="0" fontId="24" fillId="0" borderId="1" xfId="4" applyFont="1" applyFill="1" applyBorder="1" applyAlignment="1" applyProtection="1">
      <alignment horizontal="center" vertical="center"/>
    </xf>
    <xf numFmtId="0" fontId="9" fillId="9" borderId="4" xfId="0" applyFont="1" applyFill="1" applyBorder="1" applyAlignment="1">
      <alignment horizontal="left" vertical="center"/>
    </xf>
    <xf numFmtId="0" fontId="20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>
      <alignment horizontal="right" vertical="center"/>
    </xf>
    <xf numFmtId="0" fontId="20" fillId="0" borderId="0" xfId="0" applyFont="1" applyBorder="1" applyAlignment="1" applyProtection="1">
      <alignment vertical="center"/>
    </xf>
    <xf numFmtId="49" fontId="16" fillId="0" borderId="8" xfId="0" applyNumberFormat="1" applyFont="1" applyBorder="1" applyAlignment="1">
      <alignment vertical="center" wrapText="1"/>
    </xf>
    <xf numFmtId="0" fontId="24" fillId="0" borderId="4" xfId="4" applyFont="1" applyFill="1" applyBorder="1" applyAlignment="1" applyProtection="1">
      <alignment horizontal="left" vertical="center"/>
    </xf>
    <xf numFmtId="0" fontId="25" fillId="0" borderId="4" xfId="0" applyFont="1" applyFill="1" applyBorder="1" applyAlignment="1" applyProtection="1">
      <alignment horizontal="left" vertical="center"/>
    </xf>
    <xf numFmtId="0" fontId="17" fillId="0" borderId="0" xfId="0" applyFont="1" applyBorder="1" applyAlignment="1" applyProtection="1">
      <alignment vertical="center"/>
    </xf>
    <xf numFmtId="0" fontId="4" fillId="0" borderId="0" xfId="0" applyFont="1" applyBorder="1" applyAlignment="1" applyProtection="1">
      <alignment vertical="center" wrapText="1"/>
    </xf>
    <xf numFmtId="0" fontId="4" fillId="0" borderId="0" xfId="0" applyFont="1" applyBorder="1" applyAlignment="1" applyProtection="1">
      <alignment horizontal="right" vertical="center"/>
    </xf>
    <xf numFmtId="0" fontId="5" fillId="5" borderId="1" xfId="0" applyFont="1" applyFill="1" applyBorder="1" applyAlignment="1" applyProtection="1">
      <alignment vertical="center"/>
    </xf>
    <xf numFmtId="0" fontId="5" fillId="5" borderId="2" xfId="0" applyFont="1" applyFill="1" applyBorder="1" applyAlignment="1" applyProtection="1">
      <alignment vertical="center"/>
    </xf>
    <xf numFmtId="4" fontId="5" fillId="5" borderId="2" xfId="1" applyNumberFormat="1" applyFont="1" applyFill="1" applyBorder="1" applyAlignment="1" applyProtection="1">
      <alignment vertical="center"/>
    </xf>
    <xf numFmtId="0" fontId="4" fillId="0" borderId="0" xfId="0" applyFont="1" applyBorder="1" applyAlignment="1" applyProtection="1">
      <alignment vertical="center"/>
    </xf>
    <xf numFmtId="0" fontId="9" fillId="9" borderId="4" xfId="0" applyFont="1" applyFill="1" applyBorder="1" applyAlignment="1" applyProtection="1">
      <alignment horizontal="left" vertical="center"/>
    </xf>
    <xf numFmtId="0" fontId="9" fillId="9" borderId="5" xfId="0" applyFont="1" applyFill="1" applyBorder="1" applyAlignment="1" applyProtection="1">
      <alignment horizontal="left" vertical="center"/>
    </xf>
    <xf numFmtId="0" fontId="4" fillId="9" borderId="5" xfId="0" applyFont="1" applyFill="1" applyBorder="1" applyAlignment="1" applyProtection="1">
      <alignment horizontal="left" vertical="center"/>
    </xf>
    <xf numFmtId="4" fontId="4" fillId="9" borderId="5" xfId="0" applyNumberFormat="1" applyFont="1" applyFill="1" applyBorder="1" applyAlignment="1" applyProtection="1">
      <alignment horizontal="left" vertical="center"/>
    </xf>
    <xf numFmtId="44" fontId="4" fillId="9" borderId="3" xfId="0" applyNumberFormat="1" applyFont="1" applyFill="1" applyBorder="1" applyAlignment="1" applyProtection="1">
      <alignment horizontal="left" vertical="center"/>
    </xf>
    <xf numFmtId="0" fontId="18" fillId="5" borderId="4" xfId="0" applyFont="1" applyFill="1" applyBorder="1" applyAlignment="1" applyProtection="1"/>
    <xf numFmtId="0" fontId="18" fillId="5" borderId="5" xfId="0" applyFont="1" applyFill="1" applyBorder="1" applyAlignment="1" applyProtection="1"/>
    <xf numFmtId="0" fontId="5" fillId="5" borderId="2" xfId="0" applyFont="1" applyFill="1" applyBorder="1" applyAlignment="1" applyProtection="1">
      <alignment horizontal="center" vertical="center"/>
    </xf>
    <xf numFmtId="0" fontId="5" fillId="5" borderId="4" xfId="0" applyFont="1" applyFill="1" applyBorder="1" applyAlignment="1" applyProtection="1">
      <alignment horizontal="center" vertical="center"/>
    </xf>
    <xf numFmtId="0" fontId="25" fillId="0" borderId="1" xfId="0" applyFont="1" applyFill="1" applyBorder="1" applyAlignment="1" applyProtection="1">
      <alignment horizontal="center" vertical="center"/>
    </xf>
    <xf numFmtId="44" fontId="25" fillId="0" borderId="1" xfId="2" applyFont="1" applyFill="1" applyBorder="1" applyAlignment="1" applyProtection="1">
      <alignment horizontal="center" vertical="center"/>
    </xf>
    <xf numFmtId="44" fontId="25" fillId="0" borderId="1" xfId="2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 applyProtection="1">
      <alignment horizontal="center" vertical="center"/>
    </xf>
    <xf numFmtId="4" fontId="5" fillId="5" borderId="2" xfId="1" applyNumberFormat="1" applyFont="1" applyFill="1" applyBorder="1" applyAlignment="1" applyProtection="1">
      <alignment horizontal="center" vertical="center"/>
    </xf>
    <xf numFmtId="0" fontId="18" fillId="5" borderId="1" xfId="0" applyFont="1" applyFill="1" applyBorder="1" applyAlignment="1" applyProtection="1">
      <alignment horizontal="center" vertical="center"/>
    </xf>
    <xf numFmtId="0" fontId="27" fillId="5" borderId="1" xfId="0" applyFont="1" applyFill="1" applyBorder="1" applyAlignment="1" applyProtection="1">
      <alignment horizontal="center" vertical="center" wrapText="1"/>
    </xf>
    <xf numFmtId="0" fontId="5" fillId="5" borderId="4" xfId="0" applyFont="1" applyFill="1" applyBorder="1" applyAlignment="1" applyProtection="1">
      <alignment horizontal="center" vertical="center" wrapText="1"/>
    </xf>
    <xf numFmtId="0" fontId="18" fillId="5" borderId="1" xfId="0" applyFont="1" applyFill="1" applyBorder="1" applyAlignment="1" applyProtection="1">
      <alignment horizontal="center" vertical="center" wrapText="1"/>
    </xf>
    <xf numFmtId="0" fontId="28" fillId="0" borderId="0" xfId="0" applyFont="1" applyBorder="1" applyAlignment="1">
      <alignment vertical="center"/>
    </xf>
    <xf numFmtId="0" fontId="4" fillId="0" borderId="4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vertical="center" wrapText="1"/>
    </xf>
    <xf numFmtId="44" fontId="4" fillId="0" borderId="1" xfId="0" applyNumberFormat="1" applyFont="1" applyBorder="1" applyAlignment="1" applyProtection="1">
      <alignment vertical="center"/>
    </xf>
    <xf numFmtId="49" fontId="16" fillId="0" borderId="8" xfId="0" applyNumberFormat="1" applyFont="1" applyBorder="1" applyAlignment="1" applyProtection="1">
      <alignment vertical="center" wrapText="1"/>
    </xf>
    <xf numFmtId="0" fontId="5" fillId="0" borderId="4" xfId="0" applyFont="1" applyBorder="1" applyAlignment="1" applyProtection="1">
      <alignment horizontal="center" vertical="center"/>
    </xf>
    <xf numFmtId="0" fontId="25" fillId="0" borderId="1" xfId="0" applyFont="1" applyFill="1" applyBorder="1" applyAlignment="1" applyProtection="1">
      <alignment horizontal="center"/>
    </xf>
    <xf numFmtId="0" fontId="18" fillId="0" borderId="1" xfId="0" applyFont="1" applyBorder="1" applyAlignment="1" applyProtection="1">
      <alignment horizontal="center" vertical="center"/>
    </xf>
    <xf numFmtId="0" fontId="18" fillId="7" borderId="1" xfId="0" applyFont="1" applyFill="1" applyBorder="1" applyAlignment="1" applyProtection="1">
      <alignment horizontal="center"/>
    </xf>
    <xf numFmtId="0" fontId="26" fillId="0" borderId="1" xfId="0" applyFont="1" applyFill="1" applyBorder="1" applyAlignment="1" applyProtection="1">
      <alignment horizontal="center"/>
    </xf>
    <xf numFmtId="0" fontId="25" fillId="0" borderId="1" xfId="0" applyFont="1" applyBorder="1" applyAlignment="1" applyProtection="1">
      <alignment horizontal="center" vertical="center"/>
    </xf>
    <xf numFmtId="44" fontId="25" fillId="0" borderId="1" xfId="2" applyFont="1" applyBorder="1" applyAlignment="1" applyProtection="1">
      <alignment horizontal="center" vertical="center"/>
    </xf>
    <xf numFmtId="0" fontId="25" fillId="10" borderId="1" xfId="0" applyFont="1" applyFill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/>
    </xf>
    <xf numFmtId="0" fontId="25" fillId="7" borderId="1" xfId="0" applyFont="1" applyFill="1" applyBorder="1" applyAlignment="1" applyProtection="1">
      <alignment horizontal="center"/>
    </xf>
    <xf numFmtId="49" fontId="18" fillId="0" borderId="1" xfId="0" applyNumberFormat="1" applyFont="1" applyBorder="1" applyAlignment="1" applyProtection="1">
      <alignment horizontal="center" vertical="center"/>
    </xf>
    <xf numFmtId="14" fontId="25" fillId="7" borderId="1" xfId="0" applyNumberFormat="1" applyFont="1" applyFill="1" applyBorder="1" applyAlignment="1" applyProtection="1">
      <alignment horizontal="center"/>
    </xf>
    <xf numFmtId="0" fontId="25" fillId="7" borderId="1" xfId="0" applyFont="1" applyFill="1" applyBorder="1" applyAlignment="1" applyProtection="1">
      <alignment horizontal="center" wrapText="1"/>
    </xf>
    <xf numFmtId="14" fontId="25" fillId="7" borderId="1" xfId="0" applyNumberFormat="1" applyFont="1" applyFill="1" applyBorder="1" applyAlignment="1" applyProtection="1">
      <alignment horizontal="center" vertical="center"/>
    </xf>
    <xf numFmtId="0" fontId="25" fillId="7" borderId="1" xfId="0" applyFont="1" applyFill="1" applyBorder="1" applyAlignment="1" applyProtection="1">
      <alignment horizontal="center" vertical="center" wrapText="1"/>
    </xf>
    <xf numFmtId="0" fontId="25" fillId="0" borderId="1" xfId="0" applyFont="1" applyFill="1" applyBorder="1" applyAlignment="1" applyProtection="1">
      <alignment horizontal="center" wrapText="1"/>
    </xf>
    <xf numFmtId="165" fontId="2" fillId="7" borderId="0" xfId="1" applyNumberFormat="1" applyFont="1" applyFill="1" applyBorder="1"/>
    <xf numFmtId="0" fontId="28" fillId="0" borderId="0" xfId="0" applyFont="1" applyBorder="1" applyAlignment="1">
      <alignment horizontal="right" vertical="center"/>
    </xf>
    <xf numFmtId="0" fontId="19" fillId="4" borderId="0" xfId="3" applyFont="1" applyFill="1" applyBorder="1" applyAlignment="1" applyProtection="1">
      <alignment vertical="center"/>
      <protection locked="0"/>
    </xf>
    <xf numFmtId="0" fontId="3" fillId="0" borderId="0" xfId="0" applyFont="1" applyBorder="1" applyAlignment="1">
      <alignment vertical="top"/>
    </xf>
    <xf numFmtId="0" fontId="6" fillId="0" borderId="0" xfId="0" applyFont="1" applyBorder="1" applyAlignment="1">
      <alignment vertical="top"/>
    </xf>
    <xf numFmtId="0" fontId="6" fillId="0" borderId="0" xfId="0" applyFont="1" applyBorder="1" applyAlignment="1">
      <alignment horizontal="left" vertical="top"/>
    </xf>
    <xf numFmtId="0" fontId="3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31" fillId="8" borderId="0" xfId="0" applyFont="1" applyFill="1" applyBorder="1" applyAlignment="1">
      <alignment horizontal="center" vertical="center"/>
    </xf>
    <xf numFmtId="0" fontId="32" fillId="0" borderId="0" xfId="0" applyFont="1" applyFill="1" applyBorder="1"/>
    <xf numFmtId="0" fontId="29" fillId="0" borderId="0" xfId="0" applyFont="1" applyFill="1" applyBorder="1"/>
    <xf numFmtId="0" fontId="33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vertical="top"/>
    </xf>
    <xf numFmtId="0" fontId="33" fillId="0" borderId="0" xfId="0" applyFont="1" applyFill="1" applyBorder="1" applyAlignment="1">
      <alignment horizontal="center" vertical="top"/>
    </xf>
    <xf numFmtId="0" fontId="34" fillId="0" borderId="0" xfId="0" applyFont="1" applyFill="1" applyBorder="1" applyAlignment="1" applyProtection="1">
      <alignment horizontal="center" vertical="center"/>
      <protection hidden="1"/>
    </xf>
    <xf numFmtId="44" fontId="32" fillId="0" borderId="0" xfId="0" applyNumberFormat="1" applyFont="1" applyFill="1" applyBorder="1" applyAlignment="1"/>
    <xf numFmtId="0" fontId="35" fillId="0" borderId="0" xfId="0" applyFont="1" applyFill="1" applyBorder="1"/>
    <xf numFmtId="44" fontId="32" fillId="0" borderId="0" xfId="0" applyNumberFormat="1" applyFont="1" applyFill="1" applyBorder="1" applyAlignment="1">
      <alignment vertical="center"/>
    </xf>
    <xf numFmtId="0" fontId="32" fillId="0" borderId="0" xfId="0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44" fontId="32" fillId="0" borderId="0" xfId="0" applyNumberFormat="1" applyFont="1" applyFill="1" applyBorder="1" applyAlignment="1" applyProtection="1">
      <alignment vertical="center"/>
      <protection hidden="1"/>
    </xf>
    <xf numFmtId="0" fontId="29" fillId="0" borderId="0" xfId="0" applyFont="1" applyFill="1" applyBorder="1" applyAlignment="1" applyProtection="1">
      <alignment vertical="center"/>
      <protection hidden="1"/>
    </xf>
    <xf numFmtId="0" fontId="33" fillId="0" borderId="0" xfId="0" applyFont="1" applyFill="1" applyBorder="1" applyAlignment="1">
      <alignment vertical="center"/>
    </xf>
    <xf numFmtId="0" fontId="35" fillId="0" borderId="0" xfId="0" applyFont="1" applyFill="1" applyBorder="1" applyAlignment="1"/>
    <xf numFmtId="0" fontId="29" fillId="0" borderId="0" xfId="0" applyFont="1" applyFill="1" applyBorder="1" applyAlignment="1"/>
    <xf numFmtId="44" fontId="32" fillId="0" borderId="0" xfId="0" applyNumberFormat="1" applyFont="1" applyFill="1" applyBorder="1"/>
    <xf numFmtId="0" fontId="35" fillId="0" borderId="0" xfId="0" applyFont="1" applyFill="1" applyBorder="1" applyAlignment="1">
      <alignment horizontal="left" vertical="center"/>
    </xf>
    <xf numFmtId="43" fontId="32" fillId="0" borderId="0" xfId="0" applyNumberFormat="1" applyFont="1" applyFill="1" applyBorder="1" applyAlignment="1">
      <alignment vertical="center"/>
    </xf>
    <xf numFmtId="0" fontId="29" fillId="0" borderId="0" xfId="0" applyFont="1" applyBorder="1" applyAlignment="1">
      <alignment vertical="center"/>
    </xf>
    <xf numFmtId="0" fontId="20" fillId="0" borderId="0" xfId="0" applyFont="1" applyBorder="1" applyAlignment="1" applyProtection="1">
      <alignment horizontal="center" vertical="center"/>
      <protection locked="0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0" xfId="0" applyFont="1" applyFill="1" applyBorder="1" applyAlignment="1" applyProtection="1">
      <alignment horizontal="center"/>
    </xf>
    <xf numFmtId="0" fontId="18" fillId="0" borderId="0" xfId="0" applyFont="1" applyBorder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</xf>
    <xf numFmtId="167" fontId="25" fillId="0" borderId="0" xfId="2" applyNumberFormat="1" applyFont="1" applyBorder="1" applyAlignment="1" applyProtection="1">
      <alignment horizontal="center" vertical="center"/>
    </xf>
    <xf numFmtId="44" fontId="4" fillId="0" borderId="1" xfId="2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44" fontId="4" fillId="0" borderId="1" xfId="2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5" fillId="0" borderId="2" xfId="0" applyFont="1" applyBorder="1" applyAlignment="1" applyProtection="1">
      <alignment horizontal="center" vertical="center"/>
    </xf>
    <xf numFmtId="0" fontId="5" fillId="0" borderId="24" xfId="0" applyFont="1" applyBorder="1" applyAlignment="1">
      <alignment horizontal="center" vertical="center" wrapText="1"/>
    </xf>
    <xf numFmtId="0" fontId="25" fillId="0" borderId="24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24" xfId="0" applyFont="1" applyBorder="1" applyAlignment="1" applyProtection="1">
      <alignment horizontal="center" vertical="center"/>
      <protection locked="0"/>
    </xf>
    <xf numFmtId="44" fontId="4" fillId="0" borderId="2" xfId="2" applyFont="1" applyBorder="1" applyAlignment="1">
      <alignment vertical="center"/>
    </xf>
    <xf numFmtId="44" fontId="4" fillId="0" borderId="2" xfId="2" applyFont="1" applyBorder="1" applyAlignment="1" applyProtection="1">
      <alignment vertical="center"/>
    </xf>
    <xf numFmtId="44" fontId="4" fillId="0" borderId="24" xfId="2" applyFont="1" applyBorder="1" applyAlignment="1">
      <alignment vertical="center"/>
    </xf>
    <xf numFmtId="44" fontId="4" fillId="0" borderId="24" xfId="2" applyFont="1" applyBorder="1" applyAlignment="1" applyProtection="1">
      <alignment vertical="center"/>
    </xf>
    <xf numFmtId="44" fontId="25" fillId="0" borderId="2" xfId="2" applyFont="1" applyBorder="1" applyAlignment="1" applyProtection="1">
      <alignment horizontal="center" vertical="center"/>
    </xf>
    <xf numFmtId="44" fontId="4" fillId="0" borderId="2" xfId="0" applyNumberFormat="1" applyFont="1" applyBorder="1" applyAlignment="1" applyProtection="1">
      <alignment vertical="center"/>
    </xf>
    <xf numFmtId="44" fontId="25" fillId="0" borderId="24" xfId="2" applyFont="1" applyBorder="1" applyAlignment="1" applyProtection="1">
      <alignment horizontal="center" vertical="center"/>
    </xf>
    <xf numFmtId="44" fontId="4" fillId="0" borderId="24" xfId="0" applyNumberFormat="1" applyFont="1" applyBorder="1" applyAlignment="1" applyProtection="1">
      <alignment vertical="center"/>
    </xf>
    <xf numFmtId="0" fontId="36" fillId="8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2" fontId="4" fillId="0" borderId="0" xfId="0" applyNumberFormat="1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2" fontId="4" fillId="0" borderId="0" xfId="0" applyNumberFormat="1" applyFont="1" applyFill="1" applyBorder="1" applyAlignment="1">
      <alignment vertical="center"/>
    </xf>
    <xf numFmtId="2" fontId="4" fillId="0" borderId="0" xfId="0" applyNumberFormat="1" applyFont="1" applyFill="1" applyBorder="1"/>
    <xf numFmtId="0" fontId="3" fillId="0" borderId="0" xfId="0" applyFont="1" applyFill="1" applyBorder="1" applyAlignment="1" applyProtection="1">
      <alignment vertical="center"/>
      <protection hidden="1"/>
    </xf>
    <xf numFmtId="164" fontId="8" fillId="0" borderId="0" xfId="0" applyNumberFormat="1" applyFont="1" applyFill="1" applyBorder="1"/>
    <xf numFmtId="43" fontId="4" fillId="0" borderId="0" xfId="1" applyFont="1" applyFill="1" applyBorder="1" applyAlignment="1">
      <alignment vertical="center"/>
    </xf>
    <xf numFmtId="43" fontId="8" fillId="0" borderId="0" xfId="1" applyFont="1" applyFill="1" applyBorder="1" applyAlignment="1">
      <alignment vertical="center"/>
    </xf>
    <xf numFmtId="164" fontId="4" fillId="0" borderId="0" xfId="0" applyNumberFormat="1" applyFont="1" applyFill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2" fontId="8" fillId="0" borderId="0" xfId="0" applyNumberFormat="1" applyFont="1" applyFill="1" applyBorder="1" applyAlignment="1">
      <alignment vertical="center"/>
    </xf>
    <xf numFmtId="0" fontId="20" fillId="0" borderId="2" xfId="0" applyFont="1" applyBorder="1" applyAlignment="1" applyProtection="1">
      <alignment horizontal="center" vertical="center"/>
      <protection locked="0"/>
    </xf>
    <xf numFmtId="0" fontId="20" fillId="0" borderId="24" xfId="0" applyFont="1" applyBorder="1" applyAlignment="1" applyProtection="1">
      <alignment horizontal="center" vertical="center"/>
      <protection locked="0"/>
    </xf>
    <xf numFmtId="0" fontId="5" fillId="5" borderId="1" xfId="0" applyFont="1" applyFill="1" applyBorder="1" applyAlignment="1">
      <alignment horizontal="center" vertical="center"/>
    </xf>
    <xf numFmtId="166" fontId="10" fillId="0" borderId="1" xfId="0" applyNumberFormat="1" applyFont="1" applyFill="1" applyBorder="1" applyAlignment="1" applyProtection="1">
      <alignment horizontal="center" vertical="center"/>
      <protection hidden="1"/>
    </xf>
    <xf numFmtId="166" fontId="10" fillId="0" borderId="1" xfId="0" applyNumberFormat="1" applyFont="1" applyFill="1" applyBorder="1" applyAlignment="1" applyProtection="1">
      <alignment horizontal="center" vertical="center"/>
      <protection locked="0" hidden="1"/>
    </xf>
    <xf numFmtId="0" fontId="29" fillId="0" borderId="0" xfId="0" applyFont="1" applyFill="1" applyBorder="1" applyProtection="1">
      <protection hidden="1"/>
    </xf>
    <xf numFmtId="44" fontId="4" fillId="0" borderId="1" xfId="2" applyFont="1" applyBorder="1" applyAlignment="1" applyProtection="1">
      <alignment vertical="center"/>
      <protection hidden="1"/>
    </xf>
    <xf numFmtId="0" fontId="5" fillId="0" borderId="0" xfId="0" applyFont="1" applyFill="1" applyBorder="1" applyAlignment="1">
      <alignment horizontal="center"/>
    </xf>
    <xf numFmtId="166" fontId="10" fillId="0" borderId="0" xfId="0" applyNumberFormat="1" applyFont="1" applyFill="1" applyBorder="1" applyAlignment="1" applyProtection="1">
      <alignment horizontal="center" vertical="center"/>
      <protection hidden="1"/>
    </xf>
    <xf numFmtId="0" fontId="5" fillId="6" borderId="1" xfId="0" applyFont="1" applyFill="1" applyBorder="1" applyAlignment="1">
      <alignment horizontal="center" vertical="center" wrapText="1"/>
    </xf>
    <xf numFmtId="0" fontId="25" fillId="6" borderId="1" xfId="0" applyFont="1" applyFill="1" applyBorder="1" applyAlignment="1" applyProtection="1">
      <alignment horizontal="center" vertical="center"/>
    </xf>
    <xf numFmtId="44" fontId="25" fillId="6" borderId="1" xfId="2" applyFont="1" applyFill="1" applyBorder="1" applyAlignment="1" applyProtection="1">
      <alignment horizontal="center" vertical="center"/>
    </xf>
    <xf numFmtId="44" fontId="4" fillId="6" borderId="1" xfId="0" applyNumberFormat="1" applyFont="1" applyFill="1" applyBorder="1" applyAlignment="1" applyProtection="1">
      <alignment vertical="center"/>
    </xf>
    <xf numFmtId="0" fontId="8" fillId="6" borderId="0" xfId="0" applyFont="1" applyFill="1" applyBorder="1" applyAlignment="1">
      <alignment vertical="center"/>
    </xf>
    <xf numFmtId="166" fontId="10" fillId="6" borderId="1" xfId="0" applyNumberFormat="1" applyFont="1" applyFill="1" applyBorder="1" applyAlignment="1" applyProtection="1">
      <alignment horizontal="center" vertical="center"/>
      <protection hidden="1"/>
    </xf>
    <xf numFmtId="166" fontId="10" fillId="6" borderId="1" xfId="0" applyNumberFormat="1" applyFont="1" applyFill="1" applyBorder="1" applyAlignment="1" applyProtection="1">
      <alignment horizontal="center" vertical="center"/>
      <protection locked="0" hidden="1"/>
    </xf>
    <xf numFmtId="44" fontId="4" fillId="6" borderId="0" xfId="0" applyNumberFormat="1" applyFont="1" applyFill="1" applyBorder="1" applyAlignment="1"/>
    <xf numFmtId="0" fontId="5" fillId="6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 applyProtection="1">
      <alignment horizontal="center" vertical="center"/>
      <protection locked="0"/>
    </xf>
    <xf numFmtId="44" fontId="4" fillId="6" borderId="2" xfId="2" applyFont="1" applyFill="1" applyBorder="1" applyAlignment="1">
      <alignment vertical="center"/>
    </xf>
    <xf numFmtId="44" fontId="4" fillId="6" borderId="2" xfId="2" applyFont="1" applyFill="1" applyBorder="1" applyAlignment="1" applyProtection="1">
      <alignment vertical="center"/>
    </xf>
    <xf numFmtId="44" fontId="4" fillId="6" borderId="0" xfId="0" applyNumberFormat="1" applyFont="1" applyFill="1" applyBorder="1" applyAlignment="1">
      <alignment vertical="center"/>
    </xf>
    <xf numFmtId="0" fontId="20" fillId="0" borderId="28" xfId="0" applyFont="1" applyBorder="1" applyAlignment="1" applyProtection="1">
      <alignment horizontal="center" vertical="center"/>
      <protection locked="0"/>
    </xf>
    <xf numFmtId="0" fontId="3" fillId="0" borderId="0" xfId="0" applyFont="1" applyBorder="1" applyProtection="1">
      <protection hidden="1"/>
    </xf>
    <xf numFmtId="0" fontId="3" fillId="0" borderId="0" xfId="0" applyFont="1" applyFill="1" applyBorder="1" applyProtection="1">
      <protection hidden="1"/>
    </xf>
    <xf numFmtId="0" fontId="4" fillId="0" borderId="0" xfId="0" applyFont="1" applyFill="1" applyBorder="1" applyAlignment="1" applyProtection="1">
      <alignment horizontal="center"/>
      <protection hidden="1"/>
    </xf>
    <xf numFmtId="0" fontId="10" fillId="0" borderId="0" xfId="0" applyNumberFormat="1" applyFont="1" applyFill="1" applyBorder="1" applyAlignment="1" applyProtection="1">
      <alignment horizontal="center" vertical="center"/>
      <protection hidden="1"/>
    </xf>
    <xf numFmtId="3" fontId="10" fillId="0" borderId="0" xfId="0" applyNumberFormat="1" applyFont="1" applyFill="1" applyBorder="1" applyAlignment="1" applyProtection="1">
      <alignment horizontal="center" vertical="center"/>
      <protection hidden="1"/>
    </xf>
    <xf numFmtId="0" fontId="34" fillId="0" borderId="0" xfId="0" applyNumberFormat="1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Protection="1">
      <protection hidden="1"/>
    </xf>
    <xf numFmtId="166" fontId="4" fillId="0" borderId="0" xfId="0" applyNumberFormat="1" applyFont="1" applyFill="1" applyBorder="1" applyAlignment="1" applyProtection="1">
      <alignment horizontal="center"/>
      <protection hidden="1"/>
    </xf>
    <xf numFmtId="0" fontId="3" fillId="0" borderId="0" xfId="0" applyFont="1" applyBorder="1" applyAlignment="1" applyProtection="1">
      <alignment horizontal="right"/>
      <protection hidden="1"/>
    </xf>
    <xf numFmtId="4" fontId="3" fillId="0" borderId="0" xfId="0" applyNumberFormat="1" applyFont="1" applyFill="1" applyBorder="1" applyProtection="1">
      <protection hidden="1"/>
    </xf>
    <xf numFmtId="44" fontId="20" fillId="0" borderId="26" xfId="2" applyFont="1" applyFill="1" applyBorder="1" applyAlignment="1" applyProtection="1">
      <alignment vertical="top" wrapText="1"/>
      <protection hidden="1"/>
    </xf>
    <xf numFmtId="44" fontId="20" fillId="0" borderId="14" xfId="2" applyFont="1" applyFill="1" applyBorder="1" applyAlignment="1" applyProtection="1">
      <alignment vertical="top" wrapText="1"/>
      <protection hidden="1"/>
    </xf>
    <xf numFmtId="0" fontId="4" fillId="0" borderId="0" xfId="0" applyFont="1" applyBorder="1" applyAlignment="1" applyProtection="1">
      <alignment horizontal="center"/>
      <protection hidden="1"/>
    </xf>
    <xf numFmtId="44" fontId="20" fillId="0" borderId="27" xfId="2" applyFont="1" applyFill="1" applyBorder="1" applyAlignment="1" applyProtection="1">
      <alignment vertical="top" wrapText="1"/>
      <protection hidden="1"/>
    </xf>
    <xf numFmtId="44" fontId="20" fillId="0" borderId="20" xfId="2" applyFont="1" applyFill="1" applyBorder="1" applyAlignment="1" applyProtection="1">
      <alignment vertical="top" wrapText="1"/>
      <protection hidden="1"/>
    </xf>
    <xf numFmtId="0" fontId="18" fillId="0" borderId="4" xfId="0" applyFont="1" applyFill="1" applyBorder="1" applyAlignment="1" applyProtection="1">
      <alignment vertical="center"/>
      <protection hidden="1"/>
    </xf>
    <xf numFmtId="0" fontId="18" fillId="0" borderId="5" xfId="0" applyFont="1" applyFill="1" applyBorder="1" applyAlignment="1" applyProtection="1">
      <alignment vertical="center"/>
      <protection hidden="1"/>
    </xf>
    <xf numFmtId="0" fontId="18" fillId="0" borderId="3" xfId="0" applyFont="1" applyFill="1" applyBorder="1" applyAlignment="1" applyProtection="1">
      <alignment vertical="center"/>
      <protection hidden="1"/>
    </xf>
    <xf numFmtId="0" fontId="4" fillId="0" borderId="0" xfId="0" applyFont="1" applyFill="1" applyBorder="1" applyProtection="1">
      <protection hidden="1"/>
    </xf>
    <xf numFmtId="0" fontId="32" fillId="0" borderId="0" xfId="0" applyFont="1" applyFill="1" applyBorder="1" applyProtection="1">
      <protection hidden="1"/>
    </xf>
    <xf numFmtId="0" fontId="4" fillId="0" borderId="0" xfId="0" applyFont="1" applyBorder="1" applyProtection="1">
      <protection hidden="1"/>
    </xf>
    <xf numFmtId="0" fontId="18" fillId="0" borderId="4" xfId="0" applyFont="1" applyBorder="1" applyAlignment="1" applyProtection="1">
      <alignment vertical="center"/>
      <protection hidden="1"/>
    </xf>
    <xf numFmtId="0" fontId="18" fillId="0" borderId="5" xfId="0" applyFont="1" applyBorder="1" applyAlignment="1" applyProtection="1">
      <alignment vertical="center"/>
      <protection hidden="1"/>
    </xf>
    <xf numFmtId="0" fontId="18" fillId="0" borderId="3" xfId="0" applyFont="1" applyBorder="1" applyAlignment="1" applyProtection="1">
      <alignment vertical="center"/>
      <protection hidden="1"/>
    </xf>
    <xf numFmtId="0" fontId="12" fillId="0" borderId="0" xfId="0" applyFont="1" applyBorder="1" applyProtection="1">
      <protection hidden="1"/>
    </xf>
    <xf numFmtId="0" fontId="10" fillId="3" borderId="0" xfId="0" applyFont="1" applyFill="1" applyBorder="1" applyAlignment="1" applyProtection="1">
      <alignment horizontal="left" vertical="top" wrapText="1"/>
      <protection hidden="1"/>
    </xf>
    <xf numFmtId="0" fontId="10" fillId="3" borderId="0" xfId="0" applyFont="1" applyFill="1" applyBorder="1" applyAlignment="1" applyProtection="1">
      <alignment horizontal="center" vertical="center"/>
      <protection hidden="1"/>
    </xf>
    <xf numFmtId="2" fontId="10" fillId="3" borderId="0" xfId="0" applyNumberFormat="1" applyFont="1" applyFill="1" applyBorder="1" applyAlignment="1" applyProtection="1">
      <alignment horizontal="right" vertical="center"/>
      <protection hidden="1"/>
    </xf>
    <xf numFmtId="44" fontId="10" fillId="0" borderId="0" xfId="2" applyFont="1" applyAlignment="1" applyProtection="1">
      <alignment horizontal="right" vertical="center"/>
      <protection hidden="1"/>
    </xf>
    <xf numFmtId="0" fontId="10" fillId="3" borderId="0" xfId="0" applyFont="1" applyFill="1" applyAlignment="1" applyProtection="1">
      <alignment horizontal="center" vertical="center" wrapText="1"/>
      <protection hidden="1"/>
    </xf>
    <xf numFmtId="0" fontId="22" fillId="0" borderId="0" xfId="0" applyFont="1" applyAlignment="1">
      <alignment vertical="top" wrapText="1"/>
    </xf>
    <xf numFmtId="44" fontId="37" fillId="9" borderId="1" xfId="0" applyNumberFormat="1" applyFont="1" applyFill="1" applyBorder="1" applyAlignment="1" applyProtection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6" borderId="2" xfId="0" applyFont="1" applyFill="1" applyBorder="1" applyAlignment="1">
      <alignment horizontal="left" vertical="center" wrapText="1"/>
    </xf>
    <xf numFmtId="0" fontId="4" fillId="0" borderId="4" xfId="0" applyFont="1" applyBorder="1" applyAlignment="1" applyProtection="1">
      <alignment horizontal="center"/>
      <protection locked="0" hidden="1"/>
    </xf>
    <xf numFmtId="0" fontId="4" fillId="0" borderId="5" xfId="0" applyFont="1" applyBorder="1" applyAlignment="1" applyProtection="1">
      <alignment horizontal="center"/>
      <protection locked="0" hidden="1"/>
    </xf>
    <xf numFmtId="0" fontId="4" fillId="0" borderId="3" xfId="0" applyFont="1" applyBorder="1" applyAlignment="1" applyProtection="1">
      <alignment horizontal="center"/>
      <protection locked="0" hidden="1"/>
    </xf>
    <xf numFmtId="0" fontId="4" fillId="0" borderId="0" xfId="0" applyFont="1" applyBorder="1" applyAlignment="1">
      <alignment horizontal="center" vertical="center"/>
    </xf>
    <xf numFmtId="43" fontId="18" fillId="0" borderId="4" xfId="1" applyFont="1" applyFill="1" applyBorder="1" applyAlignment="1" applyProtection="1">
      <alignment horizontal="center" vertical="center"/>
      <protection hidden="1"/>
    </xf>
    <xf numFmtId="43" fontId="18" fillId="0" borderId="3" xfId="1" applyFont="1" applyFill="1" applyBorder="1" applyAlignment="1" applyProtection="1">
      <alignment horizontal="center" vertical="center"/>
      <protection hidden="1"/>
    </xf>
    <xf numFmtId="0" fontId="4" fillId="6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applyProtection="1">
      <alignment horizontal="center"/>
      <protection hidden="1"/>
    </xf>
    <xf numFmtId="0" fontId="4" fillId="11" borderId="1" xfId="0" applyFont="1" applyFill="1" applyBorder="1" applyAlignment="1" applyProtection="1">
      <alignment horizontal="center"/>
      <protection hidden="1"/>
    </xf>
    <xf numFmtId="166" fontId="4" fillId="0" borderId="4" xfId="0" applyNumberFormat="1" applyFont="1" applyBorder="1" applyAlignment="1" applyProtection="1">
      <alignment horizontal="center"/>
      <protection locked="0" hidden="1"/>
    </xf>
    <xf numFmtId="166" fontId="4" fillId="0" borderId="5" xfId="0" applyNumberFormat="1" applyFont="1" applyBorder="1" applyAlignment="1" applyProtection="1">
      <alignment horizontal="center"/>
      <protection locked="0" hidden="1"/>
    </xf>
    <xf numFmtId="166" fontId="4" fillId="0" borderId="3" xfId="0" applyNumberFormat="1" applyFont="1" applyBorder="1" applyAlignment="1" applyProtection="1">
      <alignment horizontal="center"/>
      <protection locked="0" hidden="1"/>
    </xf>
    <xf numFmtId="0" fontId="4" fillId="7" borderId="1" xfId="0" applyFont="1" applyFill="1" applyBorder="1" applyAlignment="1" applyProtection="1">
      <alignment horizontal="center"/>
      <protection hidden="1"/>
    </xf>
    <xf numFmtId="0" fontId="19" fillId="4" borderId="0" xfId="3" applyFont="1" applyFill="1" applyBorder="1" applyAlignment="1" applyProtection="1">
      <alignment horizontal="center" vertical="center"/>
      <protection locked="0"/>
    </xf>
    <xf numFmtId="0" fontId="5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44" fontId="21" fillId="4" borderId="0" xfId="0" applyNumberFormat="1" applyFont="1" applyFill="1" applyBorder="1" applyAlignment="1">
      <alignment horizontal="center" vertical="center"/>
    </xf>
    <xf numFmtId="44" fontId="20" fillId="0" borderId="26" xfId="2" applyFont="1" applyFill="1" applyBorder="1" applyAlignment="1" applyProtection="1">
      <alignment horizontal="center" vertical="top" wrapText="1"/>
      <protection hidden="1"/>
    </xf>
    <xf numFmtId="44" fontId="20" fillId="0" borderId="14" xfId="2" applyFont="1" applyFill="1" applyBorder="1" applyAlignment="1" applyProtection="1">
      <alignment horizontal="center" vertical="top" wrapText="1"/>
      <protection hidden="1"/>
    </xf>
    <xf numFmtId="44" fontId="20" fillId="0" borderId="25" xfId="2" applyFont="1" applyFill="1" applyBorder="1" applyAlignment="1" applyProtection="1">
      <alignment horizontal="center" vertical="top" wrapText="1"/>
      <protection hidden="1"/>
    </xf>
    <xf numFmtId="44" fontId="20" fillId="0" borderId="17" xfId="2" applyFont="1" applyFill="1" applyBorder="1" applyAlignment="1" applyProtection="1">
      <alignment horizontal="center" vertical="top" wrapText="1"/>
      <protection hidden="1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8" fillId="0" borderId="11" xfId="3" applyFont="1" applyBorder="1" applyAlignment="1" applyProtection="1">
      <alignment horizontal="left" vertical="center"/>
      <protection hidden="1"/>
    </xf>
    <xf numFmtId="0" fontId="38" fillId="0" borderId="12" xfId="3" applyFont="1" applyBorder="1" applyAlignment="1" applyProtection="1">
      <alignment horizontal="left" vertical="center"/>
      <protection hidden="1"/>
    </xf>
    <xf numFmtId="0" fontId="38" fillId="0" borderId="13" xfId="3" applyFont="1" applyBorder="1" applyAlignment="1" applyProtection="1">
      <alignment horizontal="left" vertical="center"/>
      <protection hidden="1"/>
    </xf>
    <xf numFmtId="0" fontId="29" fillId="0" borderId="0" xfId="0" applyFont="1" applyFill="1" applyBorder="1" applyAlignment="1" applyProtection="1">
      <alignment horizontal="left" vertical="top" wrapText="1"/>
      <protection hidden="1"/>
    </xf>
    <xf numFmtId="0" fontId="30" fillId="0" borderId="11" xfId="3" applyFont="1" applyBorder="1" applyAlignment="1" applyProtection="1">
      <alignment horizontal="left" vertical="center"/>
      <protection hidden="1"/>
    </xf>
    <xf numFmtId="0" fontId="30" fillId="0" borderId="12" xfId="3" applyFont="1" applyBorder="1" applyAlignment="1" applyProtection="1">
      <alignment horizontal="left" vertical="center"/>
      <protection hidden="1"/>
    </xf>
    <xf numFmtId="0" fontId="30" fillId="0" borderId="13" xfId="3" applyFont="1" applyBorder="1" applyAlignment="1" applyProtection="1">
      <alignment horizontal="left" vertical="center"/>
      <protection hidden="1"/>
    </xf>
    <xf numFmtId="0" fontId="38" fillId="0" borderId="15" xfId="3" applyFont="1" applyBorder="1" applyAlignment="1" applyProtection="1">
      <alignment horizontal="left" vertical="center"/>
      <protection hidden="1"/>
    </xf>
    <xf numFmtId="0" fontId="38" fillId="0" borderId="16" xfId="3" applyFont="1" applyBorder="1" applyAlignment="1" applyProtection="1">
      <alignment horizontal="left" vertical="center"/>
      <protection hidden="1"/>
    </xf>
    <xf numFmtId="0" fontId="38" fillId="0" borderId="21" xfId="3" applyFont="1" applyBorder="1" applyAlignment="1" applyProtection="1">
      <alignment horizontal="left" vertical="center"/>
      <protection hidden="1"/>
    </xf>
    <xf numFmtId="0" fontId="30" fillId="0" borderId="18" xfId="3" applyFont="1" applyBorder="1" applyAlignment="1" applyProtection="1">
      <alignment horizontal="left" vertical="center"/>
      <protection hidden="1"/>
    </xf>
    <xf numFmtId="0" fontId="30" fillId="0" borderId="19" xfId="3" applyFont="1" applyBorder="1" applyAlignment="1" applyProtection="1">
      <alignment horizontal="left" vertical="center"/>
      <protection hidden="1"/>
    </xf>
    <xf numFmtId="0" fontId="30" fillId="0" borderId="22" xfId="3" applyFont="1" applyBorder="1" applyAlignment="1" applyProtection="1">
      <alignment horizontal="left" vertical="center"/>
      <protection hidden="1"/>
    </xf>
    <xf numFmtId="0" fontId="22" fillId="0" borderId="0" xfId="0" applyFont="1" applyAlignment="1">
      <alignment horizontal="left" vertical="top" wrapText="1"/>
    </xf>
    <xf numFmtId="0" fontId="39" fillId="3" borderId="0" xfId="0" applyFont="1" applyFill="1" applyAlignment="1" applyProtection="1">
      <alignment horizontal="right" vertical="center" wrapText="1"/>
      <protection hidden="1"/>
    </xf>
    <xf numFmtId="0" fontId="10" fillId="3" borderId="0" xfId="0" applyFont="1" applyFill="1" applyAlignment="1" applyProtection="1">
      <alignment horizontal="right" vertical="center" wrapText="1"/>
      <protection hidden="1"/>
    </xf>
    <xf numFmtId="0" fontId="10" fillId="3" borderId="6" xfId="0" applyFont="1" applyFill="1" applyBorder="1" applyAlignment="1" applyProtection="1">
      <alignment horizontal="center" vertical="center" wrapText="1"/>
      <protection hidden="1"/>
    </xf>
    <xf numFmtId="0" fontId="10" fillId="3" borderId="6" xfId="0" applyFont="1" applyFill="1" applyBorder="1" applyAlignment="1" applyProtection="1">
      <alignment horizontal="right" vertical="top"/>
      <protection hidden="1"/>
    </xf>
    <xf numFmtId="0" fontId="10" fillId="3" borderId="0" xfId="0" applyFont="1" applyFill="1" applyBorder="1" applyAlignment="1" applyProtection="1">
      <alignment horizontal="right" vertical="top"/>
      <protection hidden="1"/>
    </xf>
    <xf numFmtId="0" fontId="2" fillId="3" borderId="0" xfId="0" applyFont="1" applyFill="1" applyBorder="1" applyAlignment="1" applyProtection="1">
      <alignment horizontal="right" vertical="top"/>
      <protection hidden="1"/>
    </xf>
    <xf numFmtId="0" fontId="4" fillId="0" borderId="4" xfId="0" applyFont="1" applyBorder="1" applyAlignment="1" applyProtection="1">
      <alignment horizontal="center"/>
      <protection hidden="1"/>
    </xf>
    <xf numFmtId="0" fontId="4" fillId="0" borderId="5" xfId="0" applyFont="1" applyBorder="1" applyAlignment="1" applyProtection="1">
      <alignment horizontal="center"/>
      <protection hidden="1"/>
    </xf>
    <xf numFmtId="0" fontId="4" fillId="0" borderId="3" xfId="0" applyFont="1" applyBorder="1" applyAlignment="1" applyProtection="1">
      <alignment horizontal="center"/>
      <protection hidden="1"/>
    </xf>
    <xf numFmtId="0" fontId="40" fillId="3" borderId="0" xfId="0" applyFont="1" applyFill="1" applyBorder="1" applyAlignment="1">
      <alignment horizontal="center" vertical="center"/>
    </xf>
    <xf numFmtId="0" fontId="40" fillId="0" borderId="0" xfId="0" applyFont="1" applyBorder="1" applyAlignment="1">
      <alignment vertical="top" wrapText="1"/>
    </xf>
    <xf numFmtId="0" fontId="40" fillId="0" borderId="0" xfId="0" applyFont="1" applyBorder="1" applyAlignment="1">
      <alignment vertical="center"/>
    </xf>
    <xf numFmtId="0" fontId="40" fillId="3" borderId="0" xfId="0" applyFont="1" applyFill="1" applyBorder="1" applyAlignment="1">
      <alignment horizontal="right" vertical="center"/>
    </xf>
    <xf numFmtId="22" fontId="40" fillId="0" borderId="0" xfId="0" applyNumberFormat="1" applyFont="1" applyBorder="1" applyAlignment="1">
      <alignment vertical="center"/>
    </xf>
    <xf numFmtId="0" fontId="40" fillId="0" borderId="0" xfId="0" applyFont="1" applyBorder="1" applyAlignment="1">
      <alignment horizontal="right" vertical="center"/>
    </xf>
    <xf numFmtId="43" fontId="37" fillId="8" borderId="0" xfId="1" applyFont="1" applyFill="1" applyBorder="1" applyAlignment="1" applyProtection="1">
      <alignment horizontal="center" vertical="center"/>
      <protection hidden="1"/>
    </xf>
    <xf numFmtId="0" fontId="13" fillId="8" borderId="0" xfId="0" applyFont="1" applyFill="1" applyBorder="1" applyAlignment="1" applyProtection="1">
      <alignment horizontal="center" vertical="center"/>
      <protection hidden="1"/>
    </xf>
    <xf numFmtId="43" fontId="37" fillId="0" borderId="0" xfId="1" applyFont="1" applyFill="1" applyBorder="1" applyProtection="1">
      <protection hidden="1"/>
    </xf>
    <xf numFmtId="0" fontId="37" fillId="0" borderId="0" xfId="0" applyFont="1" applyFill="1" applyBorder="1" applyAlignment="1" applyProtection="1">
      <alignment horizontal="center"/>
      <protection hidden="1"/>
    </xf>
    <xf numFmtId="43" fontId="37" fillId="0" borderId="0" xfId="1" applyFont="1" applyFill="1" applyBorder="1" applyAlignment="1" applyProtection="1">
      <alignment vertical="center"/>
      <protection hidden="1"/>
    </xf>
    <xf numFmtId="0" fontId="41" fillId="0" borderId="0" xfId="0" applyFont="1" applyFill="1" applyBorder="1" applyAlignment="1" applyProtection="1">
      <alignment horizontal="center" vertical="center"/>
      <protection hidden="1"/>
    </xf>
    <xf numFmtId="43" fontId="12" fillId="0" borderId="0" xfId="1" applyFont="1" applyFill="1" applyBorder="1" applyAlignment="1" applyProtection="1">
      <alignment vertical="top"/>
      <protection hidden="1"/>
    </xf>
    <xf numFmtId="0" fontId="41" fillId="0" borderId="0" xfId="0" applyFont="1" applyFill="1" applyBorder="1" applyAlignment="1" applyProtection="1">
      <alignment horizontal="center" vertical="top"/>
      <protection hidden="1"/>
    </xf>
    <xf numFmtId="43" fontId="12" fillId="0" borderId="0" xfId="1" applyFont="1" applyFill="1" applyBorder="1" applyAlignment="1" applyProtection="1">
      <alignment horizontal="right" vertical="center"/>
      <protection hidden="1"/>
    </xf>
    <xf numFmtId="0" fontId="40" fillId="0" borderId="0" xfId="0" applyFont="1" applyFill="1" applyBorder="1" applyAlignment="1" applyProtection="1">
      <alignment horizontal="center" vertical="center"/>
      <protection hidden="1"/>
    </xf>
    <xf numFmtId="43" fontId="12" fillId="0" borderId="0" xfId="1" applyFont="1" applyFill="1" applyBorder="1" applyProtection="1">
      <protection hidden="1"/>
    </xf>
    <xf numFmtId="44" fontId="37" fillId="0" borderId="0" xfId="0" applyNumberFormat="1" applyFont="1" applyFill="1" applyBorder="1" applyAlignment="1" applyProtection="1">
      <alignment horizontal="left" vertical="center"/>
      <protection hidden="1"/>
    </xf>
    <xf numFmtId="0" fontId="41" fillId="0" borderId="0" xfId="0" applyFont="1" applyFill="1" applyBorder="1" applyAlignment="1" applyProtection="1">
      <alignment vertical="center"/>
      <protection hidden="1"/>
    </xf>
    <xf numFmtId="43" fontId="37" fillId="0" borderId="0" xfId="1" applyFont="1" applyFill="1" applyBorder="1" applyAlignment="1" applyProtection="1">
      <alignment horizontal="center"/>
      <protection hidden="1"/>
    </xf>
    <xf numFmtId="43" fontId="37" fillId="0" borderId="0" xfId="1" applyFont="1" applyFill="1" applyBorder="1" applyAlignment="1" applyProtection="1">
      <alignment horizontal="left" vertical="center"/>
      <protection hidden="1"/>
    </xf>
    <xf numFmtId="43" fontId="41" fillId="0" borderId="0" xfId="1" applyFont="1" applyFill="1" applyBorder="1" applyAlignment="1" applyProtection="1">
      <alignment vertical="center"/>
      <protection hidden="1"/>
    </xf>
    <xf numFmtId="43" fontId="37" fillId="0" borderId="0" xfId="1" applyFont="1" applyFill="1" applyBorder="1" applyAlignment="1" applyProtection="1">
      <protection hidden="1"/>
    </xf>
    <xf numFmtId="43" fontId="37" fillId="0" borderId="0" xfId="1" applyFont="1" applyFill="1" applyBorder="1" applyAlignment="1" applyProtection="1">
      <alignment vertical="center" wrapText="1"/>
      <protection hidden="1"/>
    </xf>
    <xf numFmtId="43" fontId="12" fillId="0" borderId="0" xfId="1" applyFont="1" applyFill="1" applyBorder="1" applyAlignment="1" applyProtection="1">
      <alignment vertical="center"/>
      <protection hidden="1"/>
    </xf>
    <xf numFmtId="43" fontId="37" fillId="0" borderId="0" xfId="1" applyFont="1" applyFill="1" applyBorder="1" applyAlignment="1" applyProtection="1">
      <alignment horizontal="left" vertical="top" wrapText="1"/>
      <protection hidden="1"/>
    </xf>
    <xf numFmtId="43" fontId="37" fillId="0" borderId="0" xfId="1" applyFont="1" applyFill="1" applyBorder="1" applyAlignment="1" applyProtection="1">
      <alignment horizontal="left"/>
      <protection hidden="1"/>
    </xf>
    <xf numFmtId="0" fontId="37" fillId="0" borderId="0" xfId="0" applyFont="1" applyFill="1" applyBorder="1" applyAlignment="1" applyProtection="1">
      <alignment horizontal="center" vertical="center"/>
      <protection hidden="1"/>
    </xf>
    <xf numFmtId="0" fontId="42" fillId="0" borderId="0" xfId="0" applyFont="1" applyFill="1" applyBorder="1" applyAlignment="1" applyProtection="1">
      <alignment horizontal="center"/>
      <protection hidden="1"/>
    </xf>
    <xf numFmtId="43" fontId="37" fillId="0" borderId="0" xfId="1" applyFont="1" applyFill="1" applyBorder="1" applyAlignment="1" applyProtection="1">
      <alignment horizontal="left" vertical="top"/>
      <protection hidden="1"/>
    </xf>
    <xf numFmtId="0" fontId="42" fillId="0" borderId="0" xfId="0" applyFont="1" applyFill="1" applyBorder="1" applyAlignment="1" applyProtection="1">
      <alignment horizontal="center" vertical="center"/>
      <protection hidden="1"/>
    </xf>
    <xf numFmtId="0" fontId="12" fillId="0" borderId="0" xfId="0" applyFont="1" applyFill="1" applyBorder="1" applyAlignment="1" applyProtection="1">
      <alignment vertical="center"/>
      <protection hidden="1"/>
    </xf>
    <xf numFmtId="43" fontId="37" fillId="0" borderId="0" xfId="1" applyFont="1" applyFill="1" applyBorder="1" applyAlignment="1" applyProtection="1">
      <alignment horizontal="left" vertical="center" wrapText="1"/>
      <protection hidden="1"/>
    </xf>
    <xf numFmtId="0" fontId="42" fillId="0" borderId="0" xfId="0" applyFont="1" applyFill="1" applyBorder="1" applyAlignment="1" applyProtection="1">
      <alignment vertical="center"/>
      <protection hidden="1"/>
    </xf>
  </cellXfs>
  <cellStyles count="5">
    <cellStyle name="Comma" xfId="1" builtinId="3"/>
    <cellStyle name="Currency" xfId="2" builtinId="4"/>
    <cellStyle name="Hyperlink" xfId="3" builtinId="8"/>
    <cellStyle name="Normal" xfId="0" builtinId="0"/>
    <cellStyle name="Normal 2" xfId="4"/>
  </cellStyles>
  <dxfs count="17">
    <dxf>
      <font>
        <color theme="0"/>
      </font>
    </dxf>
    <dxf>
      <font>
        <color theme="0"/>
      </font>
      <border>
        <bottom style="thin">
          <color theme="0"/>
        </bottom>
      </border>
    </dxf>
    <dxf>
      <font>
        <color theme="0"/>
      </font>
      <border>
        <left style="thin">
          <color theme="0"/>
        </left>
        <bottom style="thin">
          <color theme="0"/>
        </bottom>
      </border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color theme="0"/>
      </font>
    </dxf>
    <dxf>
      <font>
        <color theme="0"/>
      </font>
    </dxf>
    <dxf>
      <font>
        <color theme="0"/>
      </font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9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859</xdr:row>
      <xdr:rowOff>0</xdr:rowOff>
    </xdr:from>
    <xdr:to>
      <xdr:col>22</xdr:col>
      <xdr:colOff>276225</xdr:colOff>
      <xdr:row>860</xdr:row>
      <xdr:rowOff>19054</xdr:rowOff>
    </xdr:to>
    <xdr:pic>
      <xdr:nvPicPr>
        <xdr:cNvPr id="76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05525" y="77685900"/>
          <a:ext cx="762000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142875</xdr:colOff>
      <xdr:row>1</xdr:row>
      <xdr:rowOff>47626</xdr:rowOff>
    </xdr:from>
    <xdr:to>
      <xdr:col>5</xdr:col>
      <xdr:colOff>79500</xdr:colOff>
      <xdr:row>5</xdr:row>
      <xdr:rowOff>9526</xdr:rowOff>
    </xdr:to>
    <xdr:pic>
      <xdr:nvPicPr>
        <xdr:cNvPr id="34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52426"/>
          <a:ext cx="15368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K1694"/>
  <sheetViews>
    <sheetView showGridLines="0" showRowColHeaders="0" tabSelected="1" zoomScaleNormal="100" workbookViewId="0">
      <pane ySplit="1" topLeftCell="A2" activePane="bottomLeft" state="frozen"/>
      <selection pane="bottomLeft" activeCell="C20" sqref="C20:E20"/>
    </sheetView>
  </sheetViews>
  <sheetFormatPr defaultColWidth="0" defaultRowHeight="12" x14ac:dyDescent="0.25"/>
  <cols>
    <col min="1" max="1" width="0.44140625" style="1" customWidth="1"/>
    <col min="2" max="2" width="4.44140625" style="1" customWidth="1"/>
    <col min="3" max="3" width="9.44140625" style="5" customWidth="1"/>
    <col min="4" max="4" width="5.44140625" style="5" customWidth="1"/>
    <col min="5" max="5" width="4.6640625" style="5" customWidth="1"/>
    <col min="6" max="7" width="5" style="5" customWidth="1"/>
    <col min="8" max="8" width="6.5546875" style="5" bestFit="1" customWidth="1"/>
    <col min="9" max="9" width="5" style="5" customWidth="1"/>
    <col min="10" max="10" width="4.109375" style="5" customWidth="1"/>
    <col min="11" max="11" width="5.109375" style="9" bestFit="1" customWidth="1"/>
    <col min="12" max="12" width="5.5546875" style="9" customWidth="1"/>
    <col min="13" max="13" width="12.109375" style="9" bestFit="1" customWidth="1"/>
    <col min="14" max="15" width="8.109375" style="28" customWidth="1"/>
    <col min="16" max="16" width="10.109375" style="9" customWidth="1"/>
    <col min="17" max="17" width="7.33203125" style="6" customWidth="1"/>
    <col min="18" max="20" width="7.33203125" style="142" customWidth="1"/>
    <col min="21" max="21" width="10.5546875" style="142" customWidth="1"/>
    <col min="22" max="22" width="7.33203125" style="319" bestFit="1" customWidth="1"/>
    <col min="23" max="23" width="8.109375" style="320" bestFit="1" customWidth="1"/>
    <col min="24" max="24" width="13.5546875" style="11" customWidth="1"/>
    <col min="25" max="25" width="13.5546875" style="6" customWidth="1"/>
    <col min="26" max="26" width="13.5546875" style="142" customWidth="1"/>
    <col min="27" max="28" width="13.5546875" style="143" customWidth="1"/>
    <col min="29" max="29" width="58.33203125" style="143" customWidth="1"/>
    <col min="30" max="30" width="13.6640625" style="143" customWidth="1"/>
    <col min="31" max="33" width="13.6640625" style="13" customWidth="1"/>
    <col min="34" max="35" width="2.33203125" style="13" bestFit="1" customWidth="1"/>
    <col min="36" max="36" width="6.33203125" style="13" bestFit="1" customWidth="1"/>
    <col min="37" max="37" width="6" style="13" bestFit="1" customWidth="1"/>
    <col min="38" max="38" width="6.44140625" style="13" bestFit="1" customWidth="1"/>
    <col min="39" max="39" width="6.109375" style="13" bestFit="1" customWidth="1"/>
    <col min="40" max="40" width="7" style="13" bestFit="1" customWidth="1"/>
    <col min="41" max="52" width="1.44140625" style="13" bestFit="1" customWidth="1"/>
    <col min="53" max="53" width="3.33203125" style="13" customWidth="1"/>
    <col min="54" max="54" width="6.6640625" style="13" bestFit="1" customWidth="1"/>
    <col min="55" max="55" width="9.33203125" style="13" bestFit="1" customWidth="1"/>
    <col min="56" max="56" width="6.5546875" style="13" bestFit="1" customWidth="1"/>
    <col min="57" max="57" width="4.44140625" style="13" bestFit="1" customWidth="1"/>
    <col min="58" max="58" width="5.44140625" style="13" bestFit="1" customWidth="1"/>
    <col min="59" max="59" width="4.44140625" style="13" bestFit="1" customWidth="1"/>
    <col min="60" max="60" width="7.5546875" style="13" bestFit="1" customWidth="1"/>
    <col min="61" max="61" width="8.6640625" style="13" bestFit="1" customWidth="1"/>
    <col min="62" max="62" width="6.5546875" style="13" bestFit="1" customWidth="1"/>
    <col min="63" max="63" width="7.5546875" style="13" bestFit="1" customWidth="1"/>
    <col min="64" max="64" width="6.5546875" style="13" bestFit="1" customWidth="1"/>
    <col min="65" max="65" width="7.44140625" style="13" bestFit="1" customWidth="1"/>
    <col min="66" max="66" width="5.33203125" style="13" bestFit="1" customWidth="1"/>
    <col min="67" max="67" width="6.33203125" style="13" bestFit="1" customWidth="1"/>
    <col min="68" max="68" width="5.33203125" style="13" bestFit="1" customWidth="1"/>
    <col min="69" max="69" width="6.44140625" style="13" bestFit="1" customWidth="1"/>
    <col min="70" max="70" width="7.44140625" style="13" bestFit="1" customWidth="1"/>
    <col min="71" max="71" width="6.44140625" style="13" bestFit="1" customWidth="1"/>
    <col min="72" max="72" width="5.33203125" style="13" bestFit="1" customWidth="1"/>
    <col min="73" max="73" width="4.33203125" style="13" bestFit="1" customWidth="1"/>
    <col min="74" max="74" width="5.33203125" style="13" bestFit="1" customWidth="1"/>
    <col min="75" max="84" width="1.44140625" style="13" bestFit="1" customWidth="1"/>
    <col min="85" max="85" width="1.5546875" style="13" bestFit="1" customWidth="1"/>
    <col min="86" max="87" width="4" style="13" bestFit="1" customWidth="1"/>
    <col min="88" max="90" width="1.44140625" style="13" bestFit="1" customWidth="1"/>
    <col min="91" max="91" width="1.5546875" style="13" bestFit="1" customWidth="1"/>
    <col min="92" max="92" width="6.109375" style="13" bestFit="1" customWidth="1"/>
    <col min="93" max="93" width="6.44140625" style="13" bestFit="1" customWidth="1"/>
    <col min="94" max="94" width="4.6640625" style="13" bestFit="1" customWidth="1"/>
    <col min="95" max="96" width="8.109375" style="13" bestFit="1" customWidth="1"/>
    <col min="97" max="97" width="7.5546875" style="13" bestFit="1" customWidth="1"/>
    <col min="98" max="98" width="8.88671875" style="13" bestFit="1" customWidth="1"/>
    <col min="99" max="99" width="7" style="13" bestFit="1" customWidth="1"/>
    <col min="100" max="100" width="10.33203125" style="13" bestFit="1" customWidth="1"/>
    <col min="101" max="101" width="7" style="13" bestFit="1" customWidth="1"/>
    <col min="102" max="102" width="6.6640625" style="13" bestFit="1" customWidth="1"/>
    <col min="103" max="103" width="8" style="13" bestFit="1" customWidth="1"/>
    <col min="104" max="107" width="1.44140625" style="13" bestFit="1" customWidth="1"/>
    <col min="108" max="108" width="1.5546875" style="13" bestFit="1" customWidth="1"/>
    <col min="109" max="109" width="4.33203125" style="13" bestFit="1" customWidth="1"/>
    <col min="110" max="110" width="3.109375" style="13" bestFit="1" customWidth="1"/>
    <col min="111" max="112" width="3.44140625" style="13" bestFit="1" customWidth="1"/>
    <col min="113" max="113" width="4.6640625" style="13" bestFit="1" customWidth="1"/>
    <col min="114" max="114" width="6" style="13" bestFit="1" customWidth="1"/>
    <col min="115" max="118" width="1.44140625" style="13" bestFit="1" customWidth="1"/>
    <col min="119" max="120" width="9.109375" style="13" customWidth="1"/>
    <col min="121" max="121" width="10.33203125" style="13" bestFit="1" customWidth="1"/>
    <col min="122" max="122" width="5.33203125" style="13" bestFit="1" customWidth="1"/>
    <col min="123" max="123" width="11.109375" style="13" bestFit="1" customWidth="1"/>
    <col min="124" max="124" width="5.33203125" style="13" bestFit="1" customWidth="1"/>
    <col min="125" max="125" width="10.33203125" style="13" bestFit="1" customWidth="1"/>
    <col min="126" max="126" width="5.33203125" style="13" bestFit="1" customWidth="1"/>
    <col min="127" max="127" width="12.6640625" style="13" bestFit="1" customWidth="1"/>
    <col min="128" max="128" width="5.33203125" style="13" bestFit="1" customWidth="1"/>
    <col min="129" max="129" width="11.5546875" style="13" bestFit="1" customWidth="1"/>
    <col min="130" max="130" width="5.33203125" style="13" bestFit="1" customWidth="1"/>
    <col min="131" max="131" width="9.109375" style="13" customWidth="1"/>
    <col min="132" max="132" width="4.6640625" style="13" bestFit="1" customWidth="1"/>
    <col min="133" max="133" width="5.33203125" style="13" bestFit="1" customWidth="1"/>
    <col min="134" max="134" width="15.109375" style="13" customWidth="1"/>
    <col min="135" max="135" width="7.44140625" style="13" bestFit="1" customWidth="1"/>
    <col min="136" max="138" width="5" style="13" customWidth="1"/>
    <col min="139" max="140" width="4.33203125" style="1" customWidth="1"/>
    <col min="141" max="141" width="4.33203125" style="16" customWidth="1"/>
    <col min="142" max="16384" width="0" style="1" hidden="1"/>
  </cols>
  <sheetData>
    <row r="1" spans="1:141" s="13" customFormat="1" ht="24" customHeight="1" x14ac:dyDescent="0.2">
      <c r="A1" s="14"/>
      <c r="B1" s="27" t="s">
        <v>38</v>
      </c>
      <c r="C1" s="27"/>
      <c r="D1" s="27"/>
      <c r="E1" s="27"/>
      <c r="F1" s="27"/>
      <c r="G1" s="27"/>
      <c r="H1" s="281">
        <f>SUM(P46:P1727)</f>
        <v>0</v>
      </c>
      <c r="I1" s="281"/>
      <c r="J1" s="281"/>
      <c r="K1" s="135"/>
      <c r="L1" s="276" t="s">
        <v>30</v>
      </c>
      <c r="M1" s="276"/>
      <c r="N1" s="276"/>
      <c r="O1" s="276"/>
      <c r="P1" s="276"/>
      <c r="Q1" s="77"/>
      <c r="R1" s="141"/>
      <c r="S1" s="141"/>
      <c r="T1" s="141"/>
      <c r="U1" s="141"/>
      <c r="V1" s="317"/>
      <c r="W1" s="318"/>
      <c r="X1" s="187"/>
      <c r="Y1" s="187"/>
      <c r="Z1" s="141"/>
      <c r="AA1" s="141"/>
      <c r="AB1" s="141"/>
      <c r="AC1" s="141"/>
      <c r="AD1" s="141"/>
      <c r="AE1" s="74"/>
      <c r="AF1" s="74"/>
      <c r="AG1" s="74"/>
      <c r="AH1" s="74"/>
      <c r="AI1" s="74"/>
      <c r="AJ1" s="74"/>
      <c r="AK1" s="75"/>
      <c r="AL1" s="75"/>
      <c r="AM1" s="75"/>
      <c r="AN1" s="75"/>
      <c r="AO1" s="75"/>
      <c r="AP1" s="75"/>
      <c r="AQ1" s="75"/>
      <c r="AR1" s="75"/>
      <c r="AS1" s="75"/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/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/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/>
      <c r="EF1" s="75"/>
      <c r="EG1" s="75"/>
      <c r="EK1" s="15"/>
    </row>
    <row r="2" spans="1:141" s="13" customFormat="1" ht="14.4" x14ac:dyDescent="0.25">
      <c r="A2" s="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34" t="s">
        <v>543</v>
      </c>
      <c r="Q2" s="6"/>
      <c r="R2" s="142"/>
      <c r="S2" s="142"/>
      <c r="T2" s="142"/>
      <c r="U2" s="142"/>
      <c r="V2" s="319"/>
      <c r="W2" s="320"/>
      <c r="X2" s="11"/>
      <c r="Y2" s="6"/>
      <c r="Z2" s="142"/>
      <c r="AA2" s="143"/>
      <c r="AB2" s="143"/>
      <c r="AC2" s="143"/>
      <c r="AD2" s="143"/>
      <c r="EK2" s="15"/>
    </row>
    <row r="3" spans="1:141" s="13" customFormat="1" ht="18" x14ac:dyDescent="0.2">
      <c r="A3" s="1"/>
      <c r="B3" s="1"/>
      <c r="C3" s="29"/>
      <c r="D3" s="62"/>
      <c r="E3" s="62"/>
      <c r="F3" s="62"/>
      <c r="G3" s="211"/>
      <c r="H3" s="211"/>
      <c r="I3" s="211"/>
      <c r="J3" s="277" t="s">
        <v>32</v>
      </c>
      <c r="K3" s="278"/>
      <c r="L3" s="277" t="s">
        <v>31</v>
      </c>
      <c r="M3" s="286"/>
      <c r="N3" s="286"/>
      <c r="O3" s="286"/>
      <c r="P3" s="278"/>
      <c r="R3" s="143"/>
      <c r="S3" s="143"/>
      <c r="T3" s="143"/>
      <c r="U3" s="143"/>
      <c r="V3" s="321"/>
      <c r="W3" s="322"/>
      <c r="X3" s="188"/>
      <c r="Y3" s="188"/>
      <c r="Z3" s="144"/>
      <c r="AA3" s="144"/>
      <c r="AB3" s="143"/>
      <c r="AC3" s="143"/>
      <c r="AD3" s="143"/>
      <c r="EK3" s="15"/>
    </row>
    <row r="4" spans="1:141" s="139" customFormat="1" ht="20.25" customHeight="1" x14ac:dyDescent="0.25">
      <c r="A4" s="136"/>
      <c r="B4" s="136"/>
      <c r="C4" s="137"/>
      <c r="D4" s="138"/>
      <c r="E4" s="138"/>
      <c r="F4" s="138"/>
      <c r="G4" s="189"/>
      <c r="H4" s="189"/>
      <c r="I4" s="189"/>
      <c r="J4" s="279"/>
      <c r="K4" s="280"/>
      <c r="L4" s="279"/>
      <c r="M4" s="287"/>
      <c r="N4" s="287"/>
      <c r="O4" s="287"/>
      <c r="P4" s="280"/>
      <c r="R4" s="145"/>
      <c r="S4" s="145"/>
      <c r="T4" s="145"/>
      <c r="U4" s="145"/>
      <c r="V4" s="323"/>
      <c r="W4" s="324"/>
      <c r="X4" s="189"/>
      <c r="Y4" s="189"/>
      <c r="Z4" s="146"/>
      <c r="AA4" s="146"/>
      <c r="AB4" s="145"/>
      <c r="AC4" s="145"/>
      <c r="AD4" s="145"/>
      <c r="EK4" s="140"/>
    </row>
    <row r="5" spans="1:141" s="228" customFormat="1" ht="12" customHeight="1" x14ac:dyDescent="0.25">
      <c r="A5" s="227"/>
      <c r="B5" s="227"/>
      <c r="F5" s="229"/>
      <c r="G5" s="212"/>
      <c r="H5" s="212"/>
      <c r="I5" s="212"/>
      <c r="J5" s="284">
        <f>SUM(P46:P55)</f>
        <v>0</v>
      </c>
      <c r="K5" s="285"/>
      <c r="L5" s="295" t="str">
        <f>B44</f>
        <v>3068 &amp; 3070 CRS DOORS - 18 Ga., Inverted Top, Mesker Locations</v>
      </c>
      <c r="M5" s="296"/>
      <c r="N5" s="296"/>
      <c r="O5" s="296"/>
      <c r="P5" s="297"/>
      <c r="R5" s="209"/>
      <c r="S5" s="209"/>
      <c r="T5" s="209"/>
      <c r="U5" s="209"/>
      <c r="V5" s="325"/>
      <c r="W5" s="326"/>
      <c r="X5" s="230"/>
      <c r="Y5" s="231"/>
      <c r="Z5" s="147"/>
      <c r="AA5" s="232"/>
      <c r="AB5" s="209"/>
      <c r="AC5" s="209"/>
      <c r="AD5" s="209"/>
      <c r="EK5" s="233"/>
    </row>
    <row r="6" spans="1:141" s="228" customFormat="1" ht="12.75" customHeight="1" x14ac:dyDescent="0.25">
      <c r="A6" s="227"/>
      <c r="B6" s="227"/>
      <c r="F6" s="234"/>
      <c r="G6" s="212"/>
      <c r="H6" s="212"/>
      <c r="I6" s="212"/>
      <c r="J6" s="282">
        <f>SUM(P59:P63)</f>
        <v>0</v>
      </c>
      <c r="K6" s="283"/>
      <c r="L6" s="288" t="str">
        <f>B57</f>
        <v>3068 GALV DOORS - 18 Ga., Flush Top, Mesker Locations</v>
      </c>
      <c r="M6" s="289"/>
      <c r="N6" s="289"/>
      <c r="O6" s="289"/>
      <c r="P6" s="290"/>
      <c r="R6" s="209"/>
      <c r="S6" s="209"/>
      <c r="T6" s="209"/>
      <c r="U6" s="209"/>
      <c r="V6" s="325"/>
      <c r="W6" s="326"/>
      <c r="X6" s="230"/>
      <c r="Y6" s="231"/>
      <c r="Z6" s="147"/>
      <c r="AA6" s="232"/>
      <c r="AB6" s="209"/>
      <c r="AC6" s="209"/>
      <c r="AD6" s="209"/>
      <c r="EK6" s="233"/>
    </row>
    <row r="7" spans="1:141" s="228" customFormat="1" ht="12" customHeight="1" x14ac:dyDescent="0.2">
      <c r="A7" s="227"/>
      <c r="B7" s="291" t="s">
        <v>231</v>
      </c>
      <c r="C7" s="291"/>
      <c r="D7" s="291"/>
      <c r="E7" s="291"/>
      <c r="F7" s="291"/>
      <c r="G7" s="212"/>
      <c r="H7" s="212"/>
      <c r="I7" s="212"/>
      <c r="J7" s="282">
        <f>SUM(P67:P71)</f>
        <v>0</v>
      </c>
      <c r="K7" s="283"/>
      <c r="L7" s="288" t="str">
        <f>B65</f>
        <v>3070 GALV DOORS - 18 Ga., Flush Top, Mesker Locations</v>
      </c>
      <c r="M7" s="289"/>
      <c r="N7" s="289"/>
      <c r="O7" s="289"/>
      <c r="P7" s="290"/>
      <c r="R7" s="209"/>
      <c r="S7" s="209"/>
      <c r="T7" s="209"/>
      <c r="U7" s="209"/>
      <c r="V7" s="325"/>
      <c r="W7" s="326"/>
      <c r="X7" s="230"/>
      <c r="Y7" s="231"/>
      <c r="Z7" s="147"/>
      <c r="AA7" s="232"/>
      <c r="AB7" s="209"/>
      <c r="AC7" s="209"/>
      <c r="AD7" s="209"/>
      <c r="EK7" s="233"/>
    </row>
    <row r="8" spans="1:141" s="228" customFormat="1" ht="12.75" customHeight="1" x14ac:dyDescent="0.2">
      <c r="A8" s="227"/>
      <c r="B8" s="291"/>
      <c r="C8" s="291"/>
      <c r="D8" s="291"/>
      <c r="E8" s="291"/>
      <c r="F8" s="291"/>
      <c r="G8" s="212"/>
      <c r="H8" s="212"/>
      <c r="I8" s="212"/>
      <c r="J8" s="282">
        <f>SUM(P75:P76)</f>
        <v>0</v>
      </c>
      <c r="K8" s="283"/>
      <c r="L8" s="288" t="str">
        <f>B73</f>
        <v>3068 DOORS - GALV, 18 GA., Flush Top, Competitors Locations</v>
      </c>
      <c r="M8" s="289"/>
      <c r="N8" s="289"/>
      <c r="O8" s="289"/>
      <c r="P8" s="290"/>
      <c r="R8" s="209"/>
      <c r="S8" s="209"/>
      <c r="T8" s="209"/>
      <c r="U8" s="209"/>
      <c r="V8" s="325"/>
      <c r="W8" s="326"/>
      <c r="X8" s="230"/>
      <c r="Y8" s="231"/>
      <c r="Z8" s="147"/>
      <c r="AA8" s="232"/>
      <c r="AB8" s="209"/>
      <c r="AC8" s="209"/>
      <c r="AD8" s="209"/>
      <c r="EK8" s="233"/>
    </row>
    <row r="9" spans="1:141" s="228" customFormat="1" ht="12.75" customHeight="1" x14ac:dyDescent="0.2">
      <c r="A9" s="227"/>
      <c r="B9" s="291"/>
      <c r="C9" s="291"/>
      <c r="D9" s="291"/>
      <c r="E9" s="291"/>
      <c r="F9" s="291"/>
      <c r="G9" s="212"/>
      <c r="H9" s="212"/>
      <c r="I9" s="212"/>
      <c r="J9" s="282">
        <f>SUM(P79:P83)</f>
        <v>0</v>
      </c>
      <c r="K9" s="283"/>
      <c r="L9" s="288" t="str">
        <f>B77</f>
        <v>3070 GALV DOORS - 18 GA., Flush Top, Competitors Locations</v>
      </c>
      <c r="M9" s="289"/>
      <c r="N9" s="289"/>
      <c r="O9" s="289"/>
      <c r="P9" s="290"/>
      <c r="R9" s="209"/>
      <c r="S9" s="209"/>
      <c r="T9" s="209"/>
      <c r="U9" s="209"/>
      <c r="V9" s="325"/>
      <c r="W9" s="326"/>
      <c r="X9" s="230"/>
      <c r="Y9" s="231"/>
      <c r="Z9" s="147"/>
      <c r="AA9" s="232"/>
      <c r="AB9" s="209"/>
      <c r="AC9" s="209"/>
      <c r="AD9" s="209"/>
      <c r="EK9" s="233"/>
    </row>
    <row r="10" spans="1:141" s="228" customFormat="1" ht="12.75" customHeight="1" x14ac:dyDescent="0.2">
      <c r="A10" s="227"/>
      <c r="B10" s="291" t="s">
        <v>232</v>
      </c>
      <c r="C10" s="291"/>
      <c r="D10" s="291"/>
      <c r="E10" s="291"/>
      <c r="F10" s="291"/>
      <c r="G10" s="212"/>
      <c r="H10" s="212"/>
      <c r="I10" s="212"/>
      <c r="J10" s="282">
        <f>SUM(P87:P129)</f>
        <v>0</v>
      </c>
      <c r="K10" s="283"/>
      <c r="L10" s="288" t="str">
        <f>B85</f>
        <v>F SERIES - CRS, 16 Ga., Mesker Locations</v>
      </c>
      <c r="M10" s="289"/>
      <c r="N10" s="289"/>
      <c r="O10" s="289"/>
      <c r="P10" s="290"/>
      <c r="R10" s="209"/>
      <c r="S10" s="209"/>
      <c r="T10" s="209"/>
      <c r="U10" s="209"/>
      <c r="V10" s="325"/>
      <c r="W10" s="326"/>
      <c r="X10" s="230"/>
      <c r="Y10" s="231"/>
      <c r="Z10" s="147"/>
      <c r="AA10" s="232"/>
      <c r="AB10" s="209"/>
      <c r="AC10" s="209"/>
      <c r="AD10" s="209"/>
      <c r="EK10" s="233"/>
    </row>
    <row r="11" spans="1:141" s="228" customFormat="1" ht="12.75" customHeight="1" x14ac:dyDescent="0.2">
      <c r="A11" s="227"/>
      <c r="B11" s="291"/>
      <c r="C11" s="291"/>
      <c r="D11" s="291"/>
      <c r="E11" s="291"/>
      <c r="F11" s="291"/>
      <c r="G11" s="212"/>
      <c r="H11" s="212"/>
      <c r="I11" s="212"/>
      <c r="J11" s="282">
        <f>SUM(P133:P144)</f>
        <v>0</v>
      </c>
      <c r="K11" s="283"/>
      <c r="L11" s="288" t="str">
        <f>B131</f>
        <v>F SERIES - GALV, 16 Ga., Mesker Locations</v>
      </c>
      <c r="M11" s="289"/>
      <c r="N11" s="289"/>
      <c r="O11" s="289"/>
      <c r="P11" s="290"/>
      <c r="R11" s="209"/>
      <c r="S11" s="209"/>
      <c r="T11" s="209"/>
      <c r="U11" s="209"/>
      <c r="V11" s="325"/>
      <c r="W11" s="326"/>
      <c r="X11" s="230"/>
      <c r="Y11" s="231"/>
      <c r="Z11" s="147"/>
      <c r="AA11" s="232"/>
      <c r="AB11" s="209"/>
      <c r="AC11" s="209"/>
      <c r="AD11" s="209"/>
      <c r="EK11" s="233"/>
    </row>
    <row r="12" spans="1:141" s="228" customFormat="1" ht="12.75" customHeight="1" x14ac:dyDescent="0.2">
      <c r="A12" s="227"/>
      <c r="B12" s="291"/>
      <c r="C12" s="291"/>
      <c r="D12" s="291"/>
      <c r="E12" s="291"/>
      <c r="F12" s="291"/>
      <c r="G12" s="212"/>
      <c r="H12" s="212"/>
      <c r="I12" s="212"/>
      <c r="J12" s="282">
        <f>SUM(P148:P150)</f>
        <v>0</v>
      </c>
      <c r="K12" s="283"/>
      <c r="L12" s="288" t="str">
        <f>B146</f>
        <v>STICK - CRS, 16 Ga., Mesker Locations</v>
      </c>
      <c r="M12" s="289"/>
      <c r="N12" s="289"/>
      <c r="O12" s="289"/>
      <c r="P12" s="290"/>
      <c r="R12" s="209"/>
      <c r="S12" s="209"/>
      <c r="T12" s="209"/>
      <c r="U12" s="209"/>
      <c r="V12" s="325"/>
      <c r="W12" s="326"/>
      <c r="X12" s="230"/>
      <c r="Y12" s="231"/>
      <c r="Z12" s="147"/>
      <c r="AA12" s="232"/>
      <c r="AB12" s="209"/>
      <c r="AC12" s="209"/>
      <c r="AD12" s="209"/>
      <c r="EK12" s="233"/>
    </row>
    <row r="13" spans="1:141" s="228" customFormat="1" ht="12.75" customHeight="1" x14ac:dyDescent="0.2">
      <c r="A13" s="227"/>
      <c r="B13" s="291" t="s">
        <v>233</v>
      </c>
      <c r="C13" s="291"/>
      <c r="D13" s="291"/>
      <c r="E13" s="291"/>
      <c r="F13" s="291"/>
      <c r="G13" s="212"/>
      <c r="H13" s="212"/>
      <c r="I13" s="212"/>
      <c r="J13" s="282">
        <f>SUM(P154:P155)</f>
        <v>0</v>
      </c>
      <c r="K13" s="283"/>
      <c r="L13" s="288" t="str">
        <f>B152</f>
        <v>STICK - GALV, 16 Ga., Mesker Locations</v>
      </c>
      <c r="M13" s="289"/>
      <c r="N13" s="289"/>
      <c r="O13" s="289"/>
      <c r="P13" s="290"/>
      <c r="R13" s="209"/>
      <c r="S13" s="209"/>
      <c r="T13" s="209"/>
      <c r="U13" s="209"/>
      <c r="V13" s="325"/>
      <c r="W13" s="326"/>
      <c r="X13" s="230"/>
      <c r="Y13" s="231"/>
      <c r="Z13" s="147"/>
      <c r="AA13" s="232"/>
      <c r="AB13" s="209"/>
      <c r="AC13" s="209"/>
      <c r="AD13" s="209"/>
      <c r="EK13" s="233"/>
    </row>
    <row r="14" spans="1:141" s="228" customFormat="1" ht="12.75" customHeight="1" x14ac:dyDescent="0.2">
      <c r="A14" s="227"/>
      <c r="B14" s="291"/>
      <c r="C14" s="291"/>
      <c r="D14" s="291"/>
      <c r="E14" s="291"/>
      <c r="F14" s="291"/>
      <c r="G14" s="212"/>
      <c r="H14" s="212"/>
      <c r="I14" s="212"/>
      <c r="J14" s="282">
        <f>SUM(P159:P161)</f>
        <v>0</v>
      </c>
      <c r="K14" s="283"/>
      <c r="L14" s="288" t="str">
        <f>B157</f>
        <v>MULLION - CRS, 16 Ga., Mesker Locations</v>
      </c>
      <c r="M14" s="289"/>
      <c r="N14" s="289"/>
      <c r="O14" s="289"/>
      <c r="P14" s="290"/>
      <c r="R14" s="209"/>
      <c r="S14" s="209"/>
      <c r="T14" s="209"/>
      <c r="U14" s="209"/>
      <c r="V14" s="325"/>
      <c r="W14" s="326"/>
      <c r="X14" s="230"/>
      <c r="Y14" s="231"/>
      <c r="Z14" s="147"/>
      <c r="AA14" s="232"/>
      <c r="AB14" s="209"/>
      <c r="AC14" s="209"/>
      <c r="AD14" s="209"/>
      <c r="EK14" s="233"/>
    </row>
    <row r="15" spans="1:141" s="228" customFormat="1" ht="12.75" customHeight="1" x14ac:dyDescent="0.2">
      <c r="A15" s="227"/>
      <c r="B15" s="291"/>
      <c r="C15" s="291"/>
      <c r="D15" s="291"/>
      <c r="E15" s="291"/>
      <c r="F15" s="291"/>
      <c r="G15" s="212"/>
      <c r="H15" s="212"/>
      <c r="I15" s="212"/>
      <c r="J15" s="282">
        <f>SUM(P165:P165)</f>
        <v>0</v>
      </c>
      <c r="K15" s="283"/>
      <c r="L15" s="288" t="str">
        <f>B163</f>
        <v>MULLION - GALV, 16 Ga., Mesker Locations</v>
      </c>
      <c r="M15" s="289"/>
      <c r="N15" s="289"/>
      <c r="O15" s="289"/>
      <c r="P15" s="290"/>
      <c r="R15" s="209"/>
      <c r="S15" s="209"/>
      <c r="T15" s="209"/>
      <c r="U15" s="209"/>
      <c r="V15" s="325"/>
      <c r="W15" s="326"/>
      <c r="X15" s="230"/>
      <c r="Y15" s="231"/>
      <c r="Z15" s="147"/>
      <c r="AA15" s="232"/>
      <c r="AB15" s="209"/>
      <c r="AC15" s="209"/>
      <c r="AD15" s="209"/>
      <c r="EK15" s="233"/>
    </row>
    <row r="16" spans="1:141" s="228" customFormat="1" ht="12.75" customHeight="1" x14ac:dyDescent="0.2">
      <c r="A16" s="227"/>
      <c r="B16" s="291" t="s">
        <v>514</v>
      </c>
      <c r="C16" s="291"/>
      <c r="D16" s="291"/>
      <c r="E16" s="291"/>
      <c r="F16" s="291"/>
      <c r="G16" s="212"/>
      <c r="H16" s="212"/>
      <c r="I16" s="212"/>
      <c r="J16" s="282">
        <f>SUM(P169:P203)</f>
        <v>0</v>
      </c>
      <c r="K16" s="283"/>
      <c r="L16" s="288" t="str">
        <f>B167</f>
        <v>FDJ SERIES - CRS, 16 Ga., Mesker Locations</v>
      </c>
      <c r="M16" s="289"/>
      <c r="N16" s="289"/>
      <c r="O16" s="289"/>
      <c r="P16" s="290"/>
      <c r="R16" s="209"/>
      <c r="S16" s="209"/>
      <c r="T16" s="209"/>
      <c r="U16" s="209"/>
      <c r="V16" s="325"/>
      <c r="W16" s="326"/>
      <c r="X16" s="230"/>
      <c r="Y16" s="231"/>
      <c r="Z16" s="147"/>
      <c r="AA16" s="232"/>
      <c r="AB16" s="209"/>
      <c r="AC16" s="209"/>
      <c r="AD16" s="209"/>
      <c r="EK16" s="233"/>
    </row>
    <row r="17" spans="1:141" s="228" customFormat="1" ht="12.75" customHeight="1" x14ac:dyDescent="0.2">
      <c r="A17" s="227"/>
      <c r="B17" s="291"/>
      <c r="C17" s="291"/>
      <c r="D17" s="291"/>
      <c r="E17" s="291"/>
      <c r="F17" s="291"/>
      <c r="G17" s="212"/>
      <c r="H17" s="212"/>
      <c r="I17" s="212"/>
      <c r="J17" s="282">
        <f>SUM(P207:P265)</f>
        <v>0</v>
      </c>
      <c r="K17" s="283"/>
      <c r="L17" s="288" t="str">
        <f>B205</f>
        <v>DOOR PARTS</v>
      </c>
      <c r="M17" s="289"/>
      <c r="N17" s="289"/>
      <c r="O17" s="289"/>
      <c r="P17" s="290"/>
      <c r="R17" s="209"/>
      <c r="S17" s="209"/>
      <c r="T17" s="209"/>
      <c r="U17" s="209"/>
      <c r="V17" s="325"/>
      <c r="W17" s="326"/>
      <c r="X17" s="230"/>
      <c r="Y17" s="231"/>
      <c r="Z17" s="147"/>
      <c r="AA17" s="232"/>
      <c r="AB17" s="209"/>
      <c r="AC17" s="209"/>
      <c r="AD17" s="209"/>
      <c r="EK17" s="233"/>
    </row>
    <row r="18" spans="1:141" s="228" customFormat="1" ht="12.75" customHeight="1" x14ac:dyDescent="0.2">
      <c r="A18" s="227"/>
      <c r="B18" s="291"/>
      <c r="C18" s="291"/>
      <c r="D18" s="291"/>
      <c r="E18" s="291"/>
      <c r="F18" s="291"/>
      <c r="G18" s="212"/>
      <c r="H18" s="212"/>
      <c r="I18" s="212"/>
      <c r="J18" s="282">
        <f>SUM(P269:P338)+SUM(P340:P343)</f>
        <v>0</v>
      </c>
      <c r="K18" s="283"/>
      <c r="L18" s="288" t="str">
        <f>B267</f>
        <v>FRAME PARTS</v>
      </c>
      <c r="M18" s="289"/>
      <c r="N18" s="289"/>
      <c r="O18" s="289"/>
      <c r="P18" s="290"/>
      <c r="R18" s="209"/>
      <c r="S18" s="209"/>
      <c r="T18" s="209"/>
      <c r="U18" s="209"/>
      <c r="V18" s="325"/>
      <c r="W18" s="326"/>
      <c r="X18" s="230"/>
      <c r="Y18" s="231"/>
      <c r="Z18" s="147"/>
      <c r="AA18" s="232"/>
      <c r="AB18" s="209"/>
      <c r="AC18" s="209"/>
      <c r="AD18" s="209"/>
      <c r="EK18" s="233"/>
    </row>
    <row r="19" spans="1:141" s="228" customFormat="1" ht="12.75" customHeight="1" x14ac:dyDescent="0.25">
      <c r="A19" s="227"/>
      <c r="B19" s="235"/>
      <c r="C19" s="275" t="s">
        <v>8</v>
      </c>
      <c r="D19" s="275"/>
      <c r="E19" s="275"/>
      <c r="F19" s="229"/>
      <c r="G19" s="212"/>
      <c r="H19" s="212"/>
      <c r="I19" s="212"/>
      <c r="J19" s="282">
        <f>P339</f>
        <v>0</v>
      </c>
      <c r="K19" s="283"/>
      <c r="L19" s="288" t="s">
        <v>522</v>
      </c>
      <c r="M19" s="289"/>
      <c r="N19" s="289"/>
      <c r="O19" s="289"/>
      <c r="P19" s="290"/>
      <c r="Q19" s="236"/>
      <c r="R19" s="209"/>
      <c r="S19" s="209"/>
      <c r="T19" s="209"/>
      <c r="U19" s="209"/>
      <c r="V19" s="325"/>
      <c r="W19" s="326"/>
      <c r="X19" s="230"/>
      <c r="Y19" s="231"/>
      <c r="Z19" s="147"/>
      <c r="AA19" s="232"/>
      <c r="AB19" s="209"/>
      <c r="AC19" s="209"/>
      <c r="AD19" s="209"/>
      <c r="EK19" s="233"/>
    </row>
    <row r="20" spans="1:141" s="228" customFormat="1" ht="12.75" customHeight="1" x14ac:dyDescent="0.25">
      <c r="A20" s="227"/>
      <c r="B20" s="235"/>
      <c r="C20" s="263" t="s">
        <v>2</v>
      </c>
      <c r="D20" s="264"/>
      <c r="E20" s="265"/>
      <c r="F20" s="229"/>
      <c r="G20" s="212"/>
      <c r="H20" s="212"/>
      <c r="I20" s="212"/>
      <c r="J20" s="237"/>
      <c r="K20" s="238"/>
      <c r="L20" s="288"/>
      <c r="M20" s="289"/>
      <c r="N20" s="289"/>
      <c r="O20" s="289"/>
      <c r="P20" s="290"/>
      <c r="R20" s="209"/>
      <c r="S20" s="209"/>
      <c r="T20" s="209"/>
      <c r="U20" s="209"/>
      <c r="V20" s="325"/>
      <c r="W20" s="326"/>
      <c r="X20" s="230"/>
      <c r="Y20" s="231"/>
      <c r="Z20" s="147"/>
      <c r="AA20" s="232"/>
      <c r="AB20" s="209"/>
      <c r="AC20" s="209"/>
      <c r="AD20" s="209"/>
      <c r="EK20" s="233"/>
    </row>
    <row r="21" spans="1:141" s="228" customFormat="1" ht="12.75" customHeight="1" x14ac:dyDescent="0.25">
      <c r="A21" s="227"/>
      <c r="B21" s="235"/>
      <c r="F21" s="229"/>
      <c r="G21" s="212"/>
      <c r="H21" s="212"/>
      <c r="I21" s="212"/>
      <c r="J21" s="237"/>
      <c r="K21" s="238"/>
      <c r="L21" s="288"/>
      <c r="M21" s="289"/>
      <c r="N21" s="289"/>
      <c r="O21" s="289"/>
      <c r="P21" s="290"/>
      <c r="R21" s="209"/>
      <c r="S21" s="209"/>
      <c r="T21" s="209"/>
      <c r="U21" s="209"/>
      <c r="V21" s="325"/>
      <c r="W21" s="326"/>
      <c r="X21" s="230"/>
      <c r="Y21" s="231"/>
      <c r="Z21" s="147"/>
      <c r="AA21" s="232"/>
      <c r="AB21" s="209"/>
      <c r="AC21" s="209"/>
      <c r="AD21" s="209"/>
      <c r="EK21" s="233"/>
    </row>
    <row r="22" spans="1:141" s="228" customFormat="1" ht="12.75" customHeight="1" x14ac:dyDescent="0.25">
      <c r="A22" s="227"/>
      <c r="B22" s="227"/>
      <c r="C22" s="271" t="s">
        <v>236</v>
      </c>
      <c r="D22" s="271"/>
      <c r="E22" s="271"/>
      <c r="G22" s="212"/>
      <c r="H22" s="212"/>
      <c r="I22" s="212"/>
      <c r="J22" s="237"/>
      <c r="K22" s="238"/>
      <c r="L22" s="292"/>
      <c r="M22" s="293"/>
      <c r="N22" s="293"/>
      <c r="O22" s="293"/>
      <c r="P22" s="294"/>
      <c r="R22" s="209"/>
      <c r="S22" s="209"/>
      <c r="T22" s="209"/>
      <c r="U22" s="209"/>
      <c r="V22" s="325"/>
      <c r="W22" s="326"/>
      <c r="X22" s="230"/>
      <c r="Y22" s="231"/>
      <c r="Z22" s="147"/>
      <c r="AA22" s="232"/>
      <c r="AB22" s="209"/>
      <c r="AC22" s="209"/>
      <c r="AD22" s="209"/>
      <c r="EK22" s="233"/>
    </row>
    <row r="23" spans="1:141" s="228" customFormat="1" ht="12.75" customHeight="1" x14ac:dyDescent="0.25">
      <c r="A23" s="227"/>
      <c r="B23" s="227"/>
      <c r="C23" s="272">
        <v>1</v>
      </c>
      <c r="D23" s="273"/>
      <c r="E23" s="274"/>
      <c r="G23" s="212"/>
      <c r="H23" s="212"/>
      <c r="I23" s="212"/>
      <c r="J23" s="237"/>
      <c r="K23" s="238"/>
      <c r="L23" s="292"/>
      <c r="M23" s="293"/>
      <c r="N23" s="293"/>
      <c r="O23" s="293"/>
      <c r="P23" s="294"/>
      <c r="R23" s="209"/>
      <c r="S23" s="209"/>
      <c r="T23" s="209"/>
      <c r="U23" s="209"/>
      <c r="V23" s="325"/>
      <c r="W23" s="326"/>
      <c r="X23" s="230"/>
      <c r="Y23" s="231"/>
      <c r="Z23" s="147"/>
      <c r="AA23" s="232"/>
      <c r="AB23" s="209"/>
      <c r="AC23" s="209"/>
      <c r="AD23" s="209"/>
      <c r="EK23" s="233"/>
    </row>
    <row r="24" spans="1:141" s="228" customFormat="1" ht="12.75" customHeight="1" x14ac:dyDescent="0.25">
      <c r="A24" s="227"/>
      <c r="F24" s="229"/>
      <c r="G24" s="212"/>
      <c r="H24" s="212"/>
      <c r="I24" s="212"/>
      <c r="J24" s="237"/>
      <c r="K24" s="238"/>
      <c r="L24" s="292"/>
      <c r="M24" s="293"/>
      <c r="N24" s="293"/>
      <c r="O24" s="293"/>
      <c r="P24" s="294"/>
      <c r="R24" s="209"/>
      <c r="S24" s="209"/>
      <c r="T24" s="209"/>
      <c r="U24" s="209"/>
      <c r="V24" s="325"/>
      <c r="W24" s="326"/>
      <c r="X24" s="230"/>
      <c r="Y24" s="231"/>
      <c r="Z24" s="147"/>
      <c r="AA24" s="232"/>
      <c r="AB24" s="209"/>
      <c r="AC24" s="209"/>
      <c r="AD24" s="209"/>
      <c r="EK24" s="233"/>
    </row>
    <row r="25" spans="1:141" s="228" customFormat="1" ht="12" customHeight="1" x14ac:dyDescent="0.25">
      <c r="A25" s="227"/>
      <c r="C25" s="271" t="s">
        <v>237</v>
      </c>
      <c r="D25" s="271"/>
      <c r="E25" s="271"/>
      <c r="F25" s="229"/>
      <c r="G25" s="212"/>
      <c r="H25" s="212"/>
      <c r="I25" s="212"/>
      <c r="J25" s="237"/>
      <c r="K25" s="238"/>
      <c r="L25" s="292"/>
      <c r="M25" s="293"/>
      <c r="N25" s="293"/>
      <c r="O25" s="293"/>
      <c r="P25" s="294"/>
      <c r="R25" s="209"/>
      <c r="S25" s="209"/>
      <c r="T25" s="209"/>
      <c r="U25" s="209"/>
      <c r="V25" s="325"/>
      <c r="W25" s="326"/>
      <c r="X25" s="230"/>
      <c r="Y25" s="231"/>
      <c r="Z25" s="147"/>
      <c r="AA25" s="232"/>
      <c r="AB25" s="209"/>
      <c r="AC25" s="209"/>
      <c r="AD25" s="209"/>
      <c r="EK25" s="233"/>
    </row>
    <row r="26" spans="1:141" s="228" customFormat="1" ht="12.75" customHeight="1" x14ac:dyDescent="0.25">
      <c r="A26" s="227"/>
      <c r="C26" s="272">
        <v>1</v>
      </c>
      <c r="D26" s="273"/>
      <c r="E26" s="274"/>
      <c r="G26" s="212"/>
      <c r="H26" s="212"/>
      <c r="I26" s="212"/>
      <c r="J26" s="237"/>
      <c r="K26" s="238"/>
      <c r="L26" s="292"/>
      <c r="M26" s="293"/>
      <c r="N26" s="293"/>
      <c r="O26" s="293"/>
      <c r="P26" s="294"/>
      <c r="R26" s="209"/>
      <c r="S26" s="209"/>
      <c r="T26" s="209"/>
      <c r="U26" s="209"/>
      <c r="V26" s="325"/>
      <c r="W26" s="326"/>
      <c r="X26" s="230"/>
      <c r="Y26" s="231"/>
      <c r="Z26" s="147"/>
      <c r="AA26" s="232"/>
      <c r="AB26" s="209"/>
      <c r="AC26" s="209"/>
      <c r="AD26" s="209"/>
      <c r="EK26" s="233"/>
    </row>
    <row r="27" spans="1:141" s="228" customFormat="1" ht="12.75" customHeight="1" x14ac:dyDescent="0.2">
      <c r="A27" s="227"/>
      <c r="G27" s="212"/>
      <c r="H27" s="212"/>
      <c r="I27" s="212"/>
      <c r="J27" s="237"/>
      <c r="K27" s="238"/>
      <c r="L27" s="292"/>
      <c r="M27" s="293"/>
      <c r="N27" s="293"/>
      <c r="O27" s="293"/>
      <c r="P27" s="294"/>
      <c r="R27" s="209"/>
      <c r="S27" s="209"/>
      <c r="T27" s="209"/>
      <c r="U27" s="209"/>
      <c r="V27" s="325"/>
      <c r="W27" s="326"/>
      <c r="X27" s="230"/>
      <c r="Y27" s="231"/>
      <c r="Z27" s="147"/>
      <c r="AA27" s="232"/>
      <c r="AB27" s="209"/>
      <c r="AC27" s="209"/>
      <c r="AD27" s="209"/>
      <c r="EK27" s="233"/>
    </row>
    <row r="28" spans="1:141" s="228" customFormat="1" ht="12.75" customHeight="1" x14ac:dyDescent="0.25">
      <c r="A28" s="227"/>
      <c r="C28" s="270" t="s">
        <v>7</v>
      </c>
      <c r="D28" s="270"/>
      <c r="E28" s="270"/>
      <c r="F28" s="229"/>
      <c r="G28" s="212"/>
      <c r="H28" s="212"/>
      <c r="I28" s="212"/>
      <c r="J28" s="237"/>
      <c r="K28" s="238"/>
      <c r="L28" s="292"/>
      <c r="M28" s="293"/>
      <c r="N28" s="293"/>
      <c r="O28" s="293"/>
      <c r="P28" s="294"/>
      <c r="R28" s="209"/>
      <c r="S28" s="209"/>
      <c r="T28" s="209"/>
      <c r="U28" s="209"/>
      <c r="V28" s="325"/>
      <c r="W28" s="326"/>
      <c r="X28" s="230"/>
      <c r="Y28" s="231"/>
      <c r="Z28" s="147"/>
      <c r="AA28" s="232"/>
      <c r="AB28" s="209"/>
      <c r="AC28" s="209"/>
      <c r="AD28" s="209"/>
      <c r="EK28" s="233"/>
    </row>
    <row r="29" spans="1:141" s="228" customFormat="1" ht="12.75" customHeight="1" x14ac:dyDescent="0.25">
      <c r="A29" s="227"/>
      <c r="B29" s="227"/>
      <c r="C29" s="263" t="s">
        <v>2</v>
      </c>
      <c r="D29" s="264"/>
      <c r="E29" s="265"/>
      <c r="F29" s="229"/>
      <c r="G29" s="212"/>
      <c r="H29" s="212"/>
      <c r="I29" s="212"/>
      <c r="J29" s="237"/>
      <c r="K29" s="238"/>
      <c r="L29" s="292"/>
      <c r="M29" s="293"/>
      <c r="N29" s="293"/>
      <c r="O29" s="293"/>
      <c r="P29" s="294"/>
      <c r="R29" s="209"/>
      <c r="S29" s="209"/>
      <c r="T29" s="209"/>
      <c r="U29" s="209"/>
      <c r="V29" s="325"/>
      <c r="W29" s="326"/>
      <c r="X29" s="230"/>
      <c r="AB29" s="209"/>
      <c r="AC29" s="209"/>
      <c r="AD29" s="209"/>
      <c r="EK29" s="233"/>
    </row>
    <row r="30" spans="1:141" s="228" customFormat="1" ht="12.75" customHeight="1" x14ac:dyDescent="0.25">
      <c r="A30" s="227"/>
      <c r="F30" s="229"/>
      <c r="G30" s="212"/>
      <c r="H30" s="212"/>
      <c r="I30" s="212"/>
      <c r="J30" s="237"/>
      <c r="K30" s="238"/>
      <c r="L30" s="292"/>
      <c r="M30" s="293"/>
      <c r="N30" s="293"/>
      <c r="O30" s="293"/>
      <c r="P30" s="294"/>
      <c r="R30" s="209"/>
      <c r="S30" s="209"/>
      <c r="T30" s="209"/>
      <c r="U30" s="209"/>
      <c r="V30" s="325"/>
      <c r="W30" s="326"/>
      <c r="X30" s="230"/>
      <c r="AB30" s="209"/>
      <c r="AC30" s="209"/>
      <c r="AD30" s="209"/>
      <c r="EK30" s="233"/>
    </row>
    <row r="31" spans="1:141" s="228" customFormat="1" ht="12.75" customHeight="1" x14ac:dyDescent="0.25">
      <c r="A31" s="227"/>
      <c r="C31" s="270" t="s">
        <v>6</v>
      </c>
      <c r="D31" s="270"/>
      <c r="E31" s="270"/>
      <c r="F31" s="239"/>
      <c r="G31" s="212"/>
      <c r="H31" s="212"/>
      <c r="I31" s="212"/>
      <c r="J31" s="237"/>
      <c r="K31" s="238"/>
      <c r="L31" s="292"/>
      <c r="M31" s="293"/>
      <c r="N31" s="293"/>
      <c r="O31" s="293"/>
      <c r="P31" s="294"/>
      <c r="R31" s="209"/>
      <c r="S31" s="209"/>
      <c r="T31" s="209"/>
      <c r="U31" s="209"/>
      <c r="V31" s="325"/>
      <c r="W31" s="326"/>
      <c r="X31" s="230"/>
      <c r="AB31" s="209"/>
      <c r="AC31" s="209"/>
      <c r="AD31" s="209"/>
      <c r="EK31" s="233"/>
    </row>
    <row r="32" spans="1:141" s="228" customFormat="1" ht="12.75" customHeight="1" x14ac:dyDescent="0.25">
      <c r="A32" s="227"/>
      <c r="C32" s="263" t="s">
        <v>2</v>
      </c>
      <c r="D32" s="264"/>
      <c r="E32" s="265"/>
      <c r="G32" s="212"/>
      <c r="H32" s="212"/>
      <c r="I32" s="212"/>
      <c r="J32" s="237"/>
      <c r="K32" s="238"/>
      <c r="L32" s="292"/>
      <c r="M32" s="293"/>
      <c r="N32" s="293"/>
      <c r="O32" s="293"/>
      <c r="P32" s="294"/>
      <c r="R32" s="209"/>
      <c r="S32" s="209"/>
      <c r="T32" s="209"/>
      <c r="U32" s="209"/>
      <c r="V32" s="325"/>
      <c r="W32" s="326"/>
      <c r="X32" s="230"/>
      <c r="AB32" s="209"/>
      <c r="AC32" s="209"/>
      <c r="AD32" s="209"/>
      <c r="EK32" s="233"/>
    </row>
    <row r="33" spans="1:141" s="228" customFormat="1" ht="12.75" customHeight="1" x14ac:dyDescent="0.25">
      <c r="A33" s="227"/>
      <c r="C33" s="263" t="s">
        <v>2</v>
      </c>
      <c r="D33" s="264"/>
      <c r="E33" s="265"/>
      <c r="G33" s="212"/>
      <c r="H33" s="212"/>
      <c r="I33" s="212"/>
      <c r="J33" s="237"/>
      <c r="K33" s="238"/>
      <c r="L33" s="292"/>
      <c r="M33" s="293"/>
      <c r="N33" s="293"/>
      <c r="O33" s="293"/>
      <c r="P33" s="294"/>
      <c r="R33" s="209"/>
      <c r="S33" s="209"/>
      <c r="T33" s="209"/>
      <c r="U33" s="209"/>
      <c r="V33" s="325"/>
      <c r="W33" s="326"/>
      <c r="X33" s="230"/>
      <c r="AB33" s="209"/>
      <c r="AC33" s="209"/>
      <c r="AD33" s="209"/>
      <c r="EK33" s="233"/>
    </row>
    <row r="34" spans="1:141" s="228" customFormat="1" ht="12.75" customHeight="1" x14ac:dyDescent="0.25">
      <c r="A34" s="227"/>
      <c r="C34" s="263" t="s">
        <v>2</v>
      </c>
      <c r="D34" s="264"/>
      <c r="E34" s="265"/>
      <c r="G34" s="212"/>
      <c r="H34" s="212"/>
      <c r="I34" s="212"/>
      <c r="J34" s="237"/>
      <c r="K34" s="238"/>
      <c r="L34" s="292"/>
      <c r="M34" s="293"/>
      <c r="N34" s="293"/>
      <c r="O34" s="293"/>
      <c r="P34" s="294"/>
      <c r="R34" s="209"/>
      <c r="S34" s="209"/>
      <c r="T34" s="209"/>
      <c r="U34" s="209"/>
      <c r="V34" s="325"/>
      <c r="W34" s="326"/>
      <c r="X34" s="230"/>
      <c r="Y34" s="231"/>
      <c r="Z34" s="147"/>
      <c r="AA34" s="232"/>
      <c r="AB34" s="209"/>
      <c r="AC34" s="209"/>
      <c r="AD34" s="209"/>
      <c r="EK34" s="233"/>
    </row>
    <row r="35" spans="1:141" s="228" customFormat="1" ht="12.75" customHeight="1" x14ac:dyDescent="0.2">
      <c r="A35" s="227"/>
      <c r="B35" s="227"/>
      <c r="G35" s="212"/>
      <c r="H35" s="212"/>
      <c r="I35" s="212"/>
      <c r="J35" s="240"/>
      <c r="K35" s="241"/>
      <c r="L35" s="298"/>
      <c r="M35" s="299"/>
      <c r="N35" s="299"/>
      <c r="O35" s="299"/>
      <c r="P35" s="300"/>
      <c r="R35" s="209"/>
      <c r="S35" s="209"/>
      <c r="T35" s="209"/>
      <c r="U35" s="209"/>
      <c r="V35" s="325"/>
      <c r="W35" s="326"/>
      <c r="X35" s="230"/>
      <c r="Y35" s="231"/>
      <c r="Z35" s="147"/>
      <c r="AA35" s="232"/>
      <c r="AB35" s="209"/>
      <c r="AC35" s="209"/>
      <c r="AD35" s="209"/>
      <c r="EK35" s="233"/>
    </row>
    <row r="36" spans="1:141" s="228" customFormat="1" ht="12.75" customHeight="1" x14ac:dyDescent="0.25">
      <c r="A36" s="227"/>
      <c r="B36" s="227"/>
      <c r="C36" s="270" t="s">
        <v>3</v>
      </c>
      <c r="D36" s="270"/>
      <c r="E36" s="270"/>
      <c r="R36" s="209"/>
      <c r="S36" s="209"/>
      <c r="T36" s="209"/>
      <c r="U36" s="209"/>
      <c r="V36" s="325"/>
      <c r="W36" s="326"/>
      <c r="X36" s="230"/>
      <c r="Y36" s="231"/>
      <c r="Z36" s="147"/>
      <c r="AA36" s="232"/>
      <c r="AB36" s="209"/>
      <c r="AC36" s="209"/>
      <c r="AD36" s="209"/>
      <c r="EK36" s="233"/>
    </row>
    <row r="37" spans="1:141" s="228" customFormat="1" ht="12.75" customHeight="1" x14ac:dyDescent="0.25">
      <c r="A37" s="227"/>
      <c r="B37" s="227"/>
      <c r="C37" s="263" t="s">
        <v>2</v>
      </c>
      <c r="D37" s="264"/>
      <c r="E37" s="265"/>
      <c r="J37" s="267">
        <f>SUM(B46:B83)</f>
        <v>0</v>
      </c>
      <c r="K37" s="268"/>
      <c r="L37" s="242" t="s">
        <v>234</v>
      </c>
      <c r="M37" s="243"/>
      <c r="N37" s="243"/>
      <c r="O37" s="243"/>
      <c r="P37" s="244"/>
      <c r="R37" s="209"/>
      <c r="S37" s="209"/>
      <c r="T37" s="209"/>
      <c r="U37" s="209"/>
      <c r="V37" s="327"/>
      <c r="W37" s="233"/>
      <c r="Y37" s="231"/>
      <c r="Z37" s="147"/>
      <c r="AA37" s="232"/>
      <c r="AB37" s="209"/>
      <c r="AC37" s="209"/>
      <c r="AD37" s="209"/>
      <c r="EK37" s="233"/>
    </row>
    <row r="38" spans="1:141" s="228" customFormat="1" x14ac:dyDescent="0.25">
      <c r="A38" s="227"/>
      <c r="J38" s="267">
        <f>SUM(B87:B203)</f>
        <v>0</v>
      </c>
      <c r="K38" s="268"/>
      <c r="L38" s="242" t="s">
        <v>243</v>
      </c>
      <c r="M38" s="243"/>
      <c r="N38" s="243"/>
      <c r="O38" s="243"/>
      <c r="P38" s="244"/>
      <c r="R38" s="209"/>
      <c r="S38" s="209"/>
      <c r="T38" s="209"/>
      <c r="U38" s="209"/>
      <c r="V38" s="327"/>
      <c r="W38" s="233"/>
      <c r="Y38" s="245"/>
      <c r="Z38" s="246"/>
      <c r="AA38" s="209"/>
      <c r="AB38" s="209"/>
      <c r="AC38" s="209"/>
      <c r="AD38" s="209"/>
      <c r="EK38" s="233"/>
    </row>
    <row r="39" spans="1:141" s="228" customFormat="1" x14ac:dyDescent="0.25">
      <c r="A39" s="227"/>
      <c r="C39" s="275" t="s">
        <v>525</v>
      </c>
      <c r="D39" s="275"/>
      <c r="E39" s="275"/>
      <c r="J39" s="267">
        <f>SUM(B207:B343)</f>
        <v>0</v>
      </c>
      <c r="K39" s="268"/>
      <c r="L39" s="242" t="s">
        <v>512</v>
      </c>
      <c r="M39" s="243"/>
      <c r="N39" s="243"/>
      <c r="O39" s="243"/>
      <c r="P39" s="244"/>
      <c r="R39" s="209"/>
      <c r="S39" s="209"/>
      <c r="T39" s="209"/>
      <c r="U39" s="209"/>
      <c r="V39" s="327"/>
      <c r="W39" s="233"/>
      <c r="Z39" s="209"/>
      <c r="AA39" s="209"/>
      <c r="AB39" s="209"/>
      <c r="AC39" s="209"/>
      <c r="AD39" s="209"/>
      <c r="EK39" s="233"/>
    </row>
    <row r="40" spans="1:141" s="227" customFormat="1" x14ac:dyDescent="0.25">
      <c r="C40" s="308" t="s">
        <v>542</v>
      </c>
      <c r="D40" s="309"/>
      <c r="E40" s="310"/>
      <c r="F40" s="247"/>
      <c r="G40" s="247"/>
      <c r="H40" s="247"/>
      <c r="I40" s="247"/>
      <c r="J40" s="267">
        <f>SUM($W$46:$W$343)</f>
        <v>0</v>
      </c>
      <c r="K40" s="268"/>
      <c r="L40" s="248" t="s">
        <v>235</v>
      </c>
      <c r="M40" s="249"/>
      <c r="N40" s="249"/>
      <c r="O40" s="249"/>
      <c r="P40" s="250"/>
      <c r="Q40" s="245"/>
      <c r="R40" s="246"/>
      <c r="S40" s="246"/>
      <c r="T40" s="246"/>
      <c r="U40" s="246"/>
      <c r="V40" s="319"/>
      <c r="W40" s="320"/>
      <c r="X40" s="229"/>
      <c r="Y40" s="245"/>
      <c r="Z40" s="246"/>
      <c r="AA40" s="209"/>
      <c r="AB40" s="209"/>
      <c r="AC40" s="209"/>
      <c r="AD40" s="209"/>
      <c r="AE40" s="228"/>
      <c r="AF40" s="228"/>
      <c r="AG40" s="228"/>
      <c r="AH40" s="228"/>
      <c r="AI40" s="228"/>
      <c r="AJ40" s="228"/>
      <c r="AK40" s="228"/>
      <c r="AL40" s="228"/>
      <c r="AM40" s="228"/>
      <c r="AN40" s="228"/>
      <c r="AO40" s="228"/>
      <c r="AP40" s="228"/>
      <c r="AQ40" s="228"/>
      <c r="AR40" s="228"/>
      <c r="AS40" s="228"/>
      <c r="AT40" s="228"/>
      <c r="AU40" s="228"/>
      <c r="AV40" s="228"/>
      <c r="AW40" s="228"/>
      <c r="AX40" s="228"/>
      <c r="AY40" s="228"/>
      <c r="AZ40" s="228"/>
      <c r="BA40" s="228"/>
      <c r="BB40" s="228"/>
      <c r="BC40" s="228"/>
      <c r="BD40" s="228"/>
      <c r="BE40" s="228"/>
      <c r="BF40" s="228"/>
      <c r="BG40" s="228"/>
      <c r="BH40" s="228"/>
      <c r="BI40" s="228"/>
      <c r="BJ40" s="228"/>
      <c r="BK40" s="228"/>
      <c r="BL40" s="228"/>
      <c r="BM40" s="228"/>
      <c r="BN40" s="228"/>
      <c r="BO40" s="228"/>
      <c r="BP40" s="228"/>
      <c r="BQ40" s="228"/>
      <c r="BR40" s="228"/>
      <c r="BS40" s="228"/>
      <c r="BT40" s="228"/>
      <c r="BU40" s="228"/>
      <c r="BV40" s="228"/>
      <c r="BW40" s="228"/>
      <c r="BX40" s="228"/>
      <c r="BY40" s="228"/>
      <c r="BZ40" s="228"/>
      <c r="CA40" s="228"/>
      <c r="CB40" s="228"/>
      <c r="CC40" s="228"/>
      <c r="CD40" s="228"/>
      <c r="CE40" s="228"/>
      <c r="CF40" s="228"/>
      <c r="CG40" s="228"/>
      <c r="CH40" s="228"/>
      <c r="CI40" s="228"/>
      <c r="CJ40" s="228"/>
      <c r="CK40" s="228"/>
      <c r="CL40" s="228"/>
      <c r="CM40" s="228"/>
      <c r="CN40" s="228"/>
      <c r="CO40" s="228"/>
      <c r="CP40" s="228"/>
      <c r="CQ40" s="228"/>
      <c r="CR40" s="228"/>
      <c r="CS40" s="228"/>
      <c r="CT40" s="228"/>
      <c r="CU40" s="228"/>
      <c r="CV40" s="228"/>
      <c r="CW40" s="228"/>
      <c r="CX40" s="228"/>
      <c r="CY40" s="228"/>
      <c r="CZ40" s="228"/>
      <c r="DA40" s="228"/>
      <c r="DB40" s="228"/>
      <c r="DC40" s="228"/>
      <c r="DD40" s="228"/>
      <c r="DE40" s="228"/>
      <c r="DF40" s="228"/>
      <c r="DG40" s="228"/>
      <c r="DH40" s="228"/>
      <c r="DI40" s="228"/>
      <c r="DJ40" s="228"/>
      <c r="DK40" s="228"/>
      <c r="DL40" s="228"/>
      <c r="DM40" s="228"/>
      <c r="DN40" s="228"/>
      <c r="DO40" s="228"/>
      <c r="DP40" s="228"/>
      <c r="DQ40" s="228"/>
      <c r="DR40" s="228"/>
      <c r="DS40" s="228"/>
      <c r="DT40" s="228"/>
      <c r="DU40" s="228"/>
      <c r="DV40" s="228"/>
      <c r="DW40" s="228"/>
      <c r="DX40" s="228"/>
      <c r="DY40" s="228"/>
      <c r="DZ40" s="228"/>
      <c r="EA40" s="228"/>
      <c r="EB40" s="228"/>
      <c r="EC40" s="228"/>
      <c r="ED40" s="228"/>
      <c r="EE40" s="228"/>
      <c r="EF40" s="228"/>
      <c r="EG40" s="228"/>
      <c r="EH40" s="228"/>
      <c r="EK40" s="251"/>
    </row>
    <row r="41" spans="1:141" x14ac:dyDescent="0.25">
      <c r="C41" s="12"/>
      <c r="D41" s="12"/>
      <c r="E41" s="12"/>
      <c r="F41" s="12"/>
      <c r="G41" s="12"/>
      <c r="H41" s="12"/>
      <c r="I41" s="12"/>
      <c r="J41" s="12"/>
    </row>
    <row r="42" spans="1:141" x14ac:dyDescent="0.25">
      <c r="C42" s="12"/>
      <c r="D42" s="12"/>
      <c r="E42" s="12"/>
      <c r="F42" s="12"/>
      <c r="G42" s="12"/>
      <c r="H42" s="12"/>
      <c r="I42" s="12"/>
      <c r="J42" s="12"/>
      <c r="M42" s="266"/>
      <c r="N42" s="266"/>
    </row>
    <row r="43" spans="1:141" ht="12" customHeight="1" x14ac:dyDescent="0.25"/>
    <row r="44" spans="1:141" ht="12" customHeight="1" x14ac:dyDescent="0.25">
      <c r="B44" s="80" t="s">
        <v>239</v>
      </c>
      <c r="C44" s="95"/>
      <c r="D44" s="95"/>
      <c r="E44" s="95"/>
      <c r="F44" s="95"/>
      <c r="G44" s="95"/>
      <c r="H44" s="95"/>
      <c r="I44" s="95"/>
      <c r="J44" s="95"/>
      <c r="K44" s="96"/>
      <c r="L44" s="96"/>
      <c r="M44" s="96"/>
      <c r="N44" s="97"/>
      <c r="O44" s="97"/>
      <c r="P44" s="98"/>
      <c r="Q44" s="8"/>
      <c r="R44" s="258" t="s">
        <v>515</v>
      </c>
      <c r="S44" s="258"/>
      <c r="T44" s="258"/>
      <c r="W44" s="328"/>
    </row>
    <row r="45" spans="1:141" ht="12" customHeight="1" x14ac:dyDescent="0.3">
      <c r="A45" s="4"/>
      <c r="B45" s="71" t="s">
        <v>0</v>
      </c>
      <c r="C45" s="102" t="s">
        <v>51</v>
      </c>
      <c r="D45" s="99" t="s">
        <v>39</v>
      </c>
      <c r="E45" s="100"/>
      <c r="F45" s="100"/>
      <c r="G45" s="100"/>
      <c r="H45" s="100"/>
      <c r="I45" s="100"/>
      <c r="J45" s="100"/>
      <c r="K45" s="100"/>
      <c r="L45" s="100"/>
      <c r="M45" s="91" t="s">
        <v>50</v>
      </c>
      <c r="N45" s="92" t="s">
        <v>1</v>
      </c>
      <c r="O45" s="92" t="s">
        <v>4</v>
      </c>
      <c r="P45" s="91" t="s">
        <v>5</v>
      </c>
      <c r="Q45" s="7"/>
      <c r="R45" s="206" t="s">
        <v>516</v>
      </c>
      <c r="S45" s="206" t="s">
        <v>517</v>
      </c>
      <c r="T45" s="206" t="s">
        <v>518</v>
      </c>
      <c r="W45" s="329"/>
      <c r="X45" s="190"/>
      <c r="Y45" s="7"/>
      <c r="Z45" s="149"/>
    </row>
    <row r="46" spans="1:141" ht="12" customHeight="1" x14ac:dyDescent="0.25">
      <c r="A46" s="4"/>
      <c r="B46" s="72"/>
      <c r="C46" s="113">
        <v>20</v>
      </c>
      <c r="D46" s="78" t="s">
        <v>219</v>
      </c>
      <c r="E46" s="114"/>
      <c r="F46" s="114"/>
      <c r="G46" s="114"/>
      <c r="H46" s="114"/>
      <c r="I46" s="114"/>
      <c r="J46" s="114"/>
      <c r="K46" s="114"/>
      <c r="L46" s="114"/>
      <c r="M46" s="79" t="s">
        <v>40</v>
      </c>
      <c r="N46" s="104">
        <v>550</v>
      </c>
      <c r="O46" s="210">
        <f>IF(S46="Custom",N46*T46,N46*R46)</f>
        <v>550</v>
      </c>
      <c r="P46" s="115">
        <f t="shared" ref="P46:P55" si="0">O46*B46</f>
        <v>0</v>
      </c>
      <c r="Q46" s="8"/>
      <c r="R46" s="207">
        <f>$C$23</f>
        <v>1</v>
      </c>
      <c r="S46" s="208" t="s">
        <v>516</v>
      </c>
      <c r="T46" s="208">
        <v>1</v>
      </c>
      <c r="V46" s="321">
        <v>99</v>
      </c>
      <c r="W46" s="330">
        <f t="shared" ref="W46:W55" si="1">V46*B46</f>
        <v>0</v>
      </c>
      <c r="Y46" s="191"/>
    </row>
    <row r="47" spans="1:141" ht="12" customHeight="1" x14ac:dyDescent="0.25">
      <c r="A47" s="4"/>
      <c r="B47" s="72"/>
      <c r="C47" s="113">
        <v>20</v>
      </c>
      <c r="D47" s="78" t="s">
        <v>220</v>
      </c>
      <c r="E47" s="114"/>
      <c r="F47" s="114"/>
      <c r="G47" s="114"/>
      <c r="H47" s="114"/>
      <c r="I47" s="114"/>
      <c r="J47" s="114"/>
      <c r="K47" s="114"/>
      <c r="L47" s="114"/>
      <c r="M47" s="79" t="s">
        <v>41</v>
      </c>
      <c r="N47" s="104">
        <v>550</v>
      </c>
      <c r="O47" s="210">
        <f t="shared" ref="O47:O55" si="2">IF(S47="Custom",N47*T47,N47*R47)</f>
        <v>550</v>
      </c>
      <c r="P47" s="115">
        <f t="shared" si="0"/>
        <v>0</v>
      </c>
      <c r="Q47" s="8"/>
      <c r="R47" s="207">
        <f t="shared" ref="R47:R83" si="3">$C$23</f>
        <v>1</v>
      </c>
      <c r="S47" s="208" t="s">
        <v>516</v>
      </c>
      <c r="T47" s="208">
        <v>1</v>
      </c>
      <c r="V47" s="321">
        <v>99</v>
      </c>
      <c r="W47" s="330">
        <f t="shared" si="1"/>
        <v>0</v>
      </c>
      <c r="Y47" s="191"/>
    </row>
    <row r="48" spans="1:141" ht="12" customHeight="1" x14ac:dyDescent="0.25">
      <c r="A48" s="4"/>
      <c r="B48" s="72"/>
      <c r="C48" s="113">
        <v>20</v>
      </c>
      <c r="D48" s="78" t="s">
        <v>224</v>
      </c>
      <c r="E48" s="114"/>
      <c r="F48" s="114"/>
      <c r="G48" s="114"/>
      <c r="H48" s="114"/>
      <c r="I48" s="114"/>
      <c r="J48" s="114"/>
      <c r="K48" s="114"/>
      <c r="L48" s="114"/>
      <c r="M48" s="79" t="s">
        <v>42</v>
      </c>
      <c r="N48" s="104">
        <v>550</v>
      </c>
      <c r="O48" s="210">
        <f t="shared" si="2"/>
        <v>550</v>
      </c>
      <c r="P48" s="115">
        <f t="shared" si="0"/>
        <v>0</v>
      </c>
      <c r="Q48" s="8"/>
      <c r="R48" s="207">
        <f t="shared" si="3"/>
        <v>1</v>
      </c>
      <c r="S48" s="208" t="s">
        <v>516</v>
      </c>
      <c r="T48" s="208">
        <v>1</v>
      </c>
      <c r="V48" s="321">
        <v>99</v>
      </c>
      <c r="W48" s="330">
        <f t="shared" si="1"/>
        <v>0</v>
      </c>
      <c r="Y48" s="191"/>
    </row>
    <row r="49" spans="1:26" ht="12" customHeight="1" x14ac:dyDescent="0.25">
      <c r="A49" s="4"/>
      <c r="B49" s="72"/>
      <c r="C49" s="113">
        <v>20</v>
      </c>
      <c r="D49" s="78" t="s">
        <v>221</v>
      </c>
      <c r="E49" s="114"/>
      <c r="F49" s="114"/>
      <c r="G49" s="114"/>
      <c r="H49" s="114"/>
      <c r="I49" s="114"/>
      <c r="J49" s="114"/>
      <c r="K49" s="114"/>
      <c r="L49" s="114"/>
      <c r="M49" s="79" t="s">
        <v>43</v>
      </c>
      <c r="N49" s="104">
        <v>550</v>
      </c>
      <c r="O49" s="210">
        <f t="shared" si="2"/>
        <v>550</v>
      </c>
      <c r="P49" s="115">
        <f t="shared" si="0"/>
        <v>0</v>
      </c>
      <c r="Q49" s="8"/>
      <c r="R49" s="207">
        <f t="shared" si="3"/>
        <v>1</v>
      </c>
      <c r="S49" s="208" t="s">
        <v>516</v>
      </c>
      <c r="T49" s="208">
        <v>1</v>
      </c>
      <c r="U49" s="148"/>
      <c r="V49" s="321">
        <v>99</v>
      </c>
      <c r="W49" s="330">
        <f t="shared" si="1"/>
        <v>0</v>
      </c>
      <c r="Y49" s="191"/>
    </row>
    <row r="50" spans="1:26" ht="12" customHeight="1" x14ac:dyDescent="0.25">
      <c r="A50" s="4"/>
      <c r="B50" s="72"/>
      <c r="C50" s="113">
        <v>20</v>
      </c>
      <c r="D50" s="78" t="s">
        <v>222</v>
      </c>
      <c r="E50" s="114"/>
      <c r="F50" s="114"/>
      <c r="G50" s="114"/>
      <c r="H50" s="114"/>
      <c r="I50" s="114"/>
      <c r="J50" s="114"/>
      <c r="K50" s="114"/>
      <c r="L50" s="114"/>
      <c r="M50" s="79" t="s">
        <v>44</v>
      </c>
      <c r="N50" s="104">
        <v>584</v>
      </c>
      <c r="O50" s="210">
        <f t="shared" si="2"/>
        <v>584</v>
      </c>
      <c r="P50" s="115">
        <f t="shared" si="0"/>
        <v>0</v>
      </c>
      <c r="Q50" s="8"/>
      <c r="R50" s="207">
        <f t="shared" si="3"/>
        <v>1</v>
      </c>
      <c r="S50" s="208" t="s">
        <v>516</v>
      </c>
      <c r="T50" s="208">
        <v>1</v>
      </c>
      <c r="U50" s="148"/>
      <c r="V50" s="321">
        <v>99</v>
      </c>
      <c r="W50" s="330">
        <f t="shared" si="1"/>
        <v>0</v>
      </c>
      <c r="Y50" s="191"/>
    </row>
    <row r="51" spans="1:26" ht="12" customHeight="1" x14ac:dyDescent="0.25">
      <c r="A51" s="4"/>
      <c r="B51" s="72"/>
      <c r="C51" s="113">
        <v>20</v>
      </c>
      <c r="D51" s="78" t="s">
        <v>223</v>
      </c>
      <c r="E51" s="114"/>
      <c r="F51" s="114"/>
      <c r="G51" s="114"/>
      <c r="H51" s="114"/>
      <c r="I51" s="114"/>
      <c r="J51" s="114"/>
      <c r="K51" s="114"/>
      <c r="L51" s="114"/>
      <c r="M51" s="79" t="s">
        <v>45</v>
      </c>
      <c r="N51" s="104">
        <v>572</v>
      </c>
      <c r="O51" s="210">
        <f t="shared" si="2"/>
        <v>572</v>
      </c>
      <c r="P51" s="115">
        <f t="shared" si="0"/>
        <v>0</v>
      </c>
      <c r="Q51" s="8"/>
      <c r="R51" s="207">
        <f t="shared" si="3"/>
        <v>1</v>
      </c>
      <c r="S51" s="208" t="s">
        <v>516</v>
      </c>
      <c r="T51" s="208">
        <v>1</v>
      </c>
      <c r="U51" s="148"/>
      <c r="V51" s="321">
        <v>104</v>
      </c>
      <c r="W51" s="330">
        <f>V51*B51</f>
        <v>0</v>
      </c>
      <c r="Y51" s="191"/>
    </row>
    <row r="52" spans="1:26" ht="12" customHeight="1" x14ac:dyDescent="0.25">
      <c r="A52" s="4"/>
      <c r="B52" s="72"/>
      <c r="C52" s="113">
        <v>20</v>
      </c>
      <c r="D52" s="78" t="s">
        <v>225</v>
      </c>
      <c r="E52" s="114"/>
      <c r="F52" s="114"/>
      <c r="G52" s="114"/>
      <c r="H52" s="114"/>
      <c r="I52" s="114"/>
      <c r="J52" s="114"/>
      <c r="K52" s="114"/>
      <c r="L52" s="114"/>
      <c r="M52" s="79" t="s">
        <v>46</v>
      </c>
      <c r="N52" s="104">
        <v>572</v>
      </c>
      <c r="O52" s="210">
        <f t="shared" si="2"/>
        <v>572</v>
      </c>
      <c r="P52" s="115">
        <f t="shared" si="0"/>
        <v>0</v>
      </c>
      <c r="Q52" s="8"/>
      <c r="R52" s="207">
        <f t="shared" si="3"/>
        <v>1</v>
      </c>
      <c r="S52" s="208" t="s">
        <v>516</v>
      </c>
      <c r="T52" s="208">
        <v>1</v>
      </c>
      <c r="U52" s="148"/>
      <c r="V52" s="321">
        <v>104</v>
      </c>
      <c r="W52" s="330">
        <f t="shared" si="1"/>
        <v>0</v>
      </c>
      <c r="Y52" s="191"/>
    </row>
    <row r="53" spans="1:26" ht="12" customHeight="1" x14ac:dyDescent="0.25">
      <c r="A53" s="4"/>
      <c r="B53" s="72"/>
      <c r="C53" s="113">
        <v>20</v>
      </c>
      <c r="D53" s="78" t="s">
        <v>226</v>
      </c>
      <c r="E53" s="114"/>
      <c r="F53" s="114"/>
      <c r="G53" s="114"/>
      <c r="H53" s="114"/>
      <c r="I53" s="114"/>
      <c r="J53" s="114"/>
      <c r="K53" s="114"/>
      <c r="L53" s="114"/>
      <c r="M53" s="79" t="s">
        <v>47</v>
      </c>
      <c r="N53" s="104">
        <v>572</v>
      </c>
      <c r="O53" s="210">
        <f t="shared" si="2"/>
        <v>572</v>
      </c>
      <c r="P53" s="115">
        <f t="shared" si="0"/>
        <v>0</v>
      </c>
      <c r="Q53" s="8"/>
      <c r="R53" s="207">
        <f t="shared" si="3"/>
        <v>1</v>
      </c>
      <c r="S53" s="208" t="s">
        <v>516</v>
      </c>
      <c r="T53" s="208">
        <v>1</v>
      </c>
      <c r="U53" s="148"/>
      <c r="V53" s="321">
        <v>104</v>
      </c>
      <c r="W53" s="330">
        <f t="shared" si="1"/>
        <v>0</v>
      </c>
      <c r="Y53" s="191"/>
    </row>
    <row r="54" spans="1:26" ht="12" customHeight="1" x14ac:dyDescent="0.25">
      <c r="A54" s="4"/>
      <c r="B54" s="72"/>
      <c r="C54" s="113">
        <v>20</v>
      </c>
      <c r="D54" s="78" t="s">
        <v>227</v>
      </c>
      <c r="E54" s="114"/>
      <c r="F54" s="114"/>
      <c r="G54" s="114"/>
      <c r="H54" s="114"/>
      <c r="I54" s="114"/>
      <c r="J54" s="114"/>
      <c r="K54" s="114"/>
      <c r="L54" s="114"/>
      <c r="M54" s="79" t="s">
        <v>48</v>
      </c>
      <c r="N54" s="104">
        <v>572</v>
      </c>
      <c r="O54" s="210">
        <f t="shared" si="2"/>
        <v>572</v>
      </c>
      <c r="P54" s="115">
        <f t="shared" si="0"/>
        <v>0</v>
      </c>
      <c r="Q54" s="8"/>
      <c r="R54" s="207">
        <f t="shared" si="3"/>
        <v>1</v>
      </c>
      <c r="S54" s="208" t="s">
        <v>516</v>
      </c>
      <c r="T54" s="208">
        <v>1</v>
      </c>
      <c r="U54" s="148"/>
      <c r="V54" s="321">
        <v>104</v>
      </c>
      <c r="W54" s="330">
        <f t="shared" si="1"/>
        <v>0</v>
      </c>
      <c r="Y54" s="191"/>
    </row>
    <row r="55" spans="1:26" ht="12" customHeight="1" x14ac:dyDescent="0.25">
      <c r="A55" s="4"/>
      <c r="B55" s="72"/>
      <c r="C55" s="113">
        <v>20</v>
      </c>
      <c r="D55" s="78" t="s">
        <v>228</v>
      </c>
      <c r="E55" s="114"/>
      <c r="F55" s="114"/>
      <c r="G55" s="114"/>
      <c r="H55" s="114"/>
      <c r="I55" s="114"/>
      <c r="J55" s="114"/>
      <c r="K55" s="114"/>
      <c r="L55" s="114"/>
      <c r="M55" s="79" t="s">
        <v>49</v>
      </c>
      <c r="N55" s="104">
        <v>606</v>
      </c>
      <c r="O55" s="210">
        <f t="shared" si="2"/>
        <v>606</v>
      </c>
      <c r="P55" s="115">
        <f t="shared" si="0"/>
        <v>0</v>
      </c>
      <c r="Q55" s="8"/>
      <c r="R55" s="207">
        <f t="shared" si="3"/>
        <v>1</v>
      </c>
      <c r="S55" s="208" t="s">
        <v>516</v>
      </c>
      <c r="T55" s="208">
        <v>1</v>
      </c>
      <c r="U55" s="148"/>
      <c r="V55" s="321">
        <v>104</v>
      </c>
      <c r="W55" s="330">
        <f t="shared" si="1"/>
        <v>0</v>
      </c>
      <c r="Y55" s="191"/>
    </row>
    <row r="56" spans="1:26" ht="12" customHeight="1" x14ac:dyDescent="0.25">
      <c r="A56" s="4"/>
      <c r="B56" s="83"/>
      <c r="C56" s="88"/>
      <c r="D56" s="88"/>
      <c r="E56" s="88"/>
      <c r="F56" s="88"/>
      <c r="G56" s="88"/>
      <c r="H56" s="88"/>
      <c r="I56" s="88"/>
      <c r="J56" s="88"/>
      <c r="K56" s="89"/>
      <c r="L56" s="93"/>
      <c r="M56" s="83"/>
      <c r="N56" s="65"/>
      <c r="O56" s="65"/>
      <c r="P56" s="66"/>
      <c r="Q56" s="8"/>
      <c r="U56" s="148"/>
      <c r="W56" s="330"/>
      <c r="Y56" s="191"/>
    </row>
    <row r="57" spans="1:26" ht="12" customHeight="1" x14ac:dyDescent="0.25">
      <c r="A57" s="4"/>
      <c r="B57" s="94" t="s">
        <v>240</v>
      </c>
      <c r="C57" s="95"/>
      <c r="D57" s="95"/>
      <c r="E57" s="95"/>
      <c r="F57" s="95"/>
      <c r="G57" s="95"/>
      <c r="H57" s="95"/>
      <c r="I57" s="95"/>
      <c r="J57" s="95"/>
      <c r="K57" s="96"/>
      <c r="L57" s="96"/>
      <c r="M57" s="96"/>
      <c r="N57" s="97"/>
      <c r="O57" s="97"/>
      <c r="P57" s="98"/>
      <c r="Q57" s="8"/>
      <c r="R57" s="258" t="s">
        <v>515</v>
      </c>
      <c r="S57" s="258"/>
      <c r="T57" s="258"/>
      <c r="U57" s="148"/>
      <c r="V57" s="331"/>
      <c r="W57" s="331"/>
      <c r="Y57" s="191"/>
    </row>
    <row r="58" spans="1:26" ht="12" customHeight="1" x14ac:dyDescent="0.3">
      <c r="A58" s="4"/>
      <c r="B58" s="90" t="s">
        <v>0</v>
      </c>
      <c r="C58" s="102" t="s">
        <v>51</v>
      </c>
      <c r="D58" s="99" t="s">
        <v>39</v>
      </c>
      <c r="E58" s="100"/>
      <c r="F58" s="100"/>
      <c r="G58" s="100"/>
      <c r="H58" s="100"/>
      <c r="I58" s="100"/>
      <c r="J58" s="100"/>
      <c r="K58" s="100"/>
      <c r="L58" s="100"/>
      <c r="M58" s="91" t="s">
        <v>50</v>
      </c>
      <c r="N58" s="92" t="s">
        <v>1</v>
      </c>
      <c r="O58" s="92" t="s">
        <v>4</v>
      </c>
      <c r="P58" s="91" t="s">
        <v>5</v>
      </c>
      <c r="Q58" s="7"/>
      <c r="R58" s="206" t="s">
        <v>516</v>
      </c>
      <c r="S58" s="206" t="s">
        <v>517</v>
      </c>
      <c r="T58" s="206" t="s">
        <v>518</v>
      </c>
      <c r="U58" s="149"/>
      <c r="V58" s="321"/>
      <c r="W58" s="332"/>
      <c r="X58" s="190"/>
      <c r="Y58" s="7"/>
      <c r="Z58" s="149"/>
    </row>
    <row r="59" spans="1:26" ht="12" customHeight="1" x14ac:dyDescent="0.25">
      <c r="A59" s="4"/>
      <c r="B59" s="72"/>
      <c r="C59" s="113">
        <v>20</v>
      </c>
      <c r="D59" s="85" t="s">
        <v>537</v>
      </c>
      <c r="E59" s="114"/>
      <c r="F59" s="114"/>
      <c r="G59" s="114"/>
      <c r="H59" s="114"/>
      <c r="I59" s="114"/>
      <c r="J59" s="114"/>
      <c r="K59" s="114"/>
      <c r="L59" s="114"/>
      <c r="M59" s="79" t="s">
        <v>52</v>
      </c>
      <c r="N59" s="104">
        <v>686</v>
      </c>
      <c r="O59" s="210">
        <f t="shared" ref="O59:O63" si="4">IF(S59="Custom",N59*T59,N59*R59)</f>
        <v>686</v>
      </c>
      <c r="P59" s="115">
        <f t="shared" ref="P59:P71" si="5">O59*B59</f>
        <v>0</v>
      </c>
      <c r="Q59" s="8"/>
      <c r="R59" s="207">
        <f t="shared" si="3"/>
        <v>1</v>
      </c>
      <c r="S59" s="208" t="s">
        <v>516</v>
      </c>
      <c r="T59" s="208">
        <v>1</v>
      </c>
      <c r="U59" s="148"/>
      <c r="V59" s="333">
        <v>99</v>
      </c>
      <c r="W59" s="330">
        <f t="shared" ref="W59:W71" si="6">V59*B59</f>
        <v>0</v>
      </c>
      <c r="X59" s="192"/>
      <c r="Y59" s="191"/>
    </row>
    <row r="60" spans="1:26" ht="12" customHeight="1" x14ac:dyDescent="0.25">
      <c r="A60" s="4"/>
      <c r="B60" s="72"/>
      <c r="C60" s="113">
        <v>20</v>
      </c>
      <c r="D60" s="85" t="s">
        <v>538</v>
      </c>
      <c r="E60" s="114"/>
      <c r="F60" s="114"/>
      <c r="G60" s="114"/>
      <c r="H60" s="114"/>
      <c r="I60" s="114"/>
      <c r="J60" s="114"/>
      <c r="K60" s="114"/>
      <c r="L60" s="114"/>
      <c r="M60" s="79" t="s">
        <v>53</v>
      </c>
      <c r="N60" s="104">
        <v>686</v>
      </c>
      <c r="O60" s="210">
        <f t="shared" si="4"/>
        <v>686</v>
      </c>
      <c r="P60" s="115">
        <f t="shared" si="5"/>
        <v>0</v>
      </c>
      <c r="Q60" s="8"/>
      <c r="R60" s="207">
        <f t="shared" si="3"/>
        <v>1</v>
      </c>
      <c r="S60" s="208" t="s">
        <v>516</v>
      </c>
      <c r="T60" s="208">
        <v>1</v>
      </c>
      <c r="U60" s="148"/>
      <c r="V60" s="321">
        <v>99</v>
      </c>
      <c r="W60" s="330">
        <f t="shared" si="6"/>
        <v>0</v>
      </c>
      <c r="Y60" s="191"/>
    </row>
    <row r="61" spans="1:26" ht="12" customHeight="1" x14ac:dyDescent="0.25">
      <c r="A61" s="4"/>
      <c r="B61" s="72"/>
      <c r="C61" s="113">
        <v>20</v>
      </c>
      <c r="D61" s="85" t="s">
        <v>539</v>
      </c>
      <c r="E61" s="114"/>
      <c r="F61" s="114"/>
      <c r="G61" s="114"/>
      <c r="H61" s="114"/>
      <c r="I61" s="114"/>
      <c r="J61" s="114"/>
      <c r="K61" s="114"/>
      <c r="L61" s="114"/>
      <c r="M61" s="79" t="s">
        <v>54</v>
      </c>
      <c r="N61" s="104">
        <v>686</v>
      </c>
      <c r="O61" s="210">
        <f t="shared" si="4"/>
        <v>686</v>
      </c>
      <c r="P61" s="115">
        <f t="shared" si="5"/>
        <v>0</v>
      </c>
      <c r="Q61" s="8"/>
      <c r="R61" s="207">
        <f t="shared" si="3"/>
        <v>1</v>
      </c>
      <c r="S61" s="208" t="s">
        <v>516</v>
      </c>
      <c r="T61" s="208">
        <v>1</v>
      </c>
      <c r="U61" s="148"/>
      <c r="V61" s="333">
        <v>99</v>
      </c>
      <c r="W61" s="330">
        <f t="shared" si="6"/>
        <v>0</v>
      </c>
      <c r="X61" s="192"/>
      <c r="Y61" s="191"/>
    </row>
    <row r="62" spans="1:26" ht="12" customHeight="1" x14ac:dyDescent="0.25">
      <c r="A62" s="4"/>
      <c r="B62" s="72"/>
      <c r="C62" s="113">
        <v>20</v>
      </c>
      <c r="D62" s="85" t="s">
        <v>540</v>
      </c>
      <c r="E62" s="114"/>
      <c r="F62" s="114"/>
      <c r="G62" s="114"/>
      <c r="H62" s="114"/>
      <c r="I62" s="114"/>
      <c r="J62" s="114"/>
      <c r="K62" s="114"/>
      <c r="L62" s="114"/>
      <c r="M62" s="79" t="s">
        <v>55</v>
      </c>
      <c r="N62" s="104">
        <v>686</v>
      </c>
      <c r="O62" s="210">
        <f t="shared" si="4"/>
        <v>686</v>
      </c>
      <c r="P62" s="115">
        <f t="shared" si="5"/>
        <v>0</v>
      </c>
      <c r="Q62" s="8"/>
      <c r="R62" s="207">
        <f t="shared" si="3"/>
        <v>1</v>
      </c>
      <c r="S62" s="208" t="s">
        <v>516</v>
      </c>
      <c r="T62" s="208">
        <v>1</v>
      </c>
      <c r="U62" s="148"/>
      <c r="V62" s="321">
        <v>99</v>
      </c>
      <c r="W62" s="330">
        <f t="shared" si="6"/>
        <v>0</v>
      </c>
      <c r="Y62" s="191"/>
    </row>
    <row r="63" spans="1:26" ht="12" customHeight="1" x14ac:dyDescent="0.25">
      <c r="A63" s="4"/>
      <c r="B63" s="72"/>
      <c r="C63" s="113">
        <v>20</v>
      </c>
      <c r="D63" s="86" t="s">
        <v>541</v>
      </c>
      <c r="E63" s="114"/>
      <c r="F63" s="114"/>
      <c r="G63" s="114"/>
      <c r="H63" s="114"/>
      <c r="I63" s="114"/>
      <c r="J63" s="114"/>
      <c r="K63" s="114"/>
      <c r="L63" s="114"/>
      <c r="M63" s="103" t="s">
        <v>56</v>
      </c>
      <c r="N63" s="105">
        <v>720</v>
      </c>
      <c r="O63" s="210">
        <f t="shared" si="4"/>
        <v>720</v>
      </c>
      <c r="P63" s="115">
        <f t="shared" si="5"/>
        <v>0</v>
      </c>
      <c r="Q63" s="8"/>
      <c r="R63" s="207">
        <f t="shared" si="3"/>
        <v>1</v>
      </c>
      <c r="S63" s="208" t="s">
        <v>516</v>
      </c>
      <c r="T63" s="208">
        <v>1</v>
      </c>
      <c r="U63" s="148"/>
      <c r="V63" s="333">
        <v>99</v>
      </c>
      <c r="W63" s="330">
        <f t="shared" si="6"/>
        <v>0</v>
      </c>
      <c r="X63" s="192"/>
      <c r="Y63" s="191"/>
    </row>
    <row r="64" spans="1:26" ht="12" customHeight="1" x14ac:dyDescent="0.25">
      <c r="A64" s="4"/>
      <c r="B64" s="83"/>
      <c r="C64" s="88"/>
      <c r="D64" s="88"/>
      <c r="E64" s="88"/>
      <c r="F64" s="88"/>
      <c r="G64" s="88"/>
      <c r="H64" s="88"/>
      <c r="I64" s="88"/>
      <c r="J64" s="88"/>
      <c r="K64" s="89"/>
      <c r="L64" s="93"/>
      <c r="M64" s="83"/>
      <c r="N64" s="65"/>
      <c r="O64" s="65"/>
      <c r="P64" s="66"/>
      <c r="Q64" s="8"/>
      <c r="U64" s="148"/>
      <c r="V64" s="333"/>
      <c r="W64" s="330"/>
      <c r="X64" s="192"/>
      <c r="Y64" s="191"/>
    </row>
    <row r="65" spans="1:26" ht="12" customHeight="1" x14ac:dyDescent="0.25">
      <c r="A65" s="4"/>
      <c r="B65" s="94" t="s">
        <v>241</v>
      </c>
      <c r="C65" s="95"/>
      <c r="D65" s="95"/>
      <c r="E65" s="95"/>
      <c r="F65" s="95"/>
      <c r="G65" s="95"/>
      <c r="H65" s="95"/>
      <c r="I65" s="95"/>
      <c r="J65" s="95"/>
      <c r="K65" s="96"/>
      <c r="L65" s="96"/>
      <c r="M65" s="96"/>
      <c r="N65" s="97"/>
      <c r="O65" s="97"/>
      <c r="P65" s="98"/>
      <c r="Q65" s="8"/>
      <c r="R65" s="258" t="s">
        <v>515</v>
      </c>
      <c r="S65" s="258"/>
      <c r="T65" s="258"/>
      <c r="U65" s="148"/>
      <c r="V65" s="333"/>
      <c r="W65" s="330"/>
      <c r="X65" s="192"/>
      <c r="Y65" s="191"/>
    </row>
    <row r="66" spans="1:26" ht="12" customHeight="1" x14ac:dyDescent="0.25">
      <c r="A66" s="4"/>
      <c r="B66" s="90" t="s">
        <v>0</v>
      </c>
      <c r="C66" s="102" t="s">
        <v>51</v>
      </c>
      <c r="D66" s="99" t="s">
        <v>39</v>
      </c>
      <c r="E66" s="100"/>
      <c r="F66" s="100"/>
      <c r="G66" s="100"/>
      <c r="H66" s="100"/>
      <c r="I66" s="100"/>
      <c r="J66" s="100"/>
      <c r="K66" s="100"/>
      <c r="L66" s="100"/>
      <c r="M66" s="91" t="s">
        <v>50</v>
      </c>
      <c r="N66" s="92" t="s">
        <v>1</v>
      </c>
      <c r="O66" s="92" t="s">
        <v>4</v>
      </c>
      <c r="P66" s="91" t="s">
        <v>5</v>
      </c>
      <c r="Q66" s="8"/>
      <c r="R66" s="206" t="s">
        <v>516</v>
      </c>
      <c r="S66" s="206" t="s">
        <v>517</v>
      </c>
      <c r="T66" s="206" t="s">
        <v>518</v>
      </c>
      <c r="U66" s="148"/>
      <c r="V66" s="333"/>
      <c r="W66" s="330"/>
      <c r="X66" s="192"/>
      <c r="Y66" s="191"/>
    </row>
    <row r="67" spans="1:26" ht="12" customHeight="1" x14ac:dyDescent="0.25">
      <c r="A67" s="4"/>
      <c r="B67" s="72"/>
      <c r="C67" s="113">
        <v>20</v>
      </c>
      <c r="D67" s="85" t="s">
        <v>531</v>
      </c>
      <c r="E67" s="114"/>
      <c r="F67" s="114"/>
      <c r="G67" s="114"/>
      <c r="H67" s="114"/>
      <c r="I67" s="114"/>
      <c r="J67" s="114"/>
      <c r="K67" s="114"/>
      <c r="L67" s="114"/>
      <c r="M67" s="79" t="s">
        <v>57</v>
      </c>
      <c r="N67" s="104">
        <v>708</v>
      </c>
      <c r="O67" s="210">
        <f t="shared" ref="O67:O70" si="7">IF(S67="Custom",N67*T67,N67*R67)</f>
        <v>708</v>
      </c>
      <c r="P67" s="115">
        <f t="shared" si="5"/>
        <v>0</v>
      </c>
      <c r="Q67" s="8"/>
      <c r="R67" s="207">
        <f t="shared" si="3"/>
        <v>1</v>
      </c>
      <c r="S67" s="208" t="s">
        <v>516</v>
      </c>
      <c r="T67" s="208">
        <v>1</v>
      </c>
      <c r="U67" s="148"/>
      <c r="V67" s="321">
        <v>104</v>
      </c>
      <c r="W67" s="330">
        <f t="shared" si="6"/>
        <v>0</v>
      </c>
      <c r="Y67" s="191"/>
    </row>
    <row r="68" spans="1:26" ht="12" customHeight="1" x14ac:dyDescent="0.25">
      <c r="A68" s="4"/>
      <c r="B68" s="72"/>
      <c r="C68" s="113">
        <v>20</v>
      </c>
      <c r="D68" s="85" t="s">
        <v>532</v>
      </c>
      <c r="E68" s="114"/>
      <c r="F68" s="114"/>
      <c r="G68" s="114"/>
      <c r="H68" s="114"/>
      <c r="I68" s="114"/>
      <c r="J68" s="114"/>
      <c r="K68" s="114"/>
      <c r="L68" s="114"/>
      <c r="M68" s="79" t="s">
        <v>58</v>
      </c>
      <c r="N68" s="104">
        <v>708</v>
      </c>
      <c r="O68" s="210">
        <f t="shared" si="7"/>
        <v>708</v>
      </c>
      <c r="P68" s="115">
        <f t="shared" si="5"/>
        <v>0</v>
      </c>
      <c r="Q68" s="8"/>
      <c r="R68" s="207">
        <f t="shared" si="3"/>
        <v>1</v>
      </c>
      <c r="S68" s="208" t="s">
        <v>516</v>
      </c>
      <c r="T68" s="208">
        <v>1</v>
      </c>
      <c r="U68" s="148"/>
      <c r="V68" s="333">
        <v>104</v>
      </c>
      <c r="W68" s="330">
        <f t="shared" si="6"/>
        <v>0</v>
      </c>
      <c r="X68" s="192"/>
      <c r="Y68" s="191"/>
    </row>
    <row r="69" spans="1:26" ht="12" customHeight="1" x14ac:dyDescent="0.25">
      <c r="A69" s="4"/>
      <c r="B69" s="72"/>
      <c r="C69" s="113">
        <v>20</v>
      </c>
      <c r="D69" s="85" t="s">
        <v>533</v>
      </c>
      <c r="E69" s="114"/>
      <c r="F69" s="114"/>
      <c r="G69" s="114"/>
      <c r="H69" s="114"/>
      <c r="I69" s="114"/>
      <c r="J69" s="114"/>
      <c r="K69" s="114"/>
      <c r="L69" s="114"/>
      <c r="M69" s="79" t="s">
        <v>59</v>
      </c>
      <c r="N69" s="104">
        <v>708</v>
      </c>
      <c r="O69" s="210">
        <f t="shared" si="7"/>
        <v>708</v>
      </c>
      <c r="P69" s="115">
        <f t="shared" si="5"/>
        <v>0</v>
      </c>
      <c r="Q69" s="8"/>
      <c r="R69" s="207">
        <f t="shared" si="3"/>
        <v>1</v>
      </c>
      <c r="S69" s="208" t="s">
        <v>516</v>
      </c>
      <c r="T69" s="208">
        <v>1</v>
      </c>
      <c r="U69" s="148"/>
      <c r="V69" s="321">
        <v>104</v>
      </c>
      <c r="W69" s="330">
        <f t="shared" si="6"/>
        <v>0</v>
      </c>
      <c r="Y69" s="191"/>
    </row>
    <row r="70" spans="1:26" ht="12" customHeight="1" x14ac:dyDescent="0.25">
      <c r="A70" s="4"/>
      <c r="B70" s="72"/>
      <c r="C70" s="113">
        <v>20</v>
      </c>
      <c r="D70" s="85" t="s">
        <v>534</v>
      </c>
      <c r="E70" s="114"/>
      <c r="F70" s="114"/>
      <c r="G70" s="114"/>
      <c r="H70" s="114"/>
      <c r="I70" s="114"/>
      <c r="J70" s="114"/>
      <c r="K70" s="114"/>
      <c r="L70" s="114"/>
      <c r="M70" s="79" t="s">
        <v>60</v>
      </c>
      <c r="N70" s="104">
        <v>708</v>
      </c>
      <c r="O70" s="210">
        <f t="shared" si="7"/>
        <v>708</v>
      </c>
      <c r="P70" s="115">
        <f t="shared" si="5"/>
        <v>0</v>
      </c>
      <c r="Q70" s="8"/>
      <c r="R70" s="207">
        <f t="shared" si="3"/>
        <v>1</v>
      </c>
      <c r="S70" s="208" t="s">
        <v>516</v>
      </c>
      <c r="T70" s="208">
        <v>1</v>
      </c>
      <c r="U70" s="148"/>
      <c r="V70" s="333">
        <v>104</v>
      </c>
      <c r="W70" s="330">
        <f t="shared" si="6"/>
        <v>0</v>
      </c>
      <c r="X70" s="192"/>
      <c r="Y70" s="191"/>
    </row>
    <row r="71" spans="1:26" ht="12" customHeight="1" x14ac:dyDescent="0.25">
      <c r="A71" s="4"/>
      <c r="B71" s="72"/>
      <c r="C71" s="113">
        <v>20</v>
      </c>
      <c r="D71" s="85" t="s">
        <v>535</v>
      </c>
      <c r="E71" s="114"/>
      <c r="F71" s="114"/>
      <c r="G71" s="114"/>
      <c r="H71" s="114"/>
      <c r="I71" s="114"/>
      <c r="J71" s="114"/>
      <c r="K71" s="114"/>
      <c r="L71" s="114"/>
      <c r="M71" s="79" t="s">
        <v>61</v>
      </c>
      <c r="N71" s="104">
        <v>742</v>
      </c>
      <c r="O71" s="210">
        <f>IF(S71="Custom",N71*T71,N71*R71)</f>
        <v>742</v>
      </c>
      <c r="P71" s="115">
        <f t="shared" si="5"/>
        <v>0</v>
      </c>
      <c r="Q71" s="8"/>
      <c r="R71" s="207">
        <f t="shared" si="3"/>
        <v>1</v>
      </c>
      <c r="S71" s="208" t="s">
        <v>516</v>
      </c>
      <c r="T71" s="208">
        <v>1</v>
      </c>
      <c r="U71" s="148"/>
      <c r="V71" s="321">
        <v>104</v>
      </c>
      <c r="W71" s="330">
        <f t="shared" si="6"/>
        <v>0</v>
      </c>
      <c r="Y71" s="191"/>
    </row>
    <row r="72" spans="1:26" ht="12" customHeight="1" x14ac:dyDescent="0.25">
      <c r="A72" s="4"/>
      <c r="B72" s="87"/>
      <c r="C72" s="88"/>
      <c r="D72" s="88"/>
      <c r="E72" s="88"/>
      <c r="F72" s="88"/>
      <c r="G72" s="88"/>
      <c r="H72" s="88"/>
      <c r="I72" s="88"/>
      <c r="J72" s="88"/>
      <c r="K72" s="89"/>
      <c r="L72" s="83"/>
      <c r="M72" s="83"/>
      <c r="N72" s="65"/>
      <c r="O72" s="65"/>
      <c r="P72" s="66"/>
      <c r="Q72" s="8"/>
      <c r="U72" s="148"/>
      <c r="W72" s="330"/>
      <c r="Y72" s="191"/>
    </row>
    <row r="73" spans="1:26" ht="12" customHeight="1" x14ac:dyDescent="0.25">
      <c r="A73" s="4"/>
      <c r="B73" s="94" t="s">
        <v>238</v>
      </c>
      <c r="C73" s="95"/>
      <c r="D73" s="95"/>
      <c r="E73" s="95"/>
      <c r="F73" s="95"/>
      <c r="G73" s="95"/>
      <c r="H73" s="95"/>
      <c r="I73" s="95"/>
      <c r="J73" s="95"/>
      <c r="K73" s="96"/>
      <c r="L73" s="96"/>
      <c r="M73" s="96"/>
      <c r="N73" s="97"/>
      <c r="O73" s="97"/>
      <c r="P73" s="98"/>
      <c r="Q73" s="8"/>
      <c r="R73" s="258" t="s">
        <v>515</v>
      </c>
      <c r="S73" s="258"/>
      <c r="T73" s="258"/>
      <c r="U73" s="148"/>
      <c r="V73" s="331"/>
      <c r="W73" s="331"/>
      <c r="Y73" s="191"/>
    </row>
    <row r="74" spans="1:26" ht="12" customHeight="1" x14ac:dyDescent="0.3">
      <c r="A74" s="4"/>
      <c r="B74" s="90" t="s">
        <v>0</v>
      </c>
      <c r="C74" s="102" t="s">
        <v>51</v>
      </c>
      <c r="D74" s="99" t="s">
        <v>39</v>
      </c>
      <c r="E74" s="100"/>
      <c r="F74" s="100"/>
      <c r="G74" s="100"/>
      <c r="H74" s="100"/>
      <c r="I74" s="100"/>
      <c r="J74" s="100"/>
      <c r="K74" s="100"/>
      <c r="L74" s="100"/>
      <c r="M74" s="91" t="s">
        <v>50</v>
      </c>
      <c r="N74" s="92" t="s">
        <v>1</v>
      </c>
      <c r="O74" s="92" t="s">
        <v>4</v>
      </c>
      <c r="P74" s="91" t="s">
        <v>5</v>
      </c>
      <c r="Q74" s="7"/>
      <c r="R74" s="206" t="s">
        <v>516</v>
      </c>
      <c r="S74" s="206" t="s">
        <v>517</v>
      </c>
      <c r="T74" s="206" t="s">
        <v>518</v>
      </c>
      <c r="U74" s="149"/>
      <c r="V74" s="321"/>
      <c r="W74" s="332"/>
      <c r="X74" s="190"/>
      <c r="Y74" s="7"/>
      <c r="Z74" s="149"/>
    </row>
    <row r="75" spans="1:26" ht="12" customHeight="1" x14ac:dyDescent="0.25">
      <c r="A75" s="4"/>
      <c r="B75" s="72"/>
      <c r="C75" s="113">
        <v>20</v>
      </c>
      <c r="D75" s="85" t="s">
        <v>530</v>
      </c>
      <c r="E75" s="114"/>
      <c r="F75" s="114"/>
      <c r="G75" s="114"/>
      <c r="H75" s="114"/>
      <c r="I75" s="114"/>
      <c r="J75" s="114"/>
      <c r="K75" s="114"/>
      <c r="L75" s="114"/>
      <c r="M75" s="79" t="s">
        <v>62</v>
      </c>
      <c r="N75" s="104">
        <v>686</v>
      </c>
      <c r="O75" s="210">
        <f>IF(S75="Custom",N75*T75,N75*R75)</f>
        <v>686</v>
      </c>
      <c r="P75" s="115">
        <f t="shared" ref="P75:P83" si="8">O75*B75</f>
        <v>0</v>
      </c>
      <c r="Q75" s="8"/>
      <c r="R75" s="207">
        <f t="shared" si="3"/>
        <v>1</v>
      </c>
      <c r="S75" s="208" t="s">
        <v>516</v>
      </c>
      <c r="T75" s="208">
        <v>1</v>
      </c>
      <c r="U75" s="148"/>
      <c r="V75" s="321">
        <v>99</v>
      </c>
      <c r="W75" s="330">
        <f t="shared" ref="W75:W83" si="9">V75*B75</f>
        <v>0</v>
      </c>
      <c r="Y75" s="191"/>
    </row>
    <row r="76" spans="1:26" ht="12" customHeight="1" x14ac:dyDescent="0.25">
      <c r="A76" s="4"/>
      <c r="B76" s="87"/>
      <c r="C76" s="88"/>
      <c r="D76" s="88"/>
      <c r="E76" s="88"/>
      <c r="F76" s="88"/>
      <c r="G76" s="88"/>
      <c r="H76" s="88"/>
      <c r="I76" s="88"/>
      <c r="J76" s="88"/>
      <c r="K76" s="89"/>
      <c r="L76" s="83"/>
      <c r="M76" s="83"/>
      <c r="N76" s="65"/>
      <c r="O76" s="65"/>
      <c r="P76" s="66"/>
      <c r="Q76" s="8"/>
      <c r="U76" s="148"/>
      <c r="V76" s="321"/>
      <c r="W76" s="330"/>
      <c r="Y76" s="191"/>
    </row>
    <row r="77" spans="1:26" ht="12" customHeight="1" x14ac:dyDescent="0.25">
      <c r="A77" s="4"/>
      <c r="B77" s="94" t="s">
        <v>242</v>
      </c>
      <c r="C77" s="95"/>
      <c r="D77" s="95"/>
      <c r="E77" s="95"/>
      <c r="F77" s="95"/>
      <c r="G77" s="95"/>
      <c r="H77" s="95"/>
      <c r="I77" s="95"/>
      <c r="J77" s="95"/>
      <c r="K77" s="96"/>
      <c r="L77" s="96"/>
      <c r="M77" s="96"/>
      <c r="N77" s="97"/>
      <c r="O77" s="97"/>
      <c r="P77" s="98"/>
      <c r="Q77" s="8"/>
      <c r="R77" s="258" t="s">
        <v>515</v>
      </c>
      <c r="S77" s="258"/>
      <c r="T77" s="258"/>
      <c r="U77" s="148"/>
      <c r="V77" s="321"/>
      <c r="W77" s="330"/>
      <c r="Y77" s="191"/>
    </row>
    <row r="78" spans="1:26" ht="12" customHeight="1" x14ac:dyDescent="0.25">
      <c r="A78" s="4"/>
      <c r="B78" s="90" t="s">
        <v>0</v>
      </c>
      <c r="C78" s="102" t="s">
        <v>51</v>
      </c>
      <c r="D78" s="99" t="s">
        <v>39</v>
      </c>
      <c r="E78" s="100"/>
      <c r="F78" s="100"/>
      <c r="G78" s="100"/>
      <c r="H78" s="100"/>
      <c r="I78" s="100"/>
      <c r="J78" s="100"/>
      <c r="K78" s="100"/>
      <c r="L78" s="100"/>
      <c r="M78" s="91" t="s">
        <v>50</v>
      </c>
      <c r="N78" s="92" t="s">
        <v>1</v>
      </c>
      <c r="O78" s="92" t="s">
        <v>4</v>
      </c>
      <c r="P78" s="91" t="s">
        <v>5</v>
      </c>
      <c r="Q78" s="8"/>
      <c r="R78" s="206" t="s">
        <v>516</v>
      </c>
      <c r="S78" s="206" t="s">
        <v>517</v>
      </c>
      <c r="T78" s="206" t="s">
        <v>518</v>
      </c>
      <c r="U78" s="148"/>
      <c r="V78" s="321"/>
      <c r="W78" s="330"/>
      <c r="Y78" s="191"/>
    </row>
    <row r="79" spans="1:26" ht="12" customHeight="1" x14ac:dyDescent="0.25">
      <c r="A79" s="4"/>
      <c r="B79" s="72"/>
      <c r="C79" s="113">
        <v>20</v>
      </c>
      <c r="D79" s="85" t="s">
        <v>526</v>
      </c>
      <c r="E79" s="114"/>
      <c r="F79" s="114"/>
      <c r="G79" s="114"/>
      <c r="H79" s="114"/>
      <c r="I79" s="114"/>
      <c r="J79" s="114"/>
      <c r="K79" s="114"/>
      <c r="L79" s="114"/>
      <c r="M79" s="79" t="s">
        <v>63</v>
      </c>
      <c r="N79" s="104">
        <v>708</v>
      </c>
      <c r="O79" s="210">
        <f>IF(S79="Custom",N79*T79,N79*R79)</f>
        <v>708</v>
      </c>
      <c r="P79" s="115">
        <f t="shared" si="8"/>
        <v>0</v>
      </c>
      <c r="Q79" s="8"/>
      <c r="R79" s="207">
        <f t="shared" si="3"/>
        <v>1</v>
      </c>
      <c r="S79" s="208" t="s">
        <v>516</v>
      </c>
      <c r="T79" s="208">
        <v>1</v>
      </c>
      <c r="U79" s="148"/>
      <c r="V79" s="333">
        <v>104</v>
      </c>
      <c r="W79" s="330">
        <f t="shared" si="9"/>
        <v>0</v>
      </c>
      <c r="Y79" s="191"/>
    </row>
    <row r="80" spans="1:26" ht="12" customHeight="1" x14ac:dyDescent="0.25">
      <c r="A80" s="4"/>
      <c r="B80" s="72"/>
      <c r="C80" s="113">
        <v>20</v>
      </c>
      <c r="D80" s="85" t="s">
        <v>527</v>
      </c>
      <c r="E80" s="114"/>
      <c r="F80" s="114"/>
      <c r="G80" s="114"/>
      <c r="H80" s="114"/>
      <c r="I80" s="114"/>
      <c r="J80" s="114"/>
      <c r="K80" s="114"/>
      <c r="L80" s="114"/>
      <c r="M80" s="79" t="s">
        <v>64</v>
      </c>
      <c r="N80" s="104">
        <v>708</v>
      </c>
      <c r="O80" s="210">
        <f t="shared" ref="O80:O82" si="10">IF(S80="Custom",N80*T80,N80*R80)</f>
        <v>708</v>
      </c>
      <c r="P80" s="115">
        <f t="shared" si="8"/>
        <v>0</v>
      </c>
      <c r="Q80" s="8"/>
      <c r="R80" s="207">
        <f t="shared" si="3"/>
        <v>1</v>
      </c>
      <c r="S80" s="208" t="s">
        <v>516</v>
      </c>
      <c r="T80" s="208">
        <v>1</v>
      </c>
      <c r="U80" s="148"/>
      <c r="V80" s="321">
        <v>104</v>
      </c>
      <c r="W80" s="330">
        <f t="shared" si="9"/>
        <v>0</v>
      </c>
      <c r="Y80" s="191"/>
    </row>
    <row r="81" spans="1:141" ht="12" customHeight="1" x14ac:dyDescent="0.25">
      <c r="A81" s="4"/>
      <c r="B81" s="72"/>
      <c r="C81" s="113">
        <v>20</v>
      </c>
      <c r="D81" s="85" t="s">
        <v>528</v>
      </c>
      <c r="E81" s="114"/>
      <c r="F81" s="114"/>
      <c r="G81" s="114"/>
      <c r="H81" s="114"/>
      <c r="I81" s="114"/>
      <c r="J81" s="114"/>
      <c r="K81" s="114"/>
      <c r="L81" s="114"/>
      <c r="M81" s="79" t="s">
        <v>65</v>
      </c>
      <c r="N81" s="104">
        <v>742</v>
      </c>
      <c r="O81" s="210">
        <f t="shared" si="10"/>
        <v>742</v>
      </c>
      <c r="P81" s="115">
        <f t="shared" si="8"/>
        <v>0</v>
      </c>
      <c r="Q81" s="8"/>
      <c r="R81" s="207">
        <f t="shared" si="3"/>
        <v>1</v>
      </c>
      <c r="S81" s="208" t="s">
        <v>516</v>
      </c>
      <c r="T81" s="208">
        <v>1</v>
      </c>
      <c r="U81" s="148"/>
      <c r="V81" s="333">
        <v>104</v>
      </c>
      <c r="W81" s="330">
        <f t="shared" si="9"/>
        <v>0</v>
      </c>
      <c r="Y81" s="191"/>
    </row>
    <row r="82" spans="1:141" ht="12" customHeight="1" x14ac:dyDescent="0.25">
      <c r="A82" s="4"/>
      <c r="B82" s="72"/>
      <c r="C82" s="113">
        <v>20</v>
      </c>
      <c r="D82" s="85" t="s">
        <v>529</v>
      </c>
      <c r="E82" s="114"/>
      <c r="F82" s="114"/>
      <c r="G82" s="114"/>
      <c r="H82" s="114"/>
      <c r="I82" s="114"/>
      <c r="J82" s="114"/>
      <c r="K82" s="114"/>
      <c r="L82" s="114"/>
      <c r="M82" s="79" t="s">
        <v>66</v>
      </c>
      <c r="N82" s="104">
        <v>708</v>
      </c>
      <c r="O82" s="210">
        <f t="shared" si="10"/>
        <v>708</v>
      </c>
      <c r="P82" s="115">
        <f t="shared" si="8"/>
        <v>0</v>
      </c>
      <c r="Q82" s="8"/>
      <c r="R82" s="207">
        <f t="shared" si="3"/>
        <v>1</v>
      </c>
      <c r="S82" s="208" t="s">
        <v>516</v>
      </c>
      <c r="T82" s="208">
        <v>1</v>
      </c>
      <c r="U82" s="148"/>
      <c r="V82" s="321">
        <v>104</v>
      </c>
      <c r="W82" s="330">
        <f t="shared" si="9"/>
        <v>0</v>
      </c>
      <c r="Y82" s="191"/>
    </row>
    <row r="83" spans="1:141" ht="12" customHeight="1" x14ac:dyDescent="0.25">
      <c r="A83" s="4"/>
      <c r="B83" s="72"/>
      <c r="C83" s="113">
        <v>20</v>
      </c>
      <c r="D83" s="85" t="s">
        <v>536</v>
      </c>
      <c r="E83" s="114"/>
      <c r="F83" s="114"/>
      <c r="G83" s="114"/>
      <c r="H83" s="114"/>
      <c r="I83" s="114"/>
      <c r="J83" s="114"/>
      <c r="K83" s="114"/>
      <c r="L83" s="114"/>
      <c r="M83" s="79" t="s">
        <v>67</v>
      </c>
      <c r="N83" s="104">
        <v>708</v>
      </c>
      <c r="O83" s="210">
        <f>IF(S83="Custom",N83*T83,N83*R83)</f>
        <v>708</v>
      </c>
      <c r="P83" s="115">
        <f t="shared" si="8"/>
        <v>0</v>
      </c>
      <c r="Q83" s="8"/>
      <c r="R83" s="207">
        <f t="shared" si="3"/>
        <v>1</v>
      </c>
      <c r="S83" s="208" t="s">
        <v>516</v>
      </c>
      <c r="T83" s="208">
        <v>1</v>
      </c>
      <c r="U83" s="148"/>
      <c r="V83" s="333">
        <v>104</v>
      </c>
      <c r="W83" s="330">
        <f t="shared" si="9"/>
        <v>0</v>
      </c>
      <c r="Y83" s="191"/>
    </row>
    <row r="84" spans="1:141" ht="12" customHeight="1" x14ac:dyDescent="0.25">
      <c r="A84" s="84"/>
      <c r="B84" s="84"/>
      <c r="C84" s="116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8"/>
      <c r="U84" s="148"/>
      <c r="W84" s="330"/>
      <c r="Y84" s="191"/>
    </row>
    <row r="85" spans="1:141" ht="12" customHeight="1" x14ac:dyDescent="0.25">
      <c r="A85" s="4"/>
      <c r="B85" s="94" t="s">
        <v>71</v>
      </c>
      <c r="C85" s="95"/>
      <c r="D85" s="95"/>
      <c r="E85" s="95"/>
      <c r="F85" s="95"/>
      <c r="G85" s="95"/>
      <c r="H85" s="95"/>
      <c r="I85" s="95"/>
      <c r="J85" s="95"/>
      <c r="K85" s="96"/>
      <c r="L85" s="96"/>
      <c r="M85" s="96"/>
      <c r="N85" s="97"/>
      <c r="O85" s="97"/>
      <c r="P85" s="98"/>
      <c r="Q85" s="8"/>
      <c r="R85" s="258" t="s">
        <v>515</v>
      </c>
      <c r="S85" s="258"/>
      <c r="T85" s="258"/>
      <c r="U85" s="148"/>
      <c r="V85" s="331"/>
      <c r="W85" s="331"/>
      <c r="Y85" s="191"/>
    </row>
    <row r="86" spans="1:141" ht="36" customHeight="1" x14ac:dyDescent="0.3">
      <c r="A86" s="4"/>
      <c r="B86" s="106" t="s">
        <v>0</v>
      </c>
      <c r="C86" s="110" t="s">
        <v>80</v>
      </c>
      <c r="D86" s="108" t="s">
        <v>34</v>
      </c>
      <c r="E86" s="108" t="s">
        <v>72</v>
      </c>
      <c r="F86" s="108" t="s">
        <v>136</v>
      </c>
      <c r="G86" s="109" t="s">
        <v>135</v>
      </c>
      <c r="H86" s="108" t="s">
        <v>68</v>
      </c>
      <c r="I86" s="108" t="s">
        <v>137</v>
      </c>
      <c r="J86" s="108" t="s">
        <v>69</v>
      </c>
      <c r="K86" s="108" t="s">
        <v>70</v>
      </c>
      <c r="L86" s="111" t="s">
        <v>138</v>
      </c>
      <c r="M86" s="101" t="s">
        <v>50</v>
      </c>
      <c r="N86" s="107" t="s">
        <v>1</v>
      </c>
      <c r="O86" s="107" t="s">
        <v>4</v>
      </c>
      <c r="P86" s="101" t="s">
        <v>5</v>
      </c>
      <c r="Q86" s="7"/>
      <c r="R86" s="206" t="s">
        <v>516</v>
      </c>
      <c r="S86" s="206" t="s">
        <v>517</v>
      </c>
      <c r="T86" s="206" t="s">
        <v>518</v>
      </c>
      <c r="U86" s="149"/>
      <c r="V86" s="321"/>
      <c r="W86" s="332"/>
      <c r="X86" s="190"/>
      <c r="Y86" s="7"/>
      <c r="Z86" s="149"/>
    </row>
    <row r="87" spans="1:141" s="19" customFormat="1" ht="12" customHeight="1" x14ac:dyDescent="0.25">
      <c r="A87" s="22"/>
      <c r="B87" s="72"/>
      <c r="C87" s="117" t="s">
        <v>81</v>
      </c>
      <c r="D87" s="118" t="s">
        <v>35</v>
      </c>
      <c r="E87" s="118" t="s">
        <v>2</v>
      </c>
      <c r="F87" s="118" t="s">
        <v>2</v>
      </c>
      <c r="G87" s="119">
        <v>416</v>
      </c>
      <c r="H87" s="120" t="s">
        <v>73</v>
      </c>
      <c r="I87" s="120" t="s">
        <v>74</v>
      </c>
      <c r="J87" s="120">
        <v>26</v>
      </c>
      <c r="K87" s="121" t="s">
        <v>2</v>
      </c>
      <c r="L87" s="118" t="s">
        <v>2</v>
      </c>
      <c r="M87" s="122" t="s">
        <v>76</v>
      </c>
      <c r="N87" s="123">
        <v>33</v>
      </c>
      <c r="O87" s="169">
        <f>IF(S87="Custom",N87*T87,N87*R87)</f>
        <v>33</v>
      </c>
      <c r="P87" s="115">
        <f>O87*B87</f>
        <v>0</v>
      </c>
      <c r="Q87" s="17"/>
      <c r="R87" s="207">
        <f>$C$26</f>
        <v>1</v>
      </c>
      <c r="S87" s="208" t="s">
        <v>516</v>
      </c>
      <c r="T87" s="208">
        <v>1</v>
      </c>
      <c r="U87" s="150"/>
      <c r="V87" s="321">
        <v>7.98</v>
      </c>
      <c r="W87" s="330">
        <f t="shared" ref="W87:W129" si="11">V87*B87</f>
        <v>0</v>
      </c>
      <c r="X87" s="192"/>
      <c r="Y87" s="53"/>
      <c r="Z87" s="151"/>
      <c r="AA87" s="152"/>
      <c r="AB87" s="152"/>
      <c r="AC87" s="152"/>
      <c r="AD87" s="152"/>
      <c r="AE87" s="20"/>
      <c r="AF87" s="20"/>
      <c r="AG87" s="20"/>
      <c r="AH87" s="20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0"/>
      <c r="BC87" s="20"/>
      <c r="BD87" s="20"/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0"/>
      <c r="BU87" s="20"/>
      <c r="BV87" s="20"/>
      <c r="BW87" s="20"/>
      <c r="BX87" s="20"/>
      <c r="BY87" s="20"/>
      <c r="BZ87" s="20"/>
      <c r="CA87" s="20"/>
      <c r="CB87" s="20"/>
      <c r="CC87" s="20"/>
      <c r="CD87" s="20"/>
      <c r="CE87" s="20"/>
      <c r="CF87" s="20"/>
      <c r="CG87" s="20"/>
      <c r="CH87" s="20"/>
      <c r="CI87" s="20"/>
      <c r="CJ87" s="20"/>
      <c r="CK87" s="20"/>
      <c r="CL87" s="20"/>
      <c r="CM87" s="20"/>
      <c r="CN87" s="20"/>
      <c r="CO87" s="20"/>
      <c r="CP87" s="20"/>
      <c r="CQ87" s="20"/>
      <c r="CR87" s="20"/>
      <c r="CS87" s="20"/>
      <c r="CT87" s="20"/>
      <c r="CU87" s="20"/>
      <c r="CV87" s="20"/>
      <c r="CW87" s="20"/>
      <c r="CX87" s="20"/>
      <c r="CY87" s="20"/>
      <c r="CZ87" s="20"/>
      <c r="DA87" s="20"/>
      <c r="DB87" s="20"/>
      <c r="DC87" s="20"/>
      <c r="DD87" s="20"/>
      <c r="DE87" s="20"/>
      <c r="DF87" s="20"/>
      <c r="DG87" s="20"/>
      <c r="DH87" s="20"/>
      <c r="DI87" s="20"/>
      <c r="DJ87" s="20"/>
      <c r="DK87" s="20"/>
      <c r="DL87" s="20"/>
      <c r="DM87" s="20"/>
      <c r="DN87" s="20"/>
      <c r="DO87" s="20"/>
      <c r="DP87" s="20"/>
      <c r="DQ87" s="20"/>
      <c r="DR87" s="20"/>
      <c r="DS87" s="20"/>
      <c r="DT87" s="20"/>
      <c r="DU87" s="20"/>
      <c r="DV87" s="20"/>
      <c r="DW87" s="20"/>
      <c r="DX87" s="20"/>
      <c r="DY87" s="20"/>
      <c r="DZ87" s="20"/>
      <c r="EA87" s="20"/>
      <c r="EB87" s="20"/>
      <c r="EC87" s="20"/>
      <c r="ED87" s="20"/>
      <c r="EE87" s="20"/>
      <c r="EF87" s="20"/>
      <c r="EG87" s="20"/>
      <c r="EH87" s="20"/>
      <c r="EK87" s="21"/>
    </row>
    <row r="88" spans="1:141" s="19" customFormat="1" ht="12" customHeight="1" x14ac:dyDescent="0.25">
      <c r="A88" s="22"/>
      <c r="B88" s="72"/>
      <c r="C88" s="117" t="s">
        <v>81</v>
      </c>
      <c r="D88" s="118" t="s">
        <v>35</v>
      </c>
      <c r="E88" s="118" t="s">
        <v>2</v>
      </c>
      <c r="F88" s="118" t="s">
        <v>2</v>
      </c>
      <c r="G88" s="119">
        <v>416</v>
      </c>
      <c r="H88" s="120" t="s">
        <v>73</v>
      </c>
      <c r="I88" s="120" t="s">
        <v>74</v>
      </c>
      <c r="J88" s="120">
        <v>28</v>
      </c>
      <c r="K88" s="121" t="s">
        <v>2</v>
      </c>
      <c r="L88" s="118" t="s">
        <v>2</v>
      </c>
      <c r="M88" s="122" t="s">
        <v>77</v>
      </c>
      <c r="N88" s="123">
        <v>33</v>
      </c>
      <c r="O88" s="169">
        <f t="shared" ref="O88:O129" si="12">IF(S88="Custom",N88*T88,N88*R88)</f>
        <v>33</v>
      </c>
      <c r="P88" s="115">
        <f t="shared" ref="P88:P129" si="13">O88*B88</f>
        <v>0</v>
      </c>
      <c r="Q88" s="17"/>
      <c r="R88" s="207">
        <f>$C$26</f>
        <v>1</v>
      </c>
      <c r="S88" s="208" t="s">
        <v>516</v>
      </c>
      <c r="T88" s="208">
        <v>1</v>
      </c>
      <c r="U88" s="150"/>
      <c r="V88" s="321">
        <v>7.98</v>
      </c>
      <c r="W88" s="330">
        <f t="shared" si="11"/>
        <v>0</v>
      </c>
      <c r="X88" s="192"/>
      <c r="Y88" s="53"/>
      <c r="Z88" s="151"/>
      <c r="AA88" s="152"/>
      <c r="AB88" s="152"/>
      <c r="AC88" s="152"/>
      <c r="AD88" s="152"/>
      <c r="AE88" s="20"/>
      <c r="AF88" s="20"/>
      <c r="AG88" s="20"/>
      <c r="AH88" s="20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  <c r="BB88" s="20"/>
      <c r="BC88" s="20"/>
      <c r="BD88" s="20"/>
      <c r="BE88" s="20"/>
      <c r="BF88" s="20"/>
      <c r="BG88" s="20"/>
      <c r="BH88" s="20"/>
      <c r="BI88" s="20"/>
      <c r="BJ88" s="20"/>
      <c r="BK88" s="20"/>
      <c r="BL88" s="20"/>
      <c r="BM88" s="20"/>
      <c r="BN88" s="20"/>
      <c r="BO88" s="20"/>
      <c r="BP88" s="20"/>
      <c r="BQ88" s="20"/>
      <c r="BR88" s="20"/>
      <c r="BS88" s="20"/>
      <c r="BT88" s="20"/>
      <c r="BU88" s="20"/>
      <c r="BV88" s="20"/>
      <c r="BW88" s="20"/>
      <c r="BX88" s="20"/>
      <c r="BY88" s="20"/>
      <c r="BZ88" s="20"/>
      <c r="CA88" s="20"/>
      <c r="CB88" s="20"/>
      <c r="CC88" s="20"/>
      <c r="CD88" s="20"/>
      <c r="CE88" s="20"/>
      <c r="CF88" s="20"/>
      <c r="CG88" s="20"/>
      <c r="CH88" s="20"/>
      <c r="CI88" s="20"/>
      <c r="CJ88" s="20"/>
      <c r="CK88" s="20"/>
      <c r="CL88" s="20"/>
      <c r="CM88" s="20"/>
      <c r="CN88" s="20"/>
      <c r="CO88" s="20"/>
      <c r="CP88" s="20"/>
      <c r="CQ88" s="20"/>
      <c r="CR88" s="20"/>
      <c r="CS88" s="20"/>
      <c r="CT88" s="20"/>
      <c r="CU88" s="20"/>
      <c r="CV88" s="20"/>
      <c r="CW88" s="20"/>
      <c r="CX88" s="20"/>
      <c r="CY88" s="20"/>
      <c r="CZ88" s="20"/>
      <c r="DA88" s="20"/>
      <c r="DB88" s="20"/>
      <c r="DC88" s="20"/>
      <c r="DD88" s="20"/>
      <c r="DE88" s="20"/>
      <c r="DF88" s="20"/>
      <c r="DG88" s="20"/>
      <c r="DH88" s="20"/>
      <c r="DI88" s="20"/>
      <c r="DJ88" s="20"/>
      <c r="DK88" s="20"/>
      <c r="DL88" s="20"/>
      <c r="DM88" s="20"/>
      <c r="DN88" s="20"/>
      <c r="DO88" s="20"/>
      <c r="DP88" s="20"/>
      <c r="DQ88" s="20"/>
      <c r="DR88" s="20"/>
      <c r="DS88" s="20"/>
      <c r="DT88" s="20"/>
      <c r="DU88" s="20"/>
      <c r="DV88" s="20"/>
      <c r="DW88" s="20"/>
      <c r="DX88" s="20"/>
      <c r="DY88" s="20"/>
      <c r="DZ88" s="20"/>
      <c r="EA88" s="20"/>
      <c r="EB88" s="20"/>
      <c r="EC88" s="20"/>
      <c r="ED88" s="20"/>
      <c r="EE88" s="20"/>
      <c r="EF88" s="20"/>
      <c r="EG88" s="20"/>
      <c r="EH88" s="20"/>
      <c r="EK88" s="21"/>
    </row>
    <row r="89" spans="1:141" s="19" customFormat="1" ht="12" customHeight="1" x14ac:dyDescent="0.25">
      <c r="A89" s="22"/>
      <c r="B89" s="72"/>
      <c r="C89" s="117" t="s">
        <v>81</v>
      </c>
      <c r="D89" s="118" t="s">
        <v>35</v>
      </c>
      <c r="E89" s="118" t="s">
        <v>2</v>
      </c>
      <c r="F89" s="118" t="s">
        <v>2</v>
      </c>
      <c r="G89" s="119">
        <v>416</v>
      </c>
      <c r="H89" s="120" t="s">
        <v>73</v>
      </c>
      <c r="I89" s="120" t="s">
        <v>74</v>
      </c>
      <c r="J89" s="120">
        <v>30</v>
      </c>
      <c r="K89" s="121" t="s">
        <v>2</v>
      </c>
      <c r="L89" s="118" t="s">
        <v>2</v>
      </c>
      <c r="M89" s="122" t="s">
        <v>78</v>
      </c>
      <c r="N89" s="123">
        <v>33</v>
      </c>
      <c r="O89" s="169">
        <f t="shared" si="12"/>
        <v>33</v>
      </c>
      <c r="P89" s="115">
        <f t="shared" si="13"/>
        <v>0</v>
      </c>
      <c r="Q89" s="17"/>
      <c r="R89" s="207">
        <f>$C$26</f>
        <v>1</v>
      </c>
      <c r="S89" s="208" t="s">
        <v>516</v>
      </c>
      <c r="T89" s="208">
        <v>1</v>
      </c>
      <c r="U89" s="150"/>
      <c r="V89" s="321">
        <v>7.98</v>
      </c>
      <c r="W89" s="330">
        <f t="shared" si="11"/>
        <v>0</v>
      </c>
      <c r="X89" s="192"/>
      <c r="Y89" s="53"/>
      <c r="Z89" s="151"/>
      <c r="AA89" s="152"/>
      <c r="AB89" s="152"/>
      <c r="AC89" s="152"/>
      <c r="AD89" s="152"/>
      <c r="AE89" s="20"/>
      <c r="AF89" s="20"/>
      <c r="AG89" s="20"/>
      <c r="AH89" s="20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  <c r="BB89" s="20"/>
      <c r="BC89" s="20"/>
      <c r="BD89" s="20"/>
      <c r="BE89" s="20"/>
      <c r="BF89" s="20"/>
      <c r="BG89" s="20"/>
      <c r="BH89" s="20"/>
      <c r="BI89" s="20"/>
      <c r="BJ89" s="20"/>
      <c r="BK89" s="20"/>
      <c r="BL89" s="20"/>
      <c r="BM89" s="20"/>
      <c r="BN89" s="20"/>
      <c r="BO89" s="20"/>
      <c r="BP89" s="20"/>
      <c r="BQ89" s="20"/>
      <c r="BR89" s="20"/>
      <c r="BS89" s="20"/>
      <c r="BT89" s="20"/>
      <c r="BU89" s="20"/>
      <c r="BV89" s="20"/>
      <c r="BW89" s="20"/>
      <c r="BX89" s="20"/>
      <c r="BY89" s="20"/>
      <c r="BZ89" s="20"/>
      <c r="CA89" s="20"/>
      <c r="CB89" s="20"/>
      <c r="CC89" s="20"/>
      <c r="CD89" s="20"/>
      <c r="CE89" s="20"/>
      <c r="CF89" s="20"/>
      <c r="CG89" s="20"/>
      <c r="CH89" s="20"/>
      <c r="CI89" s="20"/>
      <c r="CJ89" s="20"/>
      <c r="CK89" s="20"/>
      <c r="CL89" s="20"/>
      <c r="CM89" s="20"/>
      <c r="CN89" s="20"/>
      <c r="CO89" s="20"/>
      <c r="CP89" s="20"/>
      <c r="CQ89" s="20"/>
      <c r="CR89" s="20"/>
      <c r="CS89" s="20"/>
      <c r="CT89" s="20"/>
      <c r="CU89" s="20"/>
      <c r="CV89" s="20"/>
      <c r="CW89" s="20"/>
      <c r="CX89" s="20"/>
      <c r="CY89" s="20"/>
      <c r="CZ89" s="20"/>
      <c r="DA89" s="20"/>
      <c r="DB89" s="20"/>
      <c r="DC89" s="20"/>
      <c r="DD89" s="20"/>
      <c r="DE89" s="20"/>
      <c r="DF89" s="20"/>
      <c r="DG89" s="20"/>
      <c r="DH89" s="20"/>
      <c r="DI89" s="20"/>
      <c r="DJ89" s="20"/>
      <c r="DK89" s="20"/>
      <c r="DL89" s="20"/>
      <c r="DM89" s="20"/>
      <c r="DN89" s="20"/>
      <c r="DO89" s="20"/>
      <c r="DP89" s="20"/>
      <c r="DQ89" s="20"/>
      <c r="DR89" s="20"/>
      <c r="DS89" s="20"/>
      <c r="DT89" s="20"/>
      <c r="DU89" s="20"/>
      <c r="DV89" s="20"/>
      <c r="DW89" s="20"/>
      <c r="DX89" s="20"/>
      <c r="DY89" s="20"/>
      <c r="DZ89" s="20"/>
      <c r="EA89" s="20"/>
      <c r="EB89" s="20"/>
      <c r="EC89" s="20"/>
      <c r="ED89" s="20"/>
      <c r="EE89" s="20"/>
      <c r="EF89" s="20"/>
      <c r="EG89" s="20"/>
      <c r="EH89" s="20"/>
      <c r="EK89" s="21"/>
    </row>
    <row r="90" spans="1:141" s="19" customFormat="1" ht="12" customHeight="1" x14ac:dyDescent="0.25">
      <c r="A90" s="22"/>
      <c r="B90" s="72"/>
      <c r="C90" s="117" t="s">
        <v>82</v>
      </c>
      <c r="D90" s="118" t="s">
        <v>35</v>
      </c>
      <c r="E90" s="118" t="s">
        <v>2</v>
      </c>
      <c r="F90" s="118" t="s">
        <v>2</v>
      </c>
      <c r="G90" s="119">
        <v>416</v>
      </c>
      <c r="H90" s="120" t="s">
        <v>73</v>
      </c>
      <c r="I90" s="120" t="s">
        <v>74</v>
      </c>
      <c r="J90" s="120">
        <v>30</v>
      </c>
      <c r="K90" s="121" t="s">
        <v>2</v>
      </c>
      <c r="L90" s="124" t="s">
        <v>75</v>
      </c>
      <c r="M90" s="122" t="s">
        <v>79</v>
      </c>
      <c r="N90" s="123">
        <v>73</v>
      </c>
      <c r="O90" s="169">
        <f t="shared" si="12"/>
        <v>73</v>
      </c>
      <c r="P90" s="115">
        <f t="shared" si="13"/>
        <v>0</v>
      </c>
      <c r="Q90" s="17"/>
      <c r="R90" s="207">
        <f t="shared" ref="R90:R150" si="14">$C$26</f>
        <v>1</v>
      </c>
      <c r="S90" s="208" t="s">
        <v>516</v>
      </c>
      <c r="T90" s="208">
        <v>1</v>
      </c>
      <c r="U90" s="150"/>
      <c r="V90" s="321">
        <f>3.5*3</f>
        <v>10.5</v>
      </c>
      <c r="W90" s="330">
        <f t="shared" si="11"/>
        <v>0</v>
      </c>
      <c r="X90" s="192"/>
      <c r="Y90" s="53"/>
      <c r="Z90" s="151"/>
      <c r="AA90" s="152"/>
      <c r="AB90" s="152"/>
      <c r="AC90" s="152"/>
      <c r="AD90" s="152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  <c r="DV90" s="20"/>
      <c r="DW90" s="20"/>
      <c r="DX90" s="20"/>
      <c r="DY90" s="20"/>
      <c r="DZ90" s="20"/>
      <c r="EA90" s="20"/>
      <c r="EB90" s="20"/>
      <c r="EC90" s="20"/>
      <c r="ED90" s="20"/>
      <c r="EE90" s="20"/>
      <c r="EF90" s="20"/>
      <c r="EG90" s="20"/>
      <c r="EH90" s="20"/>
      <c r="EK90" s="21"/>
    </row>
    <row r="91" spans="1:141" s="19" customFormat="1" ht="12" customHeight="1" x14ac:dyDescent="0.25">
      <c r="A91" s="22"/>
      <c r="B91" s="72"/>
      <c r="C91" s="117" t="s">
        <v>81</v>
      </c>
      <c r="D91" s="118" t="s">
        <v>35</v>
      </c>
      <c r="E91" s="118" t="s">
        <v>2</v>
      </c>
      <c r="F91" s="118" t="s">
        <v>2</v>
      </c>
      <c r="G91" s="119">
        <v>416</v>
      </c>
      <c r="H91" s="120" t="s">
        <v>73</v>
      </c>
      <c r="I91" s="120" t="s">
        <v>74</v>
      </c>
      <c r="J91" s="120">
        <v>34</v>
      </c>
      <c r="K91" s="118" t="s">
        <v>2</v>
      </c>
      <c r="L91" s="118" t="s">
        <v>2</v>
      </c>
      <c r="M91" s="122" t="s">
        <v>83</v>
      </c>
      <c r="N91" s="123">
        <v>39</v>
      </c>
      <c r="O91" s="169">
        <f t="shared" si="12"/>
        <v>39</v>
      </c>
      <c r="P91" s="115">
        <f t="shared" si="13"/>
        <v>0</v>
      </c>
      <c r="Q91" s="17"/>
      <c r="R91" s="207">
        <f t="shared" si="14"/>
        <v>1</v>
      </c>
      <c r="S91" s="208" t="s">
        <v>516</v>
      </c>
      <c r="T91" s="208">
        <v>1</v>
      </c>
      <c r="U91" s="150"/>
      <c r="V91" s="321">
        <v>10.64</v>
      </c>
      <c r="W91" s="330">
        <f t="shared" si="11"/>
        <v>0</v>
      </c>
      <c r="X91" s="192"/>
      <c r="Y91" s="53"/>
      <c r="Z91" s="151"/>
      <c r="AA91" s="152"/>
      <c r="AB91" s="152"/>
      <c r="AC91" s="152"/>
      <c r="AD91" s="152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  <c r="DV91" s="20"/>
      <c r="DW91" s="20"/>
      <c r="DX91" s="20"/>
      <c r="DY91" s="20"/>
      <c r="DZ91" s="20"/>
      <c r="EA91" s="20"/>
      <c r="EB91" s="20"/>
      <c r="EC91" s="20"/>
      <c r="ED91" s="20"/>
      <c r="EE91" s="20"/>
      <c r="EF91" s="20"/>
      <c r="EG91" s="20"/>
      <c r="EH91" s="20"/>
      <c r="EK91" s="21"/>
    </row>
    <row r="92" spans="1:141" s="19" customFormat="1" ht="12" customHeight="1" x14ac:dyDescent="0.25">
      <c r="B92" s="72"/>
      <c r="C92" s="117" t="s">
        <v>81</v>
      </c>
      <c r="D92" s="118" t="s">
        <v>35</v>
      </c>
      <c r="E92" s="118" t="s">
        <v>2</v>
      </c>
      <c r="F92" s="118" t="s">
        <v>2</v>
      </c>
      <c r="G92" s="119">
        <v>416</v>
      </c>
      <c r="H92" s="120" t="s">
        <v>73</v>
      </c>
      <c r="I92" s="120" t="s">
        <v>74</v>
      </c>
      <c r="J92" s="120">
        <v>36</v>
      </c>
      <c r="K92" s="118" t="s">
        <v>2</v>
      </c>
      <c r="L92" s="118" t="s">
        <v>2</v>
      </c>
      <c r="M92" s="122" t="s">
        <v>84</v>
      </c>
      <c r="N92" s="123">
        <v>39</v>
      </c>
      <c r="O92" s="169">
        <f t="shared" si="12"/>
        <v>39</v>
      </c>
      <c r="P92" s="115">
        <f t="shared" si="13"/>
        <v>0</v>
      </c>
      <c r="Q92" s="17"/>
      <c r="R92" s="207">
        <f t="shared" si="14"/>
        <v>1</v>
      </c>
      <c r="S92" s="208" t="s">
        <v>516</v>
      </c>
      <c r="T92" s="208">
        <v>1</v>
      </c>
      <c r="U92" s="150"/>
      <c r="V92" s="321">
        <v>10.64</v>
      </c>
      <c r="W92" s="330">
        <f t="shared" si="11"/>
        <v>0</v>
      </c>
      <c r="X92" s="192"/>
      <c r="Y92" s="53"/>
      <c r="Z92" s="151"/>
      <c r="AA92" s="152"/>
      <c r="AB92" s="152"/>
      <c r="AC92" s="152"/>
      <c r="AD92" s="152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  <c r="DV92" s="20"/>
      <c r="DW92" s="20"/>
      <c r="DX92" s="20"/>
      <c r="DY92" s="20"/>
      <c r="DZ92" s="20"/>
      <c r="EA92" s="20"/>
      <c r="EB92" s="20"/>
      <c r="EC92" s="20"/>
      <c r="ED92" s="20"/>
      <c r="EE92" s="20"/>
      <c r="EF92" s="20"/>
      <c r="EG92" s="20"/>
      <c r="EH92" s="20"/>
      <c r="EK92" s="21"/>
    </row>
    <row r="93" spans="1:141" s="19" customFormat="1" ht="12" customHeight="1" x14ac:dyDescent="0.25">
      <c r="B93" s="72"/>
      <c r="C93" s="117" t="s">
        <v>81</v>
      </c>
      <c r="D93" s="118" t="s">
        <v>35</v>
      </c>
      <c r="E93" s="118" t="s">
        <v>2</v>
      </c>
      <c r="F93" s="118" t="s">
        <v>2</v>
      </c>
      <c r="G93" s="119">
        <v>416</v>
      </c>
      <c r="H93" s="120" t="s">
        <v>73</v>
      </c>
      <c r="I93" s="120" t="s">
        <v>74</v>
      </c>
      <c r="J93" s="120">
        <v>38</v>
      </c>
      <c r="K93" s="118" t="s">
        <v>2</v>
      </c>
      <c r="L93" s="118" t="s">
        <v>2</v>
      </c>
      <c r="M93" s="122" t="s">
        <v>85</v>
      </c>
      <c r="N93" s="123">
        <v>39</v>
      </c>
      <c r="O93" s="169">
        <f t="shared" si="12"/>
        <v>39</v>
      </c>
      <c r="P93" s="115">
        <f t="shared" si="13"/>
        <v>0</v>
      </c>
      <c r="Q93" s="17"/>
      <c r="R93" s="207">
        <f t="shared" si="14"/>
        <v>1</v>
      </c>
      <c r="S93" s="208" t="s">
        <v>516</v>
      </c>
      <c r="T93" s="208">
        <v>1</v>
      </c>
      <c r="U93" s="150"/>
      <c r="V93" s="321">
        <v>10.64</v>
      </c>
      <c r="W93" s="330">
        <f t="shared" si="11"/>
        <v>0</v>
      </c>
      <c r="X93" s="192"/>
      <c r="Y93" s="53"/>
      <c r="Z93" s="151"/>
      <c r="AA93" s="152"/>
      <c r="AB93" s="152"/>
      <c r="AC93" s="152"/>
      <c r="AD93" s="152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  <c r="DV93" s="20"/>
      <c r="DW93" s="20"/>
      <c r="DX93" s="20"/>
      <c r="DY93" s="20"/>
      <c r="DZ93" s="20"/>
      <c r="EA93" s="20"/>
      <c r="EB93" s="20"/>
      <c r="EC93" s="20"/>
      <c r="ED93" s="20"/>
      <c r="EE93" s="20"/>
      <c r="EF93" s="20"/>
      <c r="EG93" s="20"/>
      <c r="EH93" s="20"/>
      <c r="EK93" s="21"/>
    </row>
    <row r="94" spans="1:141" s="19" customFormat="1" ht="12" customHeight="1" x14ac:dyDescent="0.25">
      <c r="B94" s="72"/>
      <c r="C94" s="117" t="s">
        <v>81</v>
      </c>
      <c r="D94" s="118" t="s">
        <v>35</v>
      </c>
      <c r="E94" s="118" t="s">
        <v>2</v>
      </c>
      <c r="F94" s="118" t="s">
        <v>2</v>
      </c>
      <c r="G94" s="119">
        <v>416</v>
      </c>
      <c r="H94" s="120" t="s">
        <v>73</v>
      </c>
      <c r="I94" s="120" t="s">
        <v>74</v>
      </c>
      <c r="J94" s="120">
        <v>40</v>
      </c>
      <c r="K94" s="118" t="s">
        <v>2</v>
      </c>
      <c r="L94" s="118" t="s">
        <v>2</v>
      </c>
      <c r="M94" s="122" t="s">
        <v>86</v>
      </c>
      <c r="N94" s="123">
        <v>39</v>
      </c>
      <c r="O94" s="169">
        <f t="shared" si="12"/>
        <v>39</v>
      </c>
      <c r="P94" s="115">
        <f t="shared" si="13"/>
        <v>0</v>
      </c>
      <c r="Q94" s="17"/>
      <c r="R94" s="207">
        <f t="shared" si="14"/>
        <v>1</v>
      </c>
      <c r="S94" s="208" t="s">
        <v>516</v>
      </c>
      <c r="T94" s="208">
        <v>1</v>
      </c>
      <c r="U94" s="150"/>
      <c r="V94" s="321">
        <v>10.64</v>
      </c>
      <c r="W94" s="330">
        <f t="shared" si="11"/>
        <v>0</v>
      </c>
      <c r="X94" s="192"/>
      <c r="Y94" s="53"/>
      <c r="Z94" s="151"/>
      <c r="AA94" s="152"/>
      <c r="AB94" s="152"/>
      <c r="AC94" s="152"/>
      <c r="AD94" s="152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  <c r="DV94" s="20"/>
      <c r="DW94" s="20"/>
      <c r="DX94" s="20"/>
      <c r="DY94" s="20"/>
      <c r="DZ94" s="20"/>
      <c r="EA94" s="20"/>
      <c r="EB94" s="20"/>
      <c r="EC94" s="20"/>
      <c r="ED94" s="20"/>
      <c r="EE94" s="20"/>
      <c r="EF94" s="20"/>
      <c r="EG94" s="20"/>
      <c r="EH94" s="20"/>
      <c r="EK94" s="21"/>
    </row>
    <row r="95" spans="1:141" s="19" customFormat="1" ht="12" customHeight="1" x14ac:dyDescent="0.25">
      <c r="B95" s="72"/>
      <c r="C95" s="117" t="s">
        <v>81</v>
      </c>
      <c r="D95" s="118" t="s">
        <v>35</v>
      </c>
      <c r="E95" s="118" t="s">
        <v>2</v>
      </c>
      <c r="F95" s="118" t="s">
        <v>2</v>
      </c>
      <c r="G95" s="119">
        <v>416</v>
      </c>
      <c r="H95" s="120" t="s">
        <v>73</v>
      </c>
      <c r="I95" s="120" t="s">
        <v>74</v>
      </c>
      <c r="J95" s="120">
        <v>60</v>
      </c>
      <c r="K95" s="118" t="s">
        <v>2</v>
      </c>
      <c r="L95" s="118" t="s">
        <v>2</v>
      </c>
      <c r="M95" s="122" t="s">
        <v>87</v>
      </c>
      <c r="N95" s="123">
        <v>64</v>
      </c>
      <c r="O95" s="169">
        <f t="shared" si="12"/>
        <v>64</v>
      </c>
      <c r="P95" s="115">
        <f t="shared" si="13"/>
        <v>0</v>
      </c>
      <c r="Q95" s="17"/>
      <c r="R95" s="207">
        <f t="shared" si="14"/>
        <v>1</v>
      </c>
      <c r="S95" s="208" t="s">
        <v>516</v>
      </c>
      <c r="T95" s="208">
        <v>1</v>
      </c>
      <c r="U95" s="150"/>
      <c r="V95" s="321">
        <v>15.96</v>
      </c>
      <c r="W95" s="330">
        <f t="shared" si="11"/>
        <v>0</v>
      </c>
      <c r="X95" s="192"/>
      <c r="Y95" s="53"/>
      <c r="Z95" s="151"/>
      <c r="AA95" s="152"/>
      <c r="AB95" s="152"/>
      <c r="AC95" s="152"/>
      <c r="AD95" s="152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  <c r="DV95" s="20"/>
      <c r="DW95" s="20"/>
      <c r="DX95" s="20"/>
      <c r="DY95" s="20"/>
      <c r="DZ95" s="20"/>
      <c r="EA95" s="20"/>
      <c r="EB95" s="20"/>
      <c r="EC95" s="20"/>
      <c r="ED95" s="20"/>
      <c r="EE95" s="20"/>
      <c r="EF95" s="20"/>
      <c r="EG95" s="20"/>
      <c r="EH95" s="20"/>
      <c r="EK95" s="21"/>
    </row>
    <row r="96" spans="1:141" s="19" customFormat="1" ht="12" customHeight="1" x14ac:dyDescent="0.25">
      <c r="B96" s="72"/>
      <c r="C96" s="117" t="s">
        <v>82</v>
      </c>
      <c r="D96" s="118" t="s">
        <v>35</v>
      </c>
      <c r="E96" s="118" t="s">
        <v>2</v>
      </c>
      <c r="F96" s="118" t="s">
        <v>2</v>
      </c>
      <c r="G96" s="119">
        <v>416</v>
      </c>
      <c r="H96" s="120" t="s">
        <v>73</v>
      </c>
      <c r="I96" s="120" t="s">
        <v>74</v>
      </c>
      <c r="J96" s="120">
        <v>60</v>
      </c>
      <c r="K96" s="118" t="s">
        <v>2</v>
      </c>
      <c r="L96" s="124" t="s">
        <v>75</v>
      </c>
      <c r="M96" s="122" t="s">
        <v>88</v>
      </c>
      <c r="N96" s="123">
        <v>115</v>
      </c>
      <c r="O96" s="169">
        <f t="shared" si="12"/>
        <v>115</v>
      </c>
      <c r="P96" s="115">
        <f t="shared" si="13"/>
        <v>0</v>
      </c>
      <c r="Q96" s="17"/>
      <c r="R96" s="207">
        <f t="shared" si="14"/>
        <v>1</v>
      </c>
      <c r="S96" s="208" t="s">
        <v>516</v>
      </c>
      <c r="T96" s="208">
        <v>1</v>
      </c>
      <c r="U96" s="150"/>
      <c r="V96" s="321">
        <f>3.5*6</f>
        <v>21</v>
      </c>
      <c r="W96" s="330">
        <f t="shared" si="11"/>
        <v>0</v>
      </c>
      <c r="X96" s="192"/>
      <c r="Y96" s="53"/>
      <c r="Z96" s="151"/>
      <c r="AA96" s="152"/>
      <c r="AB96" s="152"/>
      <c r="AC96" s="152"/>
      <c r="AD96" s="152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  <c r="DV96" s="20"/>
      <c r="DW96" s="20"/>
      <c r="DX96" s="20"/>
      <c r="DY96" s="20"/>
      <c r="DZ96" s="20"/>
      <c r="EA96" s="20"/>
      <c r="EB96" s="20"/>
      <c r="EC96" s="20"/>
      <c r="ED96" s="20"/>
      <c r="EE96" s="20"/>
      <c r="EF96" s="20"/>
      <c r="EG96" s="20"/>
      <c r="EH96" s="20"/>
      <c r="EK96" s="21"/>
    </row>
    <row r="97" spans="1:141" s="19" customFormat="1" ht="12" customHeight="1" x14ac:dyDescent="0.25">
      <c r="B97" s="72"/>
      <c r="C97" s="117" t="s">
        <v>81</v>
      </c>
      <c r="D97" s="118" t="s">
        <v>35</v>
      </c>
      <c r="E97" s="118" t="s">
        <v>2</v>
      </c>
      <c r="F97" s="118" t="s">
        <v>2</v>
      </c>
      <c r="G97" s="119">
        <v>416</v>
      </c>
      <c r="H97" s="120" t="s">
        <v>73</v>
      </c>
      <c r="I97" s="120" t="s">
        <v>89</v>
      </c>
      <c r="J97" s="120">
        <v>68</v>
      </c>
      <c r="K97" s="118" t="s">
        <v>90</v>
      </c>
      <c r="L97" s="118" t="s">
        <v>2</v>
      </c>
      <c r="M97" s="122" t="s">
        <v>91</v>
      </c>
      <c r="N97" s="123">
        <v>82</v>
      </c>
      <c r="O97" s="169">
        <f t="shared" si="12"/>
        <v>82</v>
      </c>
      <c r="P97" s="115">
        <f t="shared" si="13"/>
        <v>0</v>
      </c>
      <c r="Q97" s="17"/>
      <c r="R97" s="207">
        <f t="shared" si="14"/>
        <v>1</v>
      </c>
      <c r="S97" s="208" t="s">
        <v>516</v>
      </c>
      <c r="T97" s="208">
        <v>1</v>
      </c>
      <c r="U97" s="150"/>
      <c r="V97" s="321">
        <v>17.96</v>
      </c>
      <c r="W97" s="330">
        <f t="shared" si="11"/>
        <v>0</v>
      </c>
      <c r="X97" s="192"/>
      <c r="Y97" s="53"/>
      <c r="Z97" s="151"/>
      <c r="AA97" s="152"/>
      <c r="AB97" s="152"/>
      <c r="AC97" s="152"/>
      <c r="AD97" s="152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  <c r="DV97" s="20"/>
      <c r="DW97" s="20"/>
      <c r="DX97" s="20"/>
      <c r="DY97" s="20"/>
      <c r="DZ97" s="20"/>
      <c r="EA97" s="20"/>
      <c r="EB97" s="20"/>
      <c r="EC97" s="20"/>
      <c r="ED97" s="20"/>
      <c r="EE97" s="20"/>
      <c r="EF97" s="20"/>
      <c r="EG97" s="20"/>
      <c r="EH97" s="20"/>
      <c r="EK97" s="21"/>
    </row>
    <row r="98" spans="1:141" s="19" customFormat="1" ht="12" customHeight="1" x14ac:dyDescent="0.25">
      <c r="B98" s="72"/>
      <c r="C98" s="117" t="s">
        <v>81</v>
      </c>
      <c r="D98" s="118" t="s">
        <v>35</v>
      </c>
      <c r="E98" s="118" t="s">
        <v>2</v>
      </c>
      <c r="F98" s="118" t="s">
        <v>2</v>
      </c>
      <c r="G98" s="119">
        <v>416</v>
      </c>
      <c r="H98" s="120" t="s">
        <v>73</v>
      </c>
      <c r="I98" s="120" t="s">
        <v>89</v>
      </c>
      <c r="J98" s="120">
        <v>68</v>
      </c>
      <c r="K98" s="118" t="s">
        <v>92</v>
      </c>
      <c r="L98" s="118" t="s">
        <v>2</v>
      </c>
      <c r="M98" s="122" t="s">
        <v>93</v>
      </c>
      <c r="N98" s="123">
        <v>82</v>
      </c>
      <c r="O98" s="169">
        <f t="shared" si="12"/>
        <v>82</v>
      </c>
      <c r="P98" s="115">
        <f t="shared" si="13"/>
        <v>0</v>
      </c>
      <c r="Q98" s="17"/>
      <c r="R98" s="207">
        <f t="shared" si="14"/>
        <v>1</v>
      </c>
      <c r="S98" s="208" t="s">
        <v>516</v>
      </c>
      <c r="T98" s="208">
        <v>1</v>
      </c>
      <c r="U98" s="150"/>
      <c r="V98" s="321">
        <v>17.96</v>
      </c>
      <c r="W98" s="330">
        <f t="shared" si="11"/>
        <v>0</v>
      </c>
      <c r="X98" s="192"/>
      <c r="Y98" s="53"/>
      <c r="Z98" s="151"/>
      <c r="AA98" s="152"/>
      <c r="AB98" s="152"/>
      <c r="AC98" s="152"/>
      <c r="AD98" s="152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  <c r="DV98" s="20"/>
      <c r="DW98" s="20"/>
      <c r="DX98" s="20"/>
      <c r="DY98" s="20"/>
      <c r="DZ98" s="20"/>
      <c r="EA98" s="20"/>
      <c r="EB98" s="20"/>
      <c r="EC98" s="20"/>
      <c r="ED98" s="20"/>
      <c r="EE98" s="20"/>
      <c r="EF98" s="20"/>
      <c r="EG98" s="20"/>
      <c r="EH98" s="20"/>
      <c r="EK98" s="21"/>
    </row>
    <row r="99" spans="1:141" s="19" customFormat="1" ht="12" customHeight="1" x14ac:dyDescent="0.25">
      <c r="B99" s="72"/>
      <c r="C99" s="117" t="s">
        <v>81</v>
      </c>
      <c r="D99" s="118" t="s">
        <v>35</v>
      </c>
      <c r="E99" s="118" t="s">
        <v>2</v>
      </c>
      <c r="F99" s="118" t="s">
        <v>2</v>
      </c>
      <c r="G99" s="119">
        <v>416</v>
      </c>
      <c r="H99" s="120" t="s">
        <v>73</v>
      </c>
      <c r="I99" s="120" t="s">
        <v>94</v>
      </c>
      <c r="J99" s="120">
        <v>68</v>
      </c>
      <c r="K99" s="118" t="s">
        <v>90</v>
      </c>
      <c r="L99" s="118" t="s">
        <v>2</v>
      </c>
      <c r="M99" s="122" t="s">
        <v>95</v>
      </c>
      <c r="N99" s="123">
        <v>71</v>
      </c>
      <c r="O99" s="169">
        <f t="shared" si="12"/>
        <v>71</v>
      </c>
      <c r="P99" s="115">
        <f t="shared" si="13"/>
        <v>0</v>
      </c>
      <c r="Q99" s="17"/>
      <c r="R99" s="207">
        <f t="shared" si="14"/>
        <v>1</v>
      </c>
      <c r="S99" s="208" t="s">
        <v>516</v>
      </c>
      <c r="T99" s="208">
        <v>1</v>
      </c>
      <c r="U99" s="150"/>
      <c r="V99" s="321">
        <v>17.96</v>
      </c>
      <c r="W99" s="330">
        <f t="shared" si="11"/>
        <v>0</v>
      </c>
      <c r="X99" s="192"/>
      <c r="Y99" s="53"/>
      <c r="Z99" s="151"/>
      <c r="AA99" s="152"/>
      <c r="AB99" s="152"/>
      <c r="AC99" s="152"/>
      <c r="AD99" s="152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  <c r="DV99" s="20"/>
      <c r="DW99" s="20"/>
      <c r="DX99" s="20"/>
      <c r="DY99" s="20"/>
      <c r="DZ99" s="20"/>
      <c r="EA99" s="20"/>
      <c r="EB99" s="20"/>
      <c r="EC99" s="20"/>
      <c r="ED99" s="20"/>
      <c r="EE99" s="20"/>
      <c r="EF99" s="20"/>
      <c r="EG99" s="20"/>
      <c r="EH99" s="20"/>
      <c r="EK99" s="21"/>
    </row>
    <row r="100" spans="1:141" s="19" customFormat="1" ht="12" customHeight="1" x14ac:dyDescent="0.25">
      <c r="B100" s="72"/>
      <c r="C100" s="117" t="s">
        <v>81</v>
      </c>
      <c r="D100" s="118" t="s">
        <v>35</v>
      </c>
      <c r="E100" s="118" t="s">
        <v>2</v>
      </c>
      <c r="F100" s="118" t="s">
        <v>2</v>
      </c>
      <c r="G100" s="119">
        <v>416</v>
      </c>
      <c r="H100" s="120" t="s">
        <v>73</v>
      </c>
      <c r="I100" s="120" t="s">
        <v>94</v>
      </c>
      <c r="J100" s="120">
        <v>68</v>
      </c>
      <c r="K100" s="118" t="s">
        <v>92</v>
      </c>
      <c r="L100" s="118" t="s">
        <v>2</v>
      </c>
      <c r="M100" s="122" t="s">
        <v>96</v>
      </c>
      <c r="N100" s="123">
        <v>71</v>
      </c>
      <c r="O100" s="169">
        <f t="shared" si="12"/>
        <v>71</v>
      </c>
      <c r="P100" s="115">
        <f t="shared" si="13"/>
        <v>0</v>
      </c>
      <c r="Q100" s="17"/>
      <c r="R100" s="207">
        <f t="shared" si="14"/>
        <v>1</v>
      </c>
      <c r="S100" s="208" t="s">
        <v>516</v>
      </c>
      <c r="T100" s="208">
        <v>1</v>
      </c>
      <c r="U100" s="150"/>
      <c r="V100" s="321">
        <v>17.96</v>
      </c>
      <c r="W100" s="330">
        <f t="shared" si="11"/>
        <v>0</v>
      </c>
      <c r="X100" s="192"/>
      <c r="Y100" s="53"/>
      <c r="Z100" s="151"/>
      <c r="AA100" s="152"/>
      <c r="AB100" s="152"/>
      <c r="AC100" s="152"/>
      <c r="AD100" s="152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  <c r="DV100" s="20"/>
      <c r="DW100" s="20"/>
      <c r="DX100" s="20"/>
      <c r="DY100" s="20"/>
      <c r="DZ100" s="20"/>
      <c r="EA100" s="20"/>
      <c r="EB100" s="20"/>
      <c r="EC100" s="20"/>
      <c r="ED100" s="20"/>
      <c r="EE100" s="20"/>
      <c r="EF100" s="20"/>
      <c r="EG100" s="20"/>
      <c r="EH100" s="20"/>
      <c r="EK100" s="21"/>
    </row>
    <row r="101" spans="1:141" s="19" customFormat="1" ht="12" customHeight="1" x14ac:dyDescent="0.25">
      <c r="B101" s="72"/>
      <c r="C101" s="117" t="s">
        <v>81</v>
      </c>
      <c r="D101" s="118" t="s">
        <v>35</v>
      </c>
      <c r="E101" s="118" t="s">
        <v>2</v>
      </c>
      <c r="F101" s="118" t="s">
        <v>2</v>
      </c>
      <c r="G101" s="119">
        <v>416</v>
      </c>
      <c r="H101" s="120" t="s">
        <v>73</v>
      </c>
      <c r="I101" s="120" t="s">
        <v>89</v>
      </c>
      <c r="J101" s="120">
        <v>70</v>
      </c>
      <c r="K101" s="118" t="s">
        <v>90</v>
      </c>
      <c r="L101" s="118" t="s">
        <v>2</v>
      </c>
      <c r="M101" s="122" t="s">
        <v>97</v>
      </c>
      <c r="N101" s="123">
        <v>87</v>
      </c>
      <c r="O101" s="169">
        <f t="shared" si="12"/>
        <v>87</v>
      </c>
      <c r="P101" s="115">
        <f t="shared" si="13"/>
        <v>0</v>
      </c>
      <c r="Q101" s="17"/>
      <c r="R101" s="207">
        <f t="shared" si="14"/>
        <v>1</v>
      </c>
      <c r="S101" s="208" t="s">
        <v>516</v>
      </c>
      <c r="T101" s="208">
        <v>1</v>
      </c>
      <c r="U101" s="150"/>
      <c r="V101" s="321">
        <v>18.62</v>
      </c>
      <c r="W101" s="330">
        <f t="shared" si="11"/>
        <v>0</v>
      </c>
      <c r="X101" s="192"/>
      <c r="Y101" s="53"/>
      <c r="Z101" s="151"/>
      <c r="AA101" s="152"/>
      <c r="AB101" s="152"/>
      <c r="AC101" s="152"/>
      <c r="AD101" s="152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  <c r="DP101" s="20"/>
      <c r="DQ101" s="20"/>
      <c r="DR101" s="20"/>
      <c r="DS101" s="20"/>
      <c r="DT101" s="20"/>
      <c r="DU101" s="20"/>
      <c r="DV101" s="20"/>
      <c r="DW101" s="20"/>
      <c r="DX101" s="20"/>
      <c r="DY101" s="20"/>
      <c r="DZ101" s="20"/>
      <c r="EA101" s="20"/>
      <c r="EB101" s="20"/>
      <c r="EC101" s="20"/>
      <c r="ED101" s="20"/>
      <c r="EE101" s="20"/>
      <c r="EF101" s="20"/>
      <c r="EG101" s="20"/>
      <c r="EH101" s="20"/>
      <c r="EK101" s="21"/>
    </row>
    <row r="102" spans="1:141" s="19" customFormat="1" ht="12" customHeight="1" x14ac:dyDescent="0.25">
      <c r="B102" s="72"/>
      <c r="C102" s="117" t="s">
        <v>81</v>
      </c>
      <c r="D102" s="118" t="s">
        <v>35</v>
      </c>
      <c r="E102" s="118" t="s">
        <v>2</v>
      </c>
      <c r="F102" s="118" t="s">
        <v>2</v>
      </c>
      <c r="G102" s="119">
        <v>416</v>
      </c>
      <c r="H102" s="120" t="s">
        <v>73</v>
      </c>
      <c r="I102" s="120" t="s">
        <v>89</v>
      </c>
      <c r="J102" s="120">
        <v>70</v>
      </c>
      <c r="K102" s="118" t="s">
        <v>92</v>
      </c>
      <c r="L102" s="118" t="s">
        <v>2</v>
      </c>
      <c r="M102" s="122" t="s">
        <v>98</v>
      </c>
      <c r="N102" s="123">
        <v>87</v>
      </c>
      <c r="O102" s="169">
        <f t="shared" si="12"/>
        <v>87</v>
      </c>
      <c r="P102" s="115">
        <f t="shared" si="13"/>
        <v>0</v>
      </c>
      <c r="Q102" s="17"/>
      <c r="R102" s="207">
        <f t="shared" si="14"/>
        <v>1</v>
      </c>
      <c r="S102" s="208" t="s">
        <v>516</v>
      </c>
      <c r="T102" s="208">
        <v>1</v>
      </c>
      <c r="U102" s="150"/>
      <c r="V102" s="321">
        <v>18.62</v>
      </c>
      <c r="W102" s="330">
        <f t="shared" si="11"/>
        <v>0</v>
      </c>
      <c r="X102" s="192"/>
      <c r="Y102" s="53"/>
      <c r="Z102" s="151"/>
      <c r="AA102" s="152"/>
      <c r="AB102" s="152"/>
      <c r="AC102" s="152"/>
      <c r="AD102" s="152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  <c r="DV102" s="20"/>
      <c r="DW102" s="20"/>
      <c r="DX102" s="20"/>
      <c r="DY102" s="20"/>
      <c r="DZ102" s="20"/>
      <c r="EA102" s="20"/>
      <c r="EB102" s="20"/>
      <c r="EC102" s="20"/>
      <c r="ED102" s="20"/>
      <c r="EE102" s="20"/>
      <c r="EF102" s="20"/>
      <c r="EG102" s="20"/>
      <c r="EH102" s="20"/>
      <c r="EK102" s="21"/>
    </row>
    <row r="103" spans="1:141" s="19" customFormat="1" ht="12" customHeight="1" x14ac:dyDescent="0.25">
      <c r="B103" s="72"/>
      <c r="C103" s="117" t="s">
        <v>81</v>
      </c>
      <c r="D103" s="118" t="s">
        <v>35</v>
      </c>
      <c r="E103" s="118" t="s">
        <v>2</v>
      </c>
      <c r="F103" s="118" t="s">
        <v>2</v>
      </c>
      <c r="G103" s="119">
        <v>416</v>
      </c>
      <c r="H103" s="120" t="s">
        <v>73</v>
      </c>
      <c r="I103" s="120" t="s">
        <v>94</v>
      </c>
      <c r="J103" s="120">
        <v>70</v>
      </c>
      <c r="K103" s="118" t="s">
        <v>90</v>
      </c>
      <c r="L103" s="118" t="s">
        <v>2</v>
      </c>
      <c r="M103" s="122" t="s">
        <v>99</v>
      </c>
      <c r="N103" s="123">
        <v>76</v>
      </c>
      <c r="O103" s="169">
        <f t="shared" si="12"/>
        <v>76</v>
      </c>
      <c r="P103" s="115">
        <f t="shared" si="13"/>
        <v>0</v>
      </c>
      <c r="Q103" s="17"/>
      <c r="R103" s="207">
        <f t="shared" si="14"/>
        <v>1</v>
      </c>
      <c r="S103" s="208" t="s">
        <v>516</v>
      </c>
      <c r="T103" s="208">
        <v>1</v>
      </c>
      <c r="U103" s="150"/>
      <c r="V103" s="321">
        <v>18.62</v>
      </c>
      <c r="W103" s="330">
        <f t="shared" si="11"/>
        <v>0</v>
      </c>
      <c r="X103" s="192"/>
      <c r="Y103" s="53"/>
      <c r="Z103" s="151"/>
      <c r="AA103" s="152"/>
      <c r="AB103" s="152"/>
      <c r="AC103" s="152"/>
      <c r="AD103" s="152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  <c r="DV103" s="20"/>
      <c r="DW103" s="20"/>
      <c r="DX103" s="20"/>
      <c r="DY103" s="20"/>
      <c r="DZ103" s="20"/>
      <c r="EA103" s="20"/>
      <c r="EB103" s="20"/>
      <c r="EC103" s="20"/>
      <c r="ED103" s="20"/>
      <c r="EE103" s="20"/>
      <c r="EF103" s="20"/>
      <c r="EG103" s="20"/>
      <c r="EH103" s="20"/>
      <c r="EK103" s="21"/>
    </row>
    <row r="104" spans="1:141" s="19" customFormat="1" ht="12" customHeight="1" x14ac:dyDescent="0.25">
      <c r="B104" s="72"/>
      <c r="C104" s="117" t="s">
        <v>81</v>
      </c>
      <c r="D104" s="118" t="s">
        <v>35</v>
      </c>
      <c r="E104" s="118" t="s">
        <v>2</v>
      </c>
      <c r="F104" s="118" t="s">
        <v>2</v>
      </c>
      <c r="G104" s="119">
        <v>416</v>
      </c>
      <c r="H104" s="120" t="s">
        <v>73</v>
      </c>
      <c r="I104" s="120" t="s">
        <v>94</v>
      </c>
      <c r="J104" s="120">
        <v>70</v>
      </c>
      <c r="K104" s="118" t="s">
        <v>92</v>
      </c>
      <c r="L104" s="118" t="s">
        <v>2</v>
      </c>
      <c r="M104" s="122" t="s">
        <v>100</v>
      </c>
      <c r="N104" s="123">
        <v>76</v>
      </c>
      <c r="O104" s="169">
        <f t="shared" si="12"/>
        <v>76</v>
      </c>
      <c r="P104" s="115">
        <f t="shared" si="13"/>
        <v>0</v>
      </c>
      <c r="Q104" s="17"/>
      <c r="R104" s="207">
        <f t="shared" si="14"/>
        <v>1</v>
      </c>
      <c r="S104" s="208" t="s">
        <v>516</v>
      </c>
      <c r="T104" s="208">
        <v>1</v>
      </c>
      <c r="U104" s="150"/>
      <c r="V104" s="321">
        <v>18.62</v>
      </c>
      <c r="W104" s="330">
        <f t="shared" si="11"/>
        <v>0</v>
      </c>
      <c r="X104" s="192"/>
      <c r="Y104" s="53"/>
      <c r="Z104" s="151"/>
      <c r="AA104" s="152"/>
      <c r="AB104" s="152"/>
      <c r="AC104" s="152"/>
      <c r="AD104" s="152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  <c r="DV104" s="20"/>
      <c r="DW104" s="20"/>
      <c r="DX104" s="20"/>
      <c r="DY104" s="20"/>
      <c r="DZ104" s="20"/>
      <c r="EA104" s="20"/>
      <c r="EB104" s="20"/>
      <c r="EC104" s="20"/>
      <c r="ED104" s="20"/>
      <c r="EE104" s="20"/>
      <c r="EF104" s="20"/>
      <c r="EG104" s="20"/>
      <c r="EH104" s="20"/>
      <c r="EK104" s="21"/>
    </row>
    <row r="105" spans="1:141" s="19" customFormat="1" ht="12" customHeight="1" x14ac:dyDescent="0.25">
      <c r="B105" s="72"/>
      <c r="C105" s="117" t="s">
        <v>81</v>
      </c>
      <c r="D105" s="118" t="s">
        <v>35</v>
      </c>
      <c r="E105" s="118" t="s">
        <v>2</v>
      </c>
      <c r="F105" s="118" t="s">
        <v>2</v>
      </c>
      <c r="G105" s="119">
        <v>416</v>
      </c>
      <c r="H105" s="120" t="s">
        <v>73</v>
      </c>
      <c r="I105" s="120" t="s">
        <v>101</v>
      </c>
      <c r="J105" s="120">
        <v>70</v>
      </c>
      <c r="K105" s="118" t="s">
        <v>90</v>
      </c>
      <c r="L105" s="118" t="s">
        <v>2</v>
      </c>
      <c r="M105" s="122" t="s">
        <v>102</v>
      </c>
      <c r="N105" s="123">
        <v>76</v>
      </c>
      <c r="O105" s="169">
        <f t="shared" si="12"/>
        <v>76</v>
      </c>
      <c r="P105" s="115">
        <f t="shared" si="13"/>
        <v>0</v>
      </c>
      <c r="Q105" s="17"/>
      <c r="R105" s="207">
        <f t="shared" si="14"/>
        <v>1</v>
      </c>
      <c r="S105" s="208" t="s">
        <v>516</v>
      </c>
      <c r="T105" s="208">
        <v>1</v>
      </c>
      <c r="U105" s="150"/>
      <c r="V105" s="321">
        <v>18.62</v>
      </c>
      <c r="W105" s="330">
        <f t="shared" si="11"/>
        <v>0</v>
      </c>
      <c r="X105" s="192"/>
      <c r="Y105" s="53"/>
      <c r="Z105" s="151"/>
      <c r="AA105" s="152"/>
      <c r="AB105" s="152"/>
      <c r="AC105" s="152"/>
      <c r="AD105" s="152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  <c r="DV105" s="20"/>
      <c r="DW105" s="20"/>
      <c r="DX105" s="20"/>
      <c r="DY105" s="20"/>
      <c r="DZ105" s="20"/>
      <c r="EA105" s="20"/>
      <c r="EB105" s="20"/>
      <c r="EC105" s="20"/>
      <c r="ED105" s="20"/>
      <c r="EE105" s="20"/>
      <c r="EF105" s="20"/>
      <c r="EG105" s="20"/>
      <c r="EH105" s="20"/>
      <c r="EK105" s="21"/>
    </row>
    <row r="106" spans="1:141" s="19" customFormat="1" ht="12" customHeight="1" x14ac:dyDescent="0.25">
      <c r="B106" s="72"/>
      <c r="C106" s="117" t="s">
        <v>81</v>
      </c>
      <c r="D106" s="118" t="s">
        <v>35</v>
      </c>
      <c r="E106" s="118" t="s">
        <v>2</v>
      </c>
      <c r="F106" s="118" t="s">
        <v>2</v>
      </c>
      <c r="G106" s="119">
        <v>416</v>
      </c>
      <c r="H106" s="120" t="s">
        <v>73</v>
      </c>
      <c r="I106" s="120" t="s">
        <v>101</v>
      </c>
      <c r="J106" s="120">
        <v>70</v>
      </c>
      <c r="K106" s="118" t="s">
        <v>92</v>
      </c>
      <c r="L106" s="118" t="s">
        <v>2</v>
      </c>
      <c r="M106" s="122" t="s">
        <v>103</v>
      </c>
      <c r="N106" s="123">
        <v>76</v>
      </c>
      <c r="O106" s="169">
        <f t="shared" si="12"/>
        <v>76</v>
      </c>
      <c r="P106" s="115">
        <f t="shared" si="13"/>
        <v>0</v>
      </c>
      <c r="Q106" s="17"/>
      <c r="R106" s="207">
        <f t="shared" si="14"/>
        <v>1</v>
      </c>
      <c r="S106" s="208" t="s">
        <v>516</v>
      </c>
      <c r="T106" s="208">
        <v>1</v>
      </c>
      <c r="U106" s="150"/>
      <c r="V106" s="321">
        <v>18.62</v>
      </c>
      <c r="W106" s="330">
        <f t="shared" si="11"/>
        <v>0</v>
      </c>
      <c r="X106" s="192"/>
      <c r="Y106" s="53"/>
      <c r="Z106" s="151"/>
      <c r="AA106" s="152"/>
      <c r="AB106" s="152"/>
      <c r="AC106" s="152"/>
      <c r="AD106" s="152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  <c r="DV106" s="20"/>
      <c r="DW106" s="20"/>
      <c r="DX106" s="20"/>
      <c r="DY106" s="20"/>
      <c r="DZ106" s="20"/>
      <c r="EA106" s="20"/>
      <c r="EB106" s="20"/>
      <c r="EC106" s="20"/>
      <c r="ED106" s="20"/>
      <c r="EE106" s="20"/>
      <c r="EF106" s="20"/>
      <c r="EG106" s="20"/>
      <c r="EH106" s="20"/>
      <c r="EK106" s="21"/>
    </row>
    <row r="107" spans="1:141" ht="12" customHeight="1" x14ac:dyDescent="0.25">
      <c r="A107" s="4"/>
      <c r="B107" s="72"/>
      <c r="C107" s="117" t="s">
        <v>81</v>
      </c>
      <c r="D107" s="118" t="s">
        <v>35</v>
      </c>
      <c r="E107" s="118" t="s">
        <v>2</v>
      </c>
      <c r="F107" s="118" t="s">
        <v>2</v>
      </c>
      <c r="G107" s="119">
        <v>416</v>
      </c>
      <c r="H107" s="120" t="s">
        <v>73</v>
      </c>
      <c r="I107" s="120" t="s">
        <v>89</v>
      </c>
      <c r="J107" s="120">
        <v>80</v>
      </c>
      <c r="K107" s="118" t="s">
        <v>90</v>
      </c>
      <c r="L107" s="118" t="s">
        <v>2</v>
      </c>
      <c r="M107" s="122" t="s">
        <v>104</v>
      </c>
      <c r="N107" s="123">
        <v>108</v>
      </c>
      <c r="O107" s="169">
        <f t="shared" si="12"/>
        <v>108</v>
      </c>
      <c r="P107" s="115">
        <f t="shared" si="13"/>
        <v>0</v>
      </c>
      <c r="Q107" s="8"/>
      <c r="R107" s="207">
        <f t="shared" si="14"/>
        <v>1</v>
      </c>
      <c r="S107" s="208" t="s">
        <v>516</v>
      </c>
      <c r="T107" s="208">
        <v>1</v>
      </c>
      <c r="U107" s="148"/>
      <c r="V107" s="333">
        <v>21.28</v>
      </c>
      <c r="W107" s="330">
        <f t="shared" si="11"/>
        <v>0</v>
      </c>
      <c r="Y107" s="191"/>
    </row>
    <row r="108" spans="1:141" ht="12" customHeight="1" x14ac:dyDescent="0.25">
      <c r="B108" s="72"/>
      <c r="C108" s="117" t="s">
        <v>81</v>
      </c>
      <c r="D108" s="118" t="s">
        <v>35</v>
      </c>
      <c r="E108" s="118" t="s">
        <v>2</v>
      </c>
      <c r="F108" s="118" t="s">
        <v>2</v>
      </c>
      <c r="G108" s="119">
        <v>416</v>
      </c>
      <c r="H108" s="120" t="s">
        <v>73</v>
      </c>
      <c r="I108" s="120" t="s">
        <v>89</v>
      </c>
      <c r="J108" s="120">
        <v>80</v>
      </c>
      <c r="K108" s="118" t="s">
        <v>92</v>
      </c>
      <c r="L108" s="118" t="s">
        <v>2</v>
      </c>
      <c r="M108" s="122" t="s">
        <v>105</v>
      </c>
      <c r="N108" s="123">
        <v>108</v>
      </c>
      <c r="O108" s="169">
        <f t="shared" si="12"/>
        <v>108</v>
      </c>
      <c r="P108" s="115">
        <f t="shared" si="13"/>
        <v>0</v>
      </c>
      <c r="Q108" s="8"/>
      <c r="R108" s="207">
        <f t="shared" si="14"/>
        <v>1</v>
      </c>
      <c r="S108" s="208" t="s">
        <v>516</v>
      </c>
      <c r="T108" s="208">
        <v>1</v>
      </c>
      <c r="U108" s="148"/>
      <c r="V108" s="319">
        <v>21.28</v>
      </c>
      <c r="W108" s="330">
        <f t="shared" si="11"/>
        <v>0</v>
      </c>
    </row>
    <row r="109" spans="1:141" ht="12" customHeight="1" x14ac:dyDescent="0.3">
      <c r="A109" s="4"/>
      <c r="B109" s="72"/>
      <c r="C109" s="117" t="s">
        <v>81</v>
      </c>
      <c r="D109" s="118" t="s">
        <v>35</v>
      </c>
      <c r="E109" s="118" t="s">
        <v>2</v>
      </c>
      <c r="F109" s="118" t="s">
        <v>2</v>
      </c>
      <c r="G109" s="119">
        <v>416</v>
      </c>
      <c r="H109" s="120" t="s">
        <v>73</v>
      </c>
      <c r="I109" s="120" t="s">
        <v>94</v>
      </c>
      <c r="J109" s="120">
        <v>80</v>
      </c>
      <c r="K109" s="118" t="s">
        <v>90</v>
      </c>
      <c r="L109" s="118" t="s">
        <v>2</v>
      </c>
      <c r="M109" s="122" t="s">
        <v>106</v>
      </c>
      <c r="N109" s="123">
        <v>86</v>
      </c>
      <c r="O109" s="169">
        <f t="shared" si="12"/>
        <v>86</v>
      </c>
      <c r="P109" s="115">
        <f t="shared" si="13"/>
        <v>0</v>
      </c>
      <c r="Q109" s="7"/>
      <c r="R109" s="207">
        <f t="shared" si="14"/>
        <v>1</v>
      </c>
      <c r="S109" s="208" t="s">
        <v>516</v>
      </c>
      <c r="T109" s="208">
        <v>1</v>
      </c>
      <c r="U109" s="149"/>
      <c r="V109" s="319">
        <v>21.28</v>
      </c>
      <c r="W109" s="330">
        <f t="shared" si="11"/>
        <v>0</v>
      </c>
      <c r="X109" s="190"/>
      <c r="Y109" s="7"/>
      <c r="Z109" s="149"/>
    </row>
    <row r="110" spans="1:141" ht="12" customHeight="1" x14ac:dyDescent="0.25">
      <c r="A110" s="4"/>
      <c r="B110" s="72"/>
      <c r="C110" s="117" t="s">
        <v>81</v>
      </c>
      <c r="D110" s="118" t="s">
        <v>35</v>
      </c>
      <c r="E110" s="118" t="s">
        <v>2</v>
      </c>
      <c r="F110" s="118" t="s">
        <v>2</v>
      </c>
      <c r="G110" s="119">
        <v>416</v>
      </c>
      <c r="H110" s="120" t="s">
        <v>73</v>
      </c>
      <c r="I110" s="120" t="s">
        <v>94</v>
      </c>
      <c r="J110" s="120">
        <v>80</v>
      </c>
      <c r="K110" s="118" t="s">
        <v>92</v>
      </c>
      <c r="L110" s="118" t="s">
        <v>2</v>
      </c>
      <c r="M110" s="122" t="s">
        <v>107</v>
      </c>
      <c r="N110" s="123">
        <v>86</v>
      </c>
      <c r="O110" s="169">
        <f t="shared" si="12"/>
        <v>86</v>
      </c>
      <c r="P110" s="115">
        <f t="shared" si="13"/>
        <v>0</v>
      </c>
      <c r="Q110" s="8"/>
      <c r="R110" s="207">
        <f t="shared" si="14"/>
        <v>1</v>
      </c>
      <c r="S110" s="208" t="s">
        <v>516</v>
      </c>
      <c r="T110" s="208">
        <v>1</v>
      </c>
      <c r="U110" s="148"/>
      <c r="V110" s="333">
        <v>21.28</v>
      </c>
      <c r="W110" s="330">
        <f t="shared" si="11"/>
        <v>0</v>
      </c>
      <c r="Y110" s="193"/>
    </row>
    <row r="111" spans="1:141" ht="12" customHeight="1" x14ac:dyDescent="0.25">
      <c r="A111" s="4"/>
      <c r="B111" s="72"/>
      <c r="C111" s="117" t="s">
        <v>81</v>
      </c>
      <c r="D111" s="118" t="s">
        <v>35</v>
      </c>
      <c r="E111" s="124" t="s">
        <v>134</v>
      </c>
      <c r="F111" s="118" t="s">
        <v>2</v>
      </c>
      <c r="G111" s="119">
        <v>416</v>
      </c>
      <c r="H111" s="120" t="s">
        <v>73</v>
      </c>
      <c r="I111" s="120" t="s">
        <v>74</v>
      </c>
      <c r="J111" s="120">
        <v>30</v>
      </c>
      <c r="K111" s="118" t="s">
        <v>2</v>
      </c>
      <c r="L111" s="118" t="s">
        <v>2</v>
      </c>
      <c r="M111" s="103" t="s">
        <v>108</v>
      </c>
      <c r="N111" s="123">
        <v>33</v>
      </c>
      <c r="O111" s="169">
        <f t="shared" si="12"/>
        <v>33</v>
      </c>
      <c r="P111" s="115">
        <f t="shared" si="13"/>
        <v>0</v>
      </c>
      <c r="Q111" s="8"/>
      <c r="R111" s="207">
        <f t="shared" si="14"/>
        <v>1</v>
      </c>
      <c r="S111" s="208" t="s">
        <v>516</v>
      </c>
      <c r="T111" s="208">
        <v>1</v>
      </c>
      <c r="U111" s="148"/>
      <c r="V111" s="333">
        <v>7.98</v>
      </c>
      <c r="W111" s="330">
        <f t="shared" si="11"/>
        <v>0</v>
      </c>
      <c r="Y111" s="193"/>
    </row>
    <row r="112" spans="1:141" ht="12" customHeight="1" x14ac:dyDescent="0.25">
      <c r="A112" s="4"/>
      <c r="B112" s="72"/>
      <c r="C112" s="117" t="s">
        <v>81</v>
      </c>
      <c r="D112" s="118" t="s">
        <v>35</v>
      </c>
      <c r="E112" s="124" t="s">
        <v>134</v>
      </c>
      <c r="F112" s="118" t="s">
        <v>2</v>
      </c>
      <c r="G112" s="119">
        <v>416</v>
      </c>
      <c r="H112" s="120" t="s">
        <v>73</v>
      </c>
      <c r="I112" s="120" t="s">
        <v>74</v>
      </c>
      <c r="J112" s="120">
        <v>60</v>
      </c>
      <c r="K112" s="118" t="s">
        <v>2</v>
      </c>
      <c r="L112" s="118" t="s">
        <v>2</v>
      </c>
      <c r="M112" s="103" t="s">
        <v>109</v>
      </c>
      <c r="N112" s="123">
        <v>64</v>
      </c>
      <c r="O112" s="169">
        <f t="shared" si="12"/>
        <v>64</v>
      </c>
      <c r="P112" s="115">
        <f t="shared" si="13"/>
        <v>0</v>
      </c>
      <c r="Q112" s="8"/>
      <c r="R112" s="207">
        <f t="shared" si="14"/>
        <v>1</v>
      </c>
      <c r="S112" s="208" t="s">
        <v>516</v>
      </c>
      <c r="T112" s="208">
        <v>1</v>
      </c>
      <c r="U112" s="148"/>
      <c r="V112" s="333">
        <v>15.96</v>
      </c>
      <c r="W112" s="330">
        <f t="shared" si="11"/>
        <v>0</v>
      </c>
      <c r="Y112" s="193"/>
    </row>
    <row r="113" spans="1:25" ht="12" customHeight="1" x14ac:dyDescent="0.25">
      <c r="A113" s="4"/>
      <c r="B113" s="72"/>
      <c r="C113" s="117" t="s">
        <v>81</v>
      </c>
      <c r="D113" s="118" t="s">
        <v>35</v>
      </c>
      <c r="E113" s="124" t="s">
        <v>134</v>
      </c>
      <c r="F113" s="118" t="s">
        <v>2</v>
      </c>
      <c r="G113" s="119">
        <v>416</v>
      </c>
      <c r="H113" s="120" t="s">
        <v>73</v>
      </c>
      <c r="I113" s="120" t="s">
        <v>110</v>
      </c>
      <c r="J113" s="120">
        <v>70</v>
      </c>
      <c r="K113" s="118" t="s">
        <v>2</v>
      </c>
      <c r="L113" s="118" t="s">
        <v>2</v>
      </c>
      <c r="M113" s="103" t="s">
        <v>111</v>
      </c>
      <c r="N113" s="123">
        <v>76</v>
      </c>
      <c r="O113" s="169">
        <f t="shared" si="12"/>
        <v>76</v>
      </c>
      <c r="P113" s="115">
        <f t="shared" si="13"/>
        <v>0</v>
      </c>
      <c r="Q113" s="8"/>
      <c r="R113" s="207">
        <f t="shared" si="14"/>
        <v>1</v>
      </c>
      <c r="S113" s="208" t="s">
        <v>516</v>
      </c>
      <c r="T113" s="208">
        <v>1</v>
      </c>
      <c r="U113" s="148"/>
      <c r="V113" s="333">
        <v>18.62</v>
      </c>
      <c r="W113" s="330">
        <f t="shared" si="11"/>
        <v>0</v>
      </c>
      <c r="Y113" s="193"/>
    </row>
    <row r="114" spans="1:25" ht="12" customHeight="1" x14ac:dyDescent="0.25">
      <c r="A114" s="4"/>
      <c r="B114" s="72"/>
      <c r="C114" s="117" t="s">
        <v>130</v>
      </c>
      <c r="D114" s="118" t="s">
        <v>35</v>
      </c>
      <c r="E114" s="118" t="s">
        <v>2</v>
      </c>
      <c r="F114" s="118" t="s">
        <v>2</v>
      </c>
      <c r="G114" s="119">
        <v>416</v>
      </c>
      <c r="H114" s="120" t="s">
        <v>112</v>
      </c>
      <c r="I114" s="120" t="s">
        <v>74</v>
      </c>
      <c r="J114" s="120">
        <v>30</v>
      </c>
      <c r="K114" s="118" t="s">
        <v>2</v>
      </c>
      <c r="L114" s="118" t="s">
        <v>2</v>
      </c>
      <c r="M114" s="122" t="s">
        <v>113</v>
      </c>
      <c r="N114" s="123">
        <v>39</v>
      </c>
      <c r="O114" s="169">
        <f t="shared" si="12"/>
        <v>39</v>
      </c>
      <c r="P114" s="115">
        <f t="shared" si="13"/>
        <v>0</v>
      </c>
      <c r="Q114" s="8"/>
      <c r="R114" s="207">
        <f t="shared" si="14"/>
        <v>1</v>
      </c>
      <c r="S114" s="208" t="s">
        <v>516</v>
      </c>
      <c r="T114" s="208">
        <v>1</v>
      </c>
      <c r="U114" s="148"/>
      <c r="V114" s="333">
        <v>9.75</v>
      </c>
      <c r="W114" s="330">
        <f t="shared" si="11"/>
        <v>0</v>
      </c>
      <c r="Y114" s="193"/>
    </row>
    <row r="115" spans="1:25" ht="12" customHeight="1" x14ac:dyDescent="0.25">
      <c r="A115" s="4"/>
      <c r="B115" s="72"/>
      <c r="C115" s="117" t="s">
        <v>130</v>
      </c>
      <c r="D115" s="118" t="s">
        <v>35</v>
      </c>
      <c r="E115" s="118" t="s">
        <v>2</v>
      </c>
      <c r="F115" s="118" t="s">
        <v>2</v>
      </c>
      <c r="G115" s="119">
        <v>416</v>
      </c>
      <c r="H115" s="120" t="s">
        <v>112</v>
      </c>
      <c r="I115" s="120" t="s">
        <v>74</v>
      </c>
      <c r="J115" s="120">
        <v>60</v>
      </c>
      <c r="K115" s="118" t="s">
        <v>2</v>
      </c>
      <c r="L115" s="118" t="s">
        <v>2</v>
      </c>
      <c r="M115" s="122" t="s">
        <v>114</v>
      </c>
      <c r="N115" s="123">
        <v>80</v>
      </c>
      <c r="O115" s="169">
        <f t="shared" si="12"/>
        <v>80</v>
      </c>
      <c r="P115" s="115">
        <f t="shared" si="13"/>
        <v>0</v>
      </c>
      <c r="Q115" s="8"/>
      <c r="R115" s="207">
        <f t="shared" si="14"/>
        <v>1</v>
      </c>
      <c r="S115" s="208" t="s">
        <v>516</v>
      </c>
      <c r="T115" s="208">
        <v>1</v>
      </c>
      <c r="U115" s="148"/>
      <c r="V115" s="333">
        <v>19.5</v>
      </c>
      <c r="W115" s="330">
        <f t="shared" si="11"/>
        <v>0</v>
      </c>
      <c r="Y115" s="193"/>
    </row>
    <row r="116" spans="1:25" ht="12" customHeight="1" x14ac:dyDescent="0.25">
      <c r="A116" s="4"/>
      <c r="B116" s="72"/>
      <c r="C116" s="117" t="s">
        <v>131</v>
      </c>
      <c r="D116" s="118" t="s">
        <v>35</v>
      </c>
      <c r="E116" s="118" t="s">
        <v>2</v>
      </c>
      <c r="F116" s="118" t="s">
        <v>2</v>
      </c>
      <c r="G116" s="119">
        <v>416</v>
      </c>
      <c r="H116" s="120" t="s">
        <v>112</v>
      </c>
      <c r="I116" s="120" t="s">
        <v>74</v>
      </c>
      <c r="J116" s="120">
        <v>30</v>
      </c>
      <c r="K116" s="118" t="s">
        <v>2</v>
      </c>
      <c r="L116" s="124" t="s">
        <v>75</v>
      </c>
      <c r="M116" s="103" t="s">
        <v>115</v>
      </c>
      <c r="N116" s="123">
        <v>79</v>
      </c>
      <c r="O116" s="169">
        <f t="shared" si="12"/>
        <v>79</v>
      </c>
      <c r="P116" s="115">
        <f t="shared" si="13"/>
        <v>0</v>
      </c>
      <c r="Q116" s="8"/>
      <c r="R116" s="207">
        <f t="shared" si="14"/>
        <v>1</v>
      </c>
      <c r="S116" s="208" t="s">
        <v>516</v>
      </c>
      <c r="T116" s="208">
        <v>1</v>
      </c>
      <c r="U116" s="148"/>
      <c r="V116" s="333">
        <f>4*3</f>
        <v>12</v>
      </c>
      <c r="W116" s="330">
        <f t="shared" si="11"/>
        <v>0</v>
      </c>
      <c r="Y116" s="193"/>
    </row>
    <row r="117" spans="1:25" ht="12" customHeight="1" x14ac:dyDescent="0.25">
      <c r="A117" s="4"/>
      <c r="B117" s="72"/>
      <c r="C117" s="117" t="s">
        <v>132</v>
      </c>
      <c r="D117" s="118" t="s">
        <v>35</v>
      </c>
      <c r="E117" s="118" t="s">
        <v>2</v>
      </c>
      <c r="F117" s="118" t="s">
        <v>2</v>
      </c>
      <c r="G117" s="119">
        <v>416</v>
      </c>
      <c r="H117" s="120" t="s">
        <v>112</v>
      </c>
      <c r="I117" s="120" t="s">
        <v>74</v>
      </c>
      <c r="J117" s="120">
        <v>60</v>
      </c>
      <c r="K117" s="118" t="s">
        <v>2</v>
      </c>
      <c r="L117" s="124" t="s">
        <v>75</v>
      </c>
      <c r="M117" s="103" t="s">
        <v>116</v>
      </c>
      <c r="N117" s="123">
        <v>131</v>
      </c>
      <c r="O117" s="169">
        <f t="shared" si="12"/>
        <v>131</v>
      </c>
      <c r="P117" s="115">
        <f t="shared" si="13"/>
        <v>0</v>
      </c>
      <c r="Q117" s="8"/>
      <c r="R117" s="207">
        <f t="shared" si="14"/>
        <v>1</v>
      </c>
      <c r="S117" s="208" t="s">
        <v>516</v>
      </c>
      <c r="T117" s="208">
        <v>1</v>
      </c>
      <c r="U117" s="148"/>
      <c r="V117" s="333">
        <f>4*6</f>
        <v>24</v>
      </c>
      <c r="W117" s="330">
        <f t="shared" si="11"/>
        <v>0</v>
      </c>
      <c r="Y117" s="193"/>
    </row>
    <row r="118" spans="1:25" ht="12" customHeight="1" x14ac:dyDescent="0.25">
      <c r="A118" s="4"/>
      <c r="B118" s="72"/>
      <c r="C118" s="117" t="s">
        <v>133</v>
      </c>
      <c r="D118" s="118" t="s">
        <v>35</v>
      </c>
      <c r="E118" s="118" t="s">
        <v>2</v>
      </c>
      <c r="F118" s="118" t="s">
        <v>2</v>
      </c>
      <c r="G118" s="119">
        <v>416</v>
      </c>
      <c r="H118" s="120" t="s">
        <v>112</v>
      </c>
      <c r="I118" s="120" t="s">
        <v>89</v>
      </c>
      <c r="J118" s="120">
        <v>70</v>
      </c>
      <c r="K118" s="118" t="s">
        <v>90</v>
      </c>
      <c r="L118" s="118" t="s">
        <v>2</v>
      </c>
      <c r="M118" s="122" t="s">
        <v>117</v>
      </c>
      <c r="N118" s="123">
        <v>99</v>
      </c>
      <c r="O118" s="169">
        <f t="shared" si="12"/>
        <v>99</v>
      </c>
      <c r="P118" s="115">
        <f t="shared" si="13"/>
        <v>0</v>
      </c>
      <c r="Q118" s="8"/>
      <c r="R118" s="207">
        <f t="shared" si="14"/>
        <v>1</v>
      </c>
      <c r="S118" s="208" t="s">
        <v>516</v>
      </c>
      <c r="T118" s="208">
        <v>1</v>
      </c>
      <c r="U118" s="148"/>
      <c r="V118" s="333">
        <v>22.75</v>
      </c>
      <c r="W118" s="330">
        <f t="shared" si="11"/>
        <v>0</v>
      </c>
      <c r="Y118" s="193"/>
    </row>
    <row r="119" spans="1:25" ht="12" customHeight="1" x14ac:dyDescent="0.25">
      <c r="A119" s="3"/>
      <c r="B119" s="72"/>
      <c r="C119" s="117" t="s">
        <v>133</v>
      </c>
      <c r="D119" s="118" t="s">
        <v>35</v>
      </c>
      <c r="E119" s="118" t="s">
        <v>2</v>
      </c>
      <c r="F119" s="118" t="s">
        <v>2</v>
      </c>
      <c r="G119" s="119">
        <v>416</v>
      </c>
      <c r="H119" s="120" t="s">
        <v>112</v>
      </c>
      <c r="I119" s="120" t="s">
        <v>89</v>
      </c>
      <c r="J119" s="120">
        <v>70</v>
      </c>
      <c r="K119" s="118" t="s">
        <v>92</v>
      </c>
      <c r="L119" s="118" t="s">
        <v>2</v>
      </c>
      <c r="M119" s="122" t="s">
        <v>118</v>
      </c>
      <c r="N119" s="123">
        <v>99</v>
      </c>
      <c r="O119" s="169">
        <f t="shared" si="12"/>
        <v>99</v>
      </c>
      <c r="P119" s="115">
        <f t="shared" si="13"/>
        <v>0</v>
      </c>
      <c r="Q119" s="8"/>
      <c r="R119" s="207">
        <f t="shared" si="14"/>
        <v>1</v>
      </c>
      <c r="S119" s="208" t="s">
        <v>516</v>
      </c>
      <c r="T119" s="208">
        <v>1</v>
      </c>
      <c r="U119" s="148"/>
      <c r="V119" s="333">
        <v>22.75</v>
      </c>
      <c r="W119" s="330">
        <f t="shared" si="11"/>
        <v>0</v>
      </c>
      <c r="Y119" s="193"/>
    </row>
    <row r="120" spans="1:25" ht="12" customHeight="1" x14ac:dyDescent="0.25">
      <c r="A120" s="3"/>
      <c r="B120" s="72"/>
      <c r="C120" s="117" t="s">
        <v>133</v>
      </c>
      <c r="D120" s="118" t="s">
        <v>35</v>
      </c>
      <c r="E120" s="118" t="s">
        <v>2</v>
      </c>
      <c r="F120" s="118" t="s">
        <v>2</v>
      </c>
      <c r="G120" s="119">
        <v>416</v>
      </c>
      <c r="H120" s="120" t="s">
        <v>112</v>
      </c>
      <c r="I120" s="120" t="s">
        <v>94</v>
      </c>
      <c r="J120" s="120">
        <v>70</v>
      </c>
      <c r="K120" s="118" t="s">
        <v>90</v>
      </c>
      <c r="L120" s="118" t="s">
        <v>2</v>
      </c>
      <c r="M120" s="122" t="s">
        <v>119</v>
      </c>
      <c r="N120" s="123">
        <v>86</v>
      </c>
      <c r="O120" s="169">
        <f t="shared" si="12"/>
        <v>86</v>
      </c>
      <c r="P120" s="115">
        <f t="shared" si="13"/>
        <v>0</v>
      </c>
      <c r="Q120" s="8"/>
      <c r="R120" s="207">
        <f t="shared" si="14"/>
        <v>1</v>
      </c>
      <c r="S120" s="208" t="s">
        <v>516</v>
      </c>
      <c r="T120" s="208">
        <v>1</v>
      </c>
      <c r="U120" s="148"/>
      <c r="V120" s="333">
        <v>22.75</v>
      </c>
      <c r="W120" s="330">
        <f t="shared" si="11"/>
        <v>0</v>
      </c>
      <c r="Y120" s="193"/>
    </row>
    <row r="121" spans="1:25" ht="12" customHeight="1" x14ac:dyDescent="0.25">
      <c r="A121" s="3"/>
      <c r="B121" s="72"/>
      <c r="C121" s="117" t="s">
        <v>133</v>
      </c>
      <c r="D121" s="118" t="s">
        <v>35</v>
      </c>
      <c r="E121" s="118" t="s">
        <v>2</v>
      </c>
      <c r="F121" s="118" t="s">
        <v>2</v>
      </c>
      <c r="G121" s="119">
        <v>416</v>
      </c>
      <c r="H121" s="120" t="s">
        <v>112</v>
      </c>
      <c r="I121" s="120" t="s">
        <v>94</v>
      </c>
      <c r="J121" s="120">
        <v>70</v>
      </c>
      <c r="K121" s="118" t="s">
        <v>92</v>
      </c>
      <c r="L121" s="118" t="s">
        <v>2</v>
      </c>
      <c r="M121" s="122" t="s">
        <v>120</v>
      </c>
      <c r="N121" s="123">
        <v>86</v>
      </c>
      <c r="O121" s="169">
        <f t="shared" si="12"/>
        <v>86</v>
      </c>
      <c r="P121" s="115">
        <f t="shared" si="13"/>
        <v>0</v>
      </c>
      <c r="Q121" s="8"/>
      <c r="R121" s="207">
        <f t="shared" si="14"/>
        <v>1</v>
      </c>
      <c r="S121" s="208" t="s">
        <v>516</v>
      </c>
      <c r="T121" s="208">
        <v>1</v>
      </c>
      <c r="U121" s="148"/>
      <c r="V121" s="333">
        <v>22.75</v>
      </c>
      <c r="W121" s="330">
        <f t="shared" si="11"/>
        <v>0</v>
      </c>
      <c r="Y121" s="193"/>
    </row>
    <row r="122" spans="1:25" ht="12" customHeight="1" x14ac:dyDescent="0.25">
      <c r="A122" s="3"/>
      <c r="B122" s="72"/>
      <c r="C122" s="117" t="s">
        <v>130</v>
      </c>
      <c r="D122" s="118" t="s">
        <v>35</v>
      </c>
      <c r="E122" s="118" t="s">
        <v>2</v>
      </c>
      <c r="F122" s="118" t="s">
        <v>2</v>
      </c>
      <c r="G122" s="119">
        <v>416</v>
      </c>
      <c r="H122" s="120" t="s">
        <v>121</v>
      </c>
      <c r="I122" s="120" t="s">
        <v>74</v>
      </c>
      <c r="J122" s="120">
        <v>30</v>
      </c>
      <c r="K122" s="118" t="s">
        <v>2</v>
      </c>
      <c r="L122" s="118" t="s">
        <v>2</v>
      </c>
      <c r="M122" s="122" t="s">
        <v>122</v>
      </c>
      <c r="N122" s="123">
        <v>39</v>
      </c>
      <c r="O122" s="169">
        <f t="shared" si="12"/>
        <v>39</v>
      </c>
      <c r="P122" s="115">
        <f t="shared" si="13"/>
        <v>0</v>
      </c>
      <c r="Q122" s="8"/>
      <c r="R122" s="207">
        <f t="shared" si="14"/>
        <v>1</v>
      </c>
      <c r="S122" s="208" t="s">
        <v>516</v>
      </c>
      <c r="T122" s="208">
        <v>1</v>
      </c>
      <c r="U122" s="148"/>
      <c r="V122" s="333">
        <v>9.75</v>
      </c>
      <c r="W122" s="330">
        <f t="shared" si="11"/>
        <v>0</v>
      </c>
      <c r="Y122" s="193"/>
    </row>
    <row r="123" spans="1:25" ht="12" customHeight="1" x14ac:dyDescent="0.25">
      <c r="A123" s="3"/>
      <c r="B123" s="72"/>
      <c r="C123" s="117" t="s">
        <v>130</v>
      </c>
      <c r="D123" s="118" t="s">
        <v>35</v>
      </c>
      <c r="E123" s="118" t="s">
        <v>2</v>
      </c>
      <c r="F123" s="118" t="s">
        <v>2</v>
      </c>
      <c r="G123" s="119">
        <v>416</v>
      </c>
      <c r="H123" s="120" t="s">
        <v>121</v>
      </c>
      <c r="I123" s="120" t="s">
        <v>74</v>
      </c>
      <c r="J123" s="120">
        <v>60</v>
      </c>
      <c r="K123" s="118" t="s">
        <v>2</v>
      </c>
      <c r="L123" s="118" t="s">
        <v>2</v>
      </c>
      <c r="M123" s="122" t="s">
        <v>123</v>
      </c>
      <c r="N123" s="123">
        <v>80</v>
      </c>
      <c r="O123" s="169">
        <f t="shared" si="12"/>
        <v>80</v>
      </c>
      <c r="P123" s="115">
        <f t="shared" si="13"/>
        <v>0</v>
      </c>
      <c r="Q123" s="8"/>
      <c r="R123" s="207">
        <f t="shared" si="14"/>
        <v>1</v>
      </c>
      <c r="S123" s="208" t="s">
        <v>516</v>
      </c>
      <c r="T123" s="208">
        <v>1</v>
      </c>
      <c r="U123" s="148"/>
      <c r="V123" s="333">
        <v>19.5</v>
      </c>
      <c r="W123" s="330">
        <f t="shared" si="11"/>
        <v>0</v>
      </c>
      <c r="Y123" s="193"/>
    </row>
    <row r="124" spans="1:25" ht="12" customHeight="1" x14ac:dyDescent="0.25">
      <c r="A124" s="3"/>
      <c r="B124" s="72"/>
      <c r="C124" s="117" t="s">
        <v>131</v>
      </c>
      <c r="D124" s="118" t="s">
        <v>35</v>
      </c>
      <c r="E124" s="118" t="s">
        <v>2</v>
      </c>
      <c r="F124" s="118" t="s">
        <v>2</v>
      </c>
      <c r="G124" s="119">
        <v>416</v>
      </c>
      <c r="H124" s="120" t="s">
        <v>121</v>
      </c>
      <c r="I124" s="120" t="s">
        <v>74</v>
      </c>
      <c r="J124" s="120">
        <v>30</v>
      </c>
      <c r="K124" s="118" t="s">
        <v>2</v>
      </c>
      <c r="L124" s="124" t="s">
        <v>75</v>
      </c>
      <c r="M124" s="103" t="s">
        <v>124</v>
      </c>
      <c r="N124" s="123">
        <v>79</v>
      </c>
      <c r="O124" s="169">
        <f t="shared" si="12"/>
        <v>79</v>
      </c>
      <c r="P124" s="115">
        <f t="shared" si="13"/>
        <v>0</v>
      </c>
      <c r="Q124" s="8"/>
      <c r="R124" s="207">
        <f t="shared" si="14"/>
        <v>1</v>
      </c>
      <c r="S124" s="208" t="s">
        <v>516</v>
      </c>
      <c r="T124" s="208">
        <v>1</v>
      </c>
      <c r="U124" s="148"/>
      <c r="V124" s="333">
        <v>12</v>
      </c>
      <c r="W124" s="330">
        <f t="shared" si="11"/>
        <v>0</v>
      </c>
      <c r="Y124" s="193"/>
    </row>
    <row r="125" spans="1:25" ht="12" customHeight="1" x14ac:dyDescent="0.25">
      <c r="A125" s="3"/>
      <c r="B125" s="72"/>
      <c r="C125" s="117" t="s">
        <v>132</v>
      </c>
      <c r="D125" s="118" t="s">
        <v>35</v>
      </c>
      <c r="E125" s="118" t="s">
        <v>2</v>
      </c>
      <c r="F125" s="118" t="s">
        <v>2</v>
      </c>
      <c r="G125" s="119">
        <v>416</v>
      </c>
      <c r="H125" s="120" t="s">
        <v>121</v>
      </c>
      <c r="I125" s="120" t="s">
        <v>74</v>
      </c>
      <c r="J125" s="120">
        <v>60</v>
      </c>
      <c r="K125" s="118" t="s">
        <v>2</v>
      </c>
      <c r="L125" s="124" t="s">
        <v>75</v>
      </c>
      <c r="M125" s="103" t="s">
        <v>125</v>
      </c>
      <c r="N125" s="123">
        <v>131</v>
      </c>
      <c r="O125" s="169">
        <f t="shared" si="12"/>
        <v>131</v>
      </c>
      <c r="P125" s="115">
        <f t="shared" si="13"/>
        <v>0</v>
      </c>
      <c r="Q125" s="8"/>
      <c r="R125" s="207">
        <f t="shared" si="14"/>
        <v>1</v>
      </c>
      <c r="S125" s="208" t="s">
        <v>516</v>
      </c>
      <c r="T125" s="208">
        <v>1</v>
      </c>
      <c r="U125" s="148"/>
      <c r="V125" s="333">
        <v>24</v>
      </c>
      <c r="W125" s="330">
        <f t="shared" si="11"/>
        <v>0</v>
      </c>
      <c r="Y125" s="193"/>
    </row>
    <row r="126" spans="1:25" ht="12" customHeight="1" x14ac:dyDescent="0.25">
      <c r="A126" s="3"/>
      <c r="B126" s="72"/>
      <c r="C126" s="117" t="s">
        <v>133</v>
      </c>
      <c r="D126" s="118" t="s">
        <v>35</v>
      </c>
      <c r="E126" s="118" t="s">
        <v>2</v>
      </c>
      <c r="F126" s="118" t="s">
        <v>2</v>
      </c>
      <c r="G126" s="119">
        <v>416</v>
      </c>
      <c r="H126" s="120" t="s">
        <v>121</v>
      </c>
      <c r="I126" s="120" t="s">
        <v>89</v>
      </c>
      <c r="J126" s="120">
        <v>70</v>
      </c>
      <c r="K126" s="118" t="s">
        <v>90</v>
      </c>
      <c r="L126" s="118" t="s">
        <v>2</v>
      </c>
      <c r="M126" s="122" t="s">
        <v>126</v>
      </c>
      <c r="N126" s="123">
        <v>99</v>
      </c>
      <c r="O126" s="169">
        <f t="shared" si="12"/>
        <v>99</v>
      </c>
      <c r="P126" s="115">
        <f t="shared" si="13"/>
        <v>0</v>
      </c>
      <c r="Q126" s="8"/>
      <c r="R126" s="207">
        <f t="shared" si="14"/>
        <v>1</v>
      </c>
      <c r="S126" s="208" t="s">
        <v>516</v>
      </c>
      <c r="T126" s="208">
        <v>1</v>
      </c>
      <c r="U126" s="148"/>
      <c r="V126" s="333">
        <v>22.75</v>
      </c>
      <c r="W126" s="330">
        <f t="shared" si="11"/>
        <v>0</v>
      </c>
      <c r="Y126" s="193"/>
    </row>
    <row r="127" spans="1:25" ht="12" customHeight="1" x14ac:dyDescent="0.25">
      <c r="A127" s="3"/>
      <c r="B127" s="70"/>
      <c r="C127" s="125" t="s">
        <v>133</v>
      </c>
      <c r="D127" s="118" t="s">
        <v>35</v>
      </c>
      <c r="E127" s="118" t="s">
        <v>2</v>
      </c>
      <c r="F127" s="118" t="s">
        <v>2</v>
      </c>
      <c r="G127" s="119">
        <v>416</v>
      </c>
      <c r="H127" s="120" t="s">
        <v>121</v>
      </c>
      <c r="I127" s="120" t="s">
        <v>89</v>
      </c>
      <c r="J127" s="120">
        <v>70</v>
      </c>
      <c r="K127" s="118" t="s">
        <v>92</v>
      </c>
      <c r="L127" s="118" t="s">
        <v>2</v>
      </c>
      <c r="M127" s="122" t="s">
        <v>127</v>
      </c>
      <c r="N127" s="123">
        <v>99</v>
      </c>
      <c r="O127" s="169">
        <f t="shared" si="12"/>
        <v>99</v>
      </c>
      <c r="P127" s="115">
        <f t="shared" si="13"/>
        <v>0</v>
      </c>
      <c r="Q127" s="8"/>
      <c r="R127" s="207">
        <f t="shared" si="14"/>
        <v>1</v>
      </c>
      <c r="S127" s="208" t="s">
        <v>516</v>
      </c>
      <c r="T127" s="208">
        <v>1</v>
      </c>
      <c r="U127" s="148"/>
      <c r="V127" s="333">
        <v>22.75</v>
      </c>
      <c r="W127" s="330">
        <f t="shared" si="11"/>
        <v>0</v>
      </c>
      <c r="Y127" s="193"/>
    </row>
    <row r="128" spans="1:25" ht="12" customHeight="1" x14ac:dyDescent="0.25">
      <c r="A128" s="3"/>
      <c r="B128" s="70"/>
      <c r="C128" s="125" t="s">
        <v>133</v>
      </c>
      <c r="D128" s="118" t="s">
        <v>35</v>
      </c>
      <c r="E128" s="118" t="s">
        <v>2</v>
      </c>
      <c r="F128" s="118" t="s">
        <v>2</v>
      </c>
      <c r="G128" s="119">
        <v>416</v>
      </c>
      <c r="H128" s="120" t="s">
        <v>121</v>
      </c>
      <c r="I128" s="120" t="s">
        <v>94</v>
      </c>
      <c r="J128" s="120">
        <v>70</v>
      </c>
      <c r="K128" s="118" t="s">
        <v>90</v>
      </c>
      <c r="L128" s="118" t="s">
        <v>2</v>
      </c>
      <c r="M128" s="122" t="s">
        <v>128</v>
      </c>
      <c r="N128" s="123">
        <v>86</v>
      </c>
      <c r="O128" s="169">
        <f t="shared" si="12"/>
        <v>86</v>
      </c>
      <c r="P128" s="115">
        <f t="shared" si="13"/>
        <v>0</v>
      </c>
      <c r="Q128" s="8"/>
      <c r="R128" s="207">
        <f t="shared" si="14"/>
        <v>1</v>
      </c>
      <c r="S128" s="208" t="s">
        <v>516</v>
      </c>
      <c r="T128" s="208">
        <v>1</v>
      </c>
      <c r="U128" s="148"/>
      <c r="V128" s="333">
        <v>22.75</v>
      </c>
      <c r="W128" s="330">
        <f t="shared" si="11"/>
        <v>0</v>
      </c>
      <c r="Y128" s="193"/>
    </row>
    <row r="129" spans="1:141" ht="12" customHeight="1" x14ac:dyDescent="0.25">
      <c r="A129" s="3"/>
      <c r="B129" s="70"/>
      <c r="C129" s="125" t="s">
        <v>133</v>
      </c>
      <c r="D129" s="118" t="s">
        <v>35</v>
      </c>
      <c r="E129" s="118" t="s">
        <v>2</v>
      </c>
      <c r="F129" s="118" t="s">
        <v>2</v>
      </c>
      <c r="G129" s="119">
        <v>416</v>
      </c>
      <c r="H129" s="120" t="s">
        <v>121</v>
      </c>
      <c r="I129" s="120" t="s">
        <v>94</v>
      </c>
      <c r="J129" s="120">
        <v>70</v>
      </c>
      <c r="K129" s="118" t="s">
        <v>92</v>
      </c>
      <c r="L129" s="118" t="s">
        <v>2</v>
      </c>
      <c r="M129" s="122" t="s">
        <v>129</v>
      </c>
      <c r="N129" s="123">
        <v>86</v>
      </c>
      <c r="O129" s="169">
        <f t="shared" si="12"/>
        <v>86</v>
      </c>
      <c r="P129" s="115">
        <f t="shared" si="13"/>
        <v>0</v>
      </c>
      <c r="Q129" s="8"/>
      <c r="R129" s="207">
        <f t="shared" si="14"/>
        <v>1</v>
      </c>
      <c r="S129" s="208" t="s">
        <v>516</v>
      </c>
      <c r="T129" s="208">
        <v>1</v>
      </c>
      <c r="U129" s="148"/>
      <c r="V129" s="333">
        <v>22.75</v>
      </c>
      <c r="W129" s="330">
        <f t="shared" si="11"/>
        <v>0</v>
      </c>
      <c r="Y129" s="193"/>
    </row>
    <row r="130" spans="1:141" ht="12" customHeight="1" x14ac:dyDescent="0.25">
      <c r="A130" s="3"/>
      <c r="B130" s="4"/>
      <c r="C130" s="88"/>
      <c r="D130" s="88"/>
      <c r="E130" s="88"/>
      <c r="F130" s="88"/>
      <c r="G130" s="88"/>
      <c r="H130" s="88"/>
      <c r="I130" s="88"/>
      <c r="J130" s="88"/>
      <c r="K130" s="89"/>
      <c r="L130" s="83"/>
      <c r="M130" s="83"/>
      <c r="N130" s="65"/>
      <c r="O130" s="65"/>
      <c r="P130" s="66"/>
      <c r="Q130" s="8"/>
      <c r="U130" s="148"/>
      <c r="W130" s="330"/>
      <c r="Y130" s="193"/>
    </row>
    <row r="131" spans="1:141" ht="12" customHeight="1" x14ac:dyDescent="0.25">
      <c r="A131" s="3"/>
      <c r="B131" s="94" t="s">
        <v>139</v>
      </c>
      <c r="C131" s="95"/>
      <c r="D131" s="95"/>
      <c r="E131" s="95"/>
      <c r="F131" s="95"/>
      <c r="G131" s="95"/>
      <c r="H131" s="95"/>
      <c r="I131" s="95"/>
      <c r="J131" s="95"/>
      <c r="K131" s="96"/>
      <c r="L131" s="96"/>
      <c r="M131" s="96"/>
      <c r="N131" s="97"/>
      <c r="O131" s="97"/>
      <c r="P131" s="98"/>
      <c r="Q131" s="8"/>
      <c r="R131" s="258" t="s">
        <v>515</v>
      </c>
      <c r="S131" s="258"/>
      <c r="T131" s="258"/>
      <c r="U131" s="148"/>
      <c r="V131" s="331"/>
      <c r="W131" s="331"/>
      <c r="Y131" s="193"/>
    </row>
    <row r="132" spans="1:141" ht="36" customHeight="1" x14ac:dyDescent="0.25">
      <c r="A132" s="3"/>
      <c r="B132" s="106" t="s">
        <v>0</v>
      </c>
      <c r="C132" s="110" t="s">
        <v>80</v>
      </c>
      <c r="D132" s="108" t="s">
        <v>34</v>
      </c>
      <c r="E132" s="108" t="s">
        <v>72</v>
      </c>
      <c r="F132" s="108" t="s">
        <v>136</v>
      </c>
      <c r="G132" s="109" t="s">
        <v>135</v>
      </c>
      <c r="H132" s="108" t="s">
        <v>68</v>
      </c>
      <c r="I132" s="108" t="s">
        <v>137</v>
      </c>
      <c r="J132" s="108" t="s">
        <v>69</v>
      </c>
      <c r="K132" s="108" t="s">
        <v>70</v>
      </c>
      <c r="L132" s="111" t="s">
        <v>138</v>
      </c>
      <c r="M132" s="101" t="s">
        <v>50</v>
      </c>
      <c r="N132" s="107" t="s">
        <v>1</v>
      </c>
      <c r="O132" s="107" t="s">
        <v>4</v>
      </c>
      <c r="P132" s="101" t="s">
        <v>5</v>
      </c>
      <c r="Q132" s="8"/>
      <c r="R132" s="206" t="s">
        <v>516</v>
      </c>
      <c r="S132" s="206" t="s">
        <v>517</v>
      </c>
      <c r="T132" s="206" t="s">
        <v>518</v>
      </c>
      <c r="U132" s="148"/>
      <c r="V132" s="321"/>
      <c r="W132" s="332"/>
      <c r="Y132" s="193"/>
    </row>
    <row r="133" spans="1:141" ht="12" customHeight="1" x14ac:dyDescent="0.25">
      <c r="A133" s="3"/>
      <c r="B133" s="70"/>
      <c r="C133" s="103" t="s">
        <v>81</v>
      </c>
      <c r="D133" s="118" t="s">
        <v>35</v>
      </c>
      <c r="E133" s="118" t="s">
        <v>2</v>
      </c>
      <c r="F133" s="118" t="s">
        <v>152</v>
      </c>
      <c r="G133" s="119">
        <v>416</v>
      </c>
      <c r="H133" s="126" t="s">
        <v>73</v>
      </c>
      <c r="I133" s="126" t="s">
        <v>74</v>
      </c>
      <c r="J133" s="126">
        <v>30</v>
      </c>
      <c r="K133" s="118" t="s">
        <v>2</v>
      </c>
      <c r="L133" s="118" t="s">
        <v>2</v>
      </c>
      <c r="M133" s="122" t="s">
        <v>140</v>
      </c>
      <c r="N133" s="123">
        <v>55</v>
      </c>
      <c r="O133" s="169">
        <f t="shared" ref="O133:O144" si="15">IF(S133="Custom",N133*T133,N133*R133)</f>
        <v>55</v>
      </c>
      <c r="P133" s="115">
        <f t="shared" ref="P133" si="16">O133*B133</f>
        <v>0</v>
      </c>
      <c r="Q133" s="8"/>
      <c r="R133" s="207">
        <f t="shared" si="14"/>
        <v>1</v>
      </c>
      <c r="S133" s="208" t="s">
        <v>516</v>
      </c>
      <c r="T133" s="208">
        <v>1</v>
      </c>
      <c r="U133" s="148"/>
      <c r="V133" s="321">
        <v>7.98</v>
      </c>
      <c r="W133" s="330">
        <f t="shared" ref="W133:W144" si="17">V133*B133</f>
        <v>0</v>
      </c>
      <c r="Y133" s="193"/>
    </row>
    <row r="134" spans="1:141" ht="12" customHeight="1" x14ac:dyDescent="0.25">
      <c r="A134" s="3"/>
      <c r="B134" s="72"/>
      <c r="C134" s="103" t="s">
        <v>82</v>
      </c>
      <c r="D134" s="118" t="s">
        <v>35</v>
      </c>
      <c r="E134" s="118" t="s">
        <v>2</v>
      </c>
      <c r="F134" s="118" t="s">
        <v>152</v>
      </c>
      <c r="G134" s="119">
        <v>416</v>
      </c>
      <c r="H134" s="126" t="s">
        <v>73</v>
      </c>
      <c r="I134" s="126" t="s">
        <v>74</v>
      </c>
      <c r="J134" s="126">
        <v>30</v>
      </c>
      <c r="K134" s="118" t="s">
        <v>2</v>
      </c>
      <c r="L134" s="124" t="s">
        <v>75</v>
      </c>
      <c r="M134" s="122" t="s">
        <v>141</v>
      </c>
      <c r="N134" s="123">
        <v>95</v>
      </c>
      <c r="O134" s="169">
        <f t="shared" si="15"/>
        <v>95</v>
      </c>
      <c r="P134" s="115">
        <f t="shared" ref="P134:P144" si="18">O134*B134</f>
        <v>0</v>
      </c>
      <c r="Q134" s="8"/>
      <c r="R134" s="207">
        <f t="shared" si="14"/>
        <v>1</v>
      </c>
      <c r="S134" s="208" t="s">
        <v>516</v>
      </c>
      <c r="T134" s="208">
        <v>1</v>
      </c>
      <c r="U134" s="148"/>
      <c r="V134" s="321">
        <f>3.5*3</f>
        <v>10.5</v>
      </c>
      <c r="W134" s="330">
        <f t="shared" si="17"/>
        <v>0</v>
      </c>
      <c r="Y134" s="193"/>
    </row>
    <row r="135" spans="1:141" ht="12" customHeight="1" x14ac:dyDescent="0.25">
      <c r="A135" s="3"/>
      <c r="B135" s="70"/>
      <c r="C135" s="103" t="s">
        <v>81</v>
      </c>
      <c r="D135" s="118" t="s">
        <v>35</v>
      </c>
      <c r="E135" s="118" t="s">
        <v>2</v>
      </c>
      <c r="F135" s="118" t="s">
        <v>152</v>
      </c>
      <c r="G135" s="119">
        <v>416</v>
      </c>
      <c r="H135" s="126" t="s">
        <v>73</v>
      </c>
      <c r="I135" s="126" t="s">
        <v>74</v>
      </c>
      <c r="J135" s="126">
        <v>60</v>
      </c>
      <c r="K135" s="118" t="s">
        <v>2</v>
      </c>
      <c r="L135" s="118" t="s">
        <v>2</v>
      </c>
      <c r="M135" s="122" t="s">
        <v>142</v>
      </c>
      <c r="N135" s="123">
        <v>86</v>
      </c>
      <c r="O135" s="169">
        <f t="shared" si="15"/>
        <v>86</v>
      </c>
      <c r="P135" s="115">
        <f t="shared" si="18"/>
        <v>0</v>
      </c>
      <c r="Q135" s="8"/>
      <c r="R135" s="207">
        <f t="shared" si="14"/>
        <v>1</v>
      </c>
      <c r="S135" s="208" t="s">
        <v>516</v>
      </c>
      <c r="T135" s="208">
        <v>1</v>
      </c>
      <c r="U135" s="148"/>
      <c r="V135" s="321">
        <v>15.96</v>
      </c>
      <c r="W135" s="330">
        <f t="shared" si="17"/>
        <v>0</v>
      </c>
      <c r="Y135" s="193"/>
    </row>
    <row r="136" spans="1:141" s="19" customFormat="1" ht="12" customHeight="1" x14ac:dyDescent="0.25">
      <c r="A136" s="54"/>
      <c r="B136" s="72"/>
      <c r="C136" s="103" t="s">
        <v>82</v>
      </c>
      <c r="D136" s="118" t="s">
        <v>35</v>
      </c>
      <c r="E136" s="118" t="s">
        <v>2</v>
      </c>
      <c r="F136" s="118" t="s">
        <v>152</v>
      </c>
      <c r="G136" s="119">
        <v>416</v>
      </c>
      <c r="H136" s="126" t="s">
        <v>73</v>
      </c>
      <c r="I136" s="126" t="s">
        <v>74</v>
      </c>
      <c r="J136" s="126">
        <v>60</v>
      </c>
      <c r="K136" s="118" t="s">
        <v>2</v>
      </c>
      <c r="L136" s="124" t="s">
        <v>75</v>
      </c>
      <c r="M136" s="122" t="s">
        <v>143</v>
      </c>
      <c r="N136" s="123">
        <v>137</v>
      </c>
      <c r="O136" s="169">
        <f t="shared" si="15"/>
        <v>137</v>
      </c>
      <c r="P136" s="115">
        <f t="shared" si="18"/>
        <v>0</v>
      </c>
      <c r="Q136" s="47"/>
      <c r="R136" s="207">
        <f t="shared" si="14"/>
        <v>1</v>
      </c>
      <c r="S136" s="208" t="s">
        <v>516</v>
      </c>
      <c r="T136" s="208">
        <v>1</v>
      </c>
      <c r="U136" s="153"/>
      <c r="V136" s="321">
        <f>3.5*6</f>
        <v>21</v>
      </c>
      <c r="W136" s="330">
        <f t="shared" si="17"/>
        <v>0</v>
      </c>
      <c r="X136" s="194"/>
      <c r="Y136" s="47"/>
      <c r="Z136" s="153"/>
      <c r="AA136" s="152"/>
      <c r="AB136" s="152"/>
      <c r="AC136" s="152"/>
      <c r="AD136" s="152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  <c r="DP136" s="20"/>
      <c r="DQ136" s="20"/>
      <c r="DR136" s="20"/>
      <c r="DS136" s="20"/>
      <c r="DT136" s="20"/>
      <c r="DU136" s="20"/>
      <c r="DV136" s="20"/>
      <c r="DW136" s="20"/>
      <c r="DX136" s="20"/>
      <c r="DY136" s="20"/>
      <c r="DZ136" s="20"/>
      <c r="EA136" s="20"/>
      <c r="EB136" s="20"/>
      <c r="EC136" s="20"/>
      <c r="ED136" s="20"/>
      <c r="EE136" s="20"/>
      <c r="EF136" s="20"/>
      <c r="EG136" s="20"/>
      <c r="EH136" s="20"/>
      <c r="EK136" s="21"/>
    </row>
    <row r="137" spans="1:141" ht="12" customHeight="1" x14ac:dyDescent="0.25">
      <c r="A137" s="3"/>
      <c r="B137" s="70"/>
      <c r="C137" s="103" t="s">
        <v>81</v>
      </c>
      <c r="D137" s="118" t="s">
        <v>35</v>
      </c>
      <c r="E137" s="118" t="s">
        <v>2</v>
      </c>
      <c r="F137" s="118" t="s">
        <v>152</v>
      </c>
      <c r="G137" s="119">
        <v>416</v>
      </c>
      <c r="H137" s="126" t="s">
        <v>73</v>
      </c>
      <c r="I137" s="126" t="s">
        <v>89</v>
      </c>
      <c r="J137" s="126">
        <v>68</v>
      </c>
      <c r="K137" s="118" t="s">
        <v>90</v>
      </c>
      <c r="L137" s="118" t="s">
        <v>2</v>
      </c>
      <c r="M137" s="122" t="s">
        <v>144</v>
      </c>
      <c r="N137" s="123">
        <v>104</v>
      </c>
      <c r="O137" s="169">
        <f t="shared" si="15"/>
        <v>104</v>
      </c>
      <c r="P137" s="115">
        <f t="shared" si="18"/>
        <v>0</v>
      </c>
      <c r="Q137" s="8"/>
      <c r="R137" s="207">
        <f t="shared" si="14"/>
        <v>1</v>
      </c>
      <c r="S137" s="208" t="s">
        <v>516</v>
      </c>
      <c r="T137" s="208">
        <v>1</v>
      </c>
      <c r="U137" s="148"/>
      <c r="V137" s="321">
        <v>17.96</v>
      </c>
      <c r="W137" s="330">
        <f t="shared" si="17"/>
        <v>0</v>
      </c>
      <c r="Y137" s="193"/>
    </row>
    <row r="138" spans="1:141" ht="12" customHeight="1" x14ac:dyDescent="0.25">
      <c r="A138" s="3"/>
      <c r="B138" s="70"/>
      <c r="C138" s="103" t="s">
        <v>81</v>
      </c>
      <c r="D138" s="118" t="s">
        <v>35</v>
      </c>
      <c r="E138" s="118" t="s">
        <v>2</v>
      </c>
      <c r="F138" s="118" t="s">
        <v>152</v>
      </c>
      <c r="G138" s="119">
        <v>416</v>
      </c>
      <c r="H138" s="126" t="s">
        <v>73</v>
      </c>
      <c r="I138" s="126" t="s">
        <v>89</v>
      </c>
      <c r="J138" s="126">
        <v>68</v>
      </c>
      <c r="K138" s="118" t="s">
        <v>92</v>
      </c>
      <c r="L138" s="118" t="s">
        <v>2</v>
      </c>
      <c r="M138" s="122" t="s">
        <v>145</v>
      </c>
      <c r="N138" s="123">
        <v>104</v>
      </c>
      <c r="O138" s="169">
        <f t="shared" si="15"/>
        <v>104</v>
      </c>
      <c r="P138" s="115">
        <f t="shared" si="18"/>
        <v>0</v>
      </c>
      <c r="Q138" s="8"/>
      <c r="R138" s="207">
        <f t="shared" si="14"/>
        <v>1</v>
      </c>
      <c r="S138" s="208" t="s">
        <v>516</v>
      </c>
      <c r="T138" s="208">
        <v>1</v>
      </c>
      <c r="U138" s="148"/>
      <c r="V138" s="321">
        <v>17.96</v>
      </c>
      <c r="W138" s="330">
        <f t="shared" si="17"/>
        <v>0</v>
      </c>
      <c r="Y138" s="193"/>
    </row>
    <row r="139" spans="1:141" ht="12" customHeight="1" x14ac:dyDescent="0.25">
      <c r="A139" s="3"/>
      <c r="B139" s="70"/>
      <c r="C139" s="103" t="s">
        <v>81</v>
      </c>
      <c r="D139" s="118" t="s">
        <v>35</v>
      </c>
      <c r="E139" s="118" t="s">
        <v>2</v>
      </c>
      <c r="F139" s="118" t="s">
        <v>152</v>
      </c>
      <c r="G139" s="119">
        <v>416</v>
      </c>
      <c r="H139" s="126" t="s">
        <v>73</v>
      </c>
      <c r="I139" s="126" t="s">
        <v>94</v>
      </c>
      <c r="J139" s="126">
        <v>68</v>
      </c>
      <c r="K139" s="118" t="s">
        <v>90</v>
      </c>
      <c r="L139" s="118" t="s">
        <v>2</v>
      </c>
      <c r="M139" s="122" t="s">
        <v>146</v>
      </c>
      <c r="N139" s="123">
        <v>93</v>
      </c>
      <c r="O139" s="169">
        <f t="shared" si="15"/>
        <v>93</v>
      </c>
      <c r="P139" s="115">
        <f t="shared" si="18"/>
        <v>0</v>
      </c>
      <c r="Q139" s="8"/>
      <c r="R139" s="207">
        <f t="shared" si="14"/>
        <v>1</v>
      </c>
      <c r="S139" s="208" t="s">
        <v>516</v>
      </c>
      <c r="T139" s="208">
        <v>1</v>
      </c>
      <c r="U139" s="148"/>
      <c r="V139" s="321">
        <v>17.96</v>
      </c>
      <c r="W139" s="330">
        <f t="shared" si="17"/>
        <v>0</v>
      </c>
      <c r="Y139" s="193"/>
    </row>
    <row r="140" spans="1:141" ht="12" customHeight="1" x14ac:dyDescent="0.25">
      <c r="A140" s="3"/>
      <c r="B140" s="70"/>
      <c r="C140" s="103" t="s">
        <v>81</v>
      </c>
      <c r="D140" s="118" t="s">
        <v>35</v>
      </c>
      <c r="E140" s="118" t="s">
        <v>2</v>
      </c>
      <c r="F140" s="118" t="s">
        <v>152</v>
      </c>
      <c r="G140" s="119">
        <v>416</v>
      </c>
      <c r="H140" s="126" t="s">
        <v>73</v>
      </c>
      <c r="I140" s="126" t="s">
        <v>94</v>
      </c>
      <c r="J140" s="126">
        <v>68</v>
      </c>
      <c r="K140" s="118" t="s">
        <v>92</v>
      </c>
      <c r="L140" s="118" t="s">
        <v>2</v>
      </c>
      <c r="M140" s="122" t="s">
        <v>147</v>
      </c>
      <c r="N140" s="123">
        <v>93</v>
      </c>
      <c r="O140" s="169">
        <f t="shared" si="15"/>
        <v>93</v>
      </c>
      <c r="P140" s="115">
        <f t="shared" si="18"/>
        <v>0</v>
      </c>
      <c r="Q140" s="8"/>
      <c r="R140" s="207">
        <f t="shared" si="14"/>
        <v>1</v>
      </c>
      <c r="S140" s="208" t="s">
        <v>516</v>
      </c>
      <c r="T140" s="208">
        <v>1</v>
      </c>
      <c r="U140" s="148"/>
      <c r="V140" s="321">
        <v>17.96</v>
      </c>
      <c r="W140" s="330">
        <f t="shared" si="17"/>
        <v>0</v>
      </c>
      <c r="Y140" s="193"/>
    </row>
    <row r="141" spans="1:141" ht="12" customHeight="1" x14ac:dyDescent="0.25">
      <c r="A141" s="3"/>
      <c r="B141" s="70"/>
      <c r="C141" s="103" t="s">
        <v>81</v>
      </c>
      <c r="D141" s="118" t="s">
        <v>35</v>
      </c>
      <c r="E141" s="118" t="s">
        <v>2</v>
      </c>
      <c r="F141" s="118" t="s">
        <v>152</v>
      </c>
      <c r="G141" s="119">
        <v>416</v>
      </c>
      <c r="H141" s="126" t="s">
        <v>73</v>
      </c>
      <c r="I141" s="126" t="s">
        <v>89</v>
      </c>
      <c r="J141" s="126">
        <v>70</v>
      </c>
      <c r="K141" s="118" t="s">
        <v>90</v>
      </c>
      <c r="L141" s="118" t="s">
        <v>2</v>
      </c>
      <c r="M141" s="122" t="s">
        <v>148</v>
      </c>
      <c r="N141" s="123">
        <v>109</v>
      </c>
      <c r="O141" s="169">
        <f t="shared" si="15"/>
        <v>109</v>
      </c>
      <c r="P141" s="115">
        <f t="shared" si="18"/>
        <v>0</v>
      </c>
      <c r="Q141" s="8"/>
      <c r="R141" s="207">
        <f t="shared" si="14"/>
        <v>1</v>
      </c>
      <c r="S141" s="208" t="s">
        <v>516</v>
      </c>
      <c r="T141" s="208">
        <v>1</v>
      </c>
      <c r="U141" s="148"/>
      <c r="V141" s="321">
        <v>18.62</v>
      </c>
      <c r="W141" s="330">
        <f t="shared" si="17"/>
        <v>0</v>
      </c>
      <c r="Y141" s="193"/>
    </row>
    <row r="142" spans="1:141" ht="12" customHeight="1" x14ac:dyDescent="0.25">
      <c r="A142" s="3"/>
      <c r="B142" s="70"/>
      <c r="C142" s="103" t="s">
        <v>81</v>
      </c>
      <c r="D142" s="118" t="s">
        <v>35</v>
      </c>
      <c r="E142" s="118" t="s">
        <v>2</v>
      </c>
      <c r="F142" s="118" t="s">
        <v>152</v>
      </c>
      <c r="G142" s="119">
        <v>416</v>
      </c>
      <c r="H142" s="126" t="s">
        <v>73</v>
      </c>
      <c r="I142" s="126" t="s">
        <v>89</v>
      </c>
      <c r="J142" s="126">
        <v>70</v>
      </c>
      <c r="K142" s="118" t="s">
        <v>92</v>
      </c>
      <c r="L142" s="118" t="s">
        <v>2</v>
      </c>
      <c r="M142" s="122" t="s">
        <v>149</v>
      </c>
      <c r="N142" s="123">
        <v>109</v>
      </c>
      <c r="O142" s="169">
        <f t="shared" si="15"/>
        <v>109</v>
      </c>
      <c r="P142" s="115">
        <f t="shared" si="18"/>
        <v>0</v>
      </c>
      <c r="Q142" s="8"/>
      <c r="R142" s="207">
        <f t="shared" si="14"/>
        <v>1</v>
      </c>
      <c r="S142" s="208" t="s">
        <v>516</v>
      </c>
      <c r="T142" s="208">
        <v>1</v>
      </c>
      <c r="U142" s="148"/>
      <c r="V142" s="321">
        <v>18.62</v>
      </c>
      <c r="W142" s="330">
        <f t="shared" si="17"/>
        <v>0</v>
      </c>
      <c r="Y142" s="193"/>
    </row>
    <row r="143" spans="1:141" ht="12" customHeight="1" x14ac:dyDescent="0.3">
      <c r="A143" s="3"/>
      <c r="B143" s="70"/>
      <c r="C143" s="103" t="s">
        <v>81</v>
      </c>
      <c r="D143" s="118" t="s">
        <v>35</v>
      </c>
      <c r="E143" s="118" t="s">
        <v>2</v>
      </c>
      <c r="F143" s="118" t="s">
        <v>152</v>
      </c>
      <c r="G143" s="119">
        <v>416</v>
      </c>
      <c r="H143" s="126" t="s">
        <v>73</v>
      </c>
      <c r="I143" s="126" t="s">
        <v>94</v>
      </c>
      <c r="J143" s="126">
        <v>70</v>
      </c>
      <c r="K143" s="118" t="s">
        <v>90</v>
      </c>
      <c r="L143" s="118" t="s">
        <v>2</v>
      </c>
      <c r="M143" s="122" t="s">
        <v>150</v>
      </c>
      <c r="N143" s="123">
        <v>98</v>
      </c>
      <c r="O143" s="169">
        <f t="shared" si="15"/>
        <v>98</v>
      </c>
      <c r="P143" s="115">
        <f t="shared" si="18"/>
        <v>0</v>
      </c>
      <c r="Q143" s="7"/>
      <c r="R143" s="207">
        <f t="shared" si="14"/>
        <v>1</v>
      </c>
      <c r="S143" s="208" t="s">
        <v>516</v>
      </c>
      <c r="T143" s="208">
        <v>1</v>
      </c>
      <c r="U143" s="149"/>
      <c r="V143" s="321">
        <v>18.62</v>
      </c>
      <c r="W143" s="330">
        <f t="shared" si="17"/>
        <v>0</v>
      </c>
      <c r="X143" s="190"/>
      <c r="Y143" s="7"/>
      <c r="Z143" s="149"/>
    </row>
    <row r="144" spans="1:141" ht="12" customHeight="1" x14ac:dyDescent="0.25">
      <c r="A144" s="4"/>
      <c r="B144" s="70"/>
      <c r="C144" s="103" t="s">
        <v>81</v>
      </c>
      <c r="D144" s="118" t="s">
        <v>35</v>
      </c>
      <c r="E144" s="118" t="s">
        <v>2</v>
      </c>
      <c r="F144" s="118" t="s">
        <v>152</v>
      </c>
      <c r="G144" s="119">
        <v>416</v>
      </c>
      <c r="H144" s="126" t="s">
        <v>73</v>
      </c>
      <c r="I144" s="126" t="s">
        <v>94</v>
      </c>
      <c r="J144" s="126">
        <v>70</v>
      </c>
      <c r="K144" s="118" t="s">
        <v>92</v>
      </c>
      <c r="L144" s="118" t="s">
        <v>2</v>
      </c>
      <c r="M144" s="122" t="s">
        <v>151</v>
      </c>
      <c r="N144" s="123">
        <v>98</v>
      </c>
      <c r="O144" s="169">
        <f t="shared" si="15"/>
        <v>98</v>
      </c>
      <c r="P144" s="115">
        <f t="shared" si="18"/>
        <v>0</v>
      </c>
      <c r="Q144" s="8"/>
      <c r="R144" s="207">
        <f t="shared" si="14"/>
        <v>1</v>
      </c>
      <c r="S144" s="208" t="s">
        <v>516</v>
      </c>
      <c r="T144" s="208">
        <v>1</v>
      </c>
      <c r="U144" s="148"/>
      <c r="V144" s="321">
        <v>18.62</v>
      </c>
      <c r="W144" s="330">
        <f t="shared" si="17"/>
        <v>0</v>
      </c>
      <c r="Y144" s="193"/>
    </row>
    <row r="145" spans="1:25" ht="12" customHeight="1" x14ac:dyDescent="0.25">
      <c r="A145" s="4"/>
      <c r="B145" s="4"/>
      <c r="C145" s="88"/>
      <c r="D145" s="88"/>
      <c r="E145" s="88"/>
      <c r="F145" s="88"/>
      <c r="G145" s="88"/>
      <c r="H145" s="88"/>
      <c r="I145" s="88"/>
      <c r="J145" s="88"/>
      <c r="K145" s="89"/>
      <c r="L145" s="83"/>
      <c r="M145" s="83"/>
      <c r="N145" s="65"/>
      <c r="O145" s="65"/>
      <c r="P145" s="66"/>
      <c r="Q145" s="8"/>
      <c r="U145" s="148"/>
      <c r="W145" s="330"/>
      <c r="Y145" s="193"/>
    </row>
    <row r="146" spans="1:25" ht="12" customHeight="1" x14ac:dyDescent="0.25">
      <c r="A146" s="4"/>
      <c r="B146" s="94" t="s">
        <v>153</v>
      </c>
      <c r="C146" s="95"/>
      <c r="D146" s="95"/>
      <c r="E146" s="95"/>
      <c r="F146" s="95"/>
      <c r="G146" s="95"/>
      <c r="H146" s="95"/>
      <c r="I146" s="95"/>
      <c r="J146" s="95"/>
      <c r="K146" s="96"/>
      <c r="L146" s="96"/>
      <c r="M146" s="96"/>
      <c r="N146" s="97"/>
      <c r="O146" s="97"/>
      <c r="P146" s="98"/>
      <c r="Q146" s="8"/>
      <c r="R146" s="258" t="s">
        <v>515</v>
      </c>
      <c r="S146" s="258"/>
      <c r="T146" s="258"/>
      <c r="U146" s="148"/>
      <c r="V146" s="331"/>
      <c r="W146" s="331"/>
      <c r="Y146" s="193"/>
    </row>
    <row r="147" spans="1:25" ht="36" customHeight="1" x14ac:dyDescent="0.25">
      <c r="A147" s="4"/>
      <c r="B147" s="106" t="s">
        <v>0</v>
      </c>
      <c r="C147" s="110" t="s">
        <v>80</v>
      </c>
      <c r="D147" s="108" t="s">
        <v>34</v>
      </c>
      <c r="E147" s="108" t="s">
        <v>72</v>
      </c>
      <c r="F147" s="108" t="s">
        <v>136</v>
      </c>
      <c r="G147" s="109" t="s">
        <v>135</v>
      </c>
      <c r="H147" s="108" t="s">
        <v>68</v>
      </c>
      <c r="I147" s="108" t="s">
        <v>137</v>
      </c>
      <c r="J147" s="108" t="s">
        <v>69</v>
      </c>
      <c r="K147" s="108" t="s">
        <v>70</v>
      </c>
      <c r="L147" s="111" t="s">
        <v>138</v>
      </c>
      <c r="M147" s="101" t="s">
        <v>50</v>
      </c>
      <c r="N147" s="107" t="s">
        <v>1</v>
      </c>
      <c r="O147" s="107" t="s">
        <v>4</v>
      </c>
      <c r="P147" s="101" t="s">
        <v>5</v>
      </c>
      <c r="Q147" s="8"/>
      <c r="R147" s="206" t="s">
        <v>516</v>
      </c>
      <c r="S147" s="206" t="s">
        <v>517</v>
      </c>
      <c r="T147" s="206" t="s">
        <v>518</v>
      </c>
      <c r="U147" s="148"/>
      <c r="V147" s="321"/>
      <c r="W147" s="332"/>
      <c r="Y147" s="193"/>
    </row>
    <row r="148" spans="1:25" ht="12" customHeight="1" x14ac:dyDescent="0.25">
      <c r="A148" s="4"/>
      <c r="B148" s="72"/>
      <c r="C148" s="103" t="s">
        <v>161</v>
      </c>
      <c r="D148" s="118" t="s">
        <v>154</v>
      </c>
      <c r="E148" s="118" t="s">
        <v>2</v>
      </c>
      <c r="F148" s="118" t="s">
        <v>2</v>
      </c>
      <c r="G148" s="127" t="s">
        <v>176</v>
      </c>
      <c r="H148" s="128" t="s">
        <v>73</v>
      </c>
      <c r="I148" s="126" t="s">
        <v>155</v>
      </c>
      <c r="J148" s="126" t="s">
        <v>157</v>
      </c>
      <c r="K148" s="118" t="s">
        <v>2</v>
      </c>
      <c r="L148" s="118" t="s">
        <v>2</v>
      </c>
      <c r="M148" s="122" t="s">
        <v>158</v>
      </c>
      <c r="N148" s="123">
        <v>104</v>
      </c>
      <c r="O148" s="169">
        <f t="shared" ref="O148:O150" si="19">IF(S148="Custom",N148*T148,N148*R148)</f>
        <v>104</v>
      </c>
      <c r="P148" s="115">
        <f t="shared" ref="P148:P150" si="20">O148*B148</f>
        <v>0</v>
      </c>
      <c r="Q148" s="8"/>
      <c r="R148" s="207">
        <f t="shared" si="14"/>
        <v>1</v>
      </c>
      <c r="S148" s="208" t="s">
        <v>516</v>
      </c>
      <c r="T148" s="208">
        <v>1</v>
      </c>
      <c r="U148" s="148"/>
      <c r="V148" s="333">
        <v>26.6</v>
      </c>
      <c r="W148" s="330">
        <f>V148*B148</f>
        <v>0</v>
      </c>
      <c r="Y148" s="193"/>
    </row>
    <row r="149" spans="1:25" ht="12" customHeight="1" x14ac:dyDescent="0.25">
      <c r="A149" s="4"/>
      <c r="B149" s="72"/>
      <c r="C149" s="103" t="s">
        <v>162</v>
      </c>
      <c r="D149" s="118" t="s">
        <v>154</v>
      </c>
      <c r="E149" s="118" t="s">
        <v>2</v>
      </c>
      <c r="F149" s="118" t="s">
        <v>2</v>
      </c>
      <c r="G149" s="127" t="s">
        <v>176</v>
      </c>
      <c r="H149" s="128" t="s">
        <v>73</v>
      </c>
      <c r="I149" s="126" t="s">
        <v>156</v>
      </c>
      <c r="J149" s="126" t="s">
        <v>157</v>
      </c>
      <c r="K149" s="118" t="s">
        <v>2</v>
      </c>
      <c r="L149" s="124" t="s">
        <v>75</v>
      </c>
      <c r="M149" s="122" t="s">
        <v>159</v>
      </c>
      <c r="N149" s="123">
        <v>180</v>
      </c>
      <c r="O149" s="169">
        <f t="shared" si="19"/>
        <v>180</v>
      </c>
      <c r="P149" s="115">
        <f t="shared" si="20"/>
        <v>0</v>
      </c>
      <c r="Q149" s="8"/>
      <c r="R149" s="207">
        <f t="shared" si="14"/>
        <v>1</v>
      </c>
      <c r="S149" s="208" t="s">
        <v>516</v>
      </c>
      <c r="T149" s="208">
        <v>1</v>
      </c>
      <c r="U149" s="148"/>
      <c r="V149" s="333">
        <v>35</v>
      </c>
      <c r="W149" s="330">
        <f>V149*B149</f>
        <v>0</v>
      </c>
      <c r="Y149" s="193"/>
    </row>
    <row r="150" spans="1:25" ht="12" customHeight="1" x14ac:dyDescent="0.25">
      <c r="A150" s="4"/>
      <c r="B150" s="72"/>
      <c r="C150" s="103" t="s">
        <v>161</v>
      </c>
      <c r="D150" s="118" t="s">
        <v>154</v>
      </c>
      <c r="E150" s="124" t="s">
        <v>134</v>
      </c>
      <c r="F150" s="118" t="s">
        <v>2</v>
      </c>
      <c r="G150" s="127" t="s">
        <v>176</v>
      </c>
      <c r="H150" s="128" t="s">
        <v>73</v>
      </c>
      <c r="I150" s="126" t="s">
        <v>36</v>
      </c>
      <c r="J150" s="126" t="s">
        <v>157</v>
      </c>
      <c r="K150" s="118" t="s">
        <v>2</v>
      </c>
      <c r="L150" s="118" t="s">
        <v>2</v>
      </c>
      <c r="M150" s="122" t="s">
        <v>160</v>
      </c>
      <c r="N150" s="123">
        <v>104</v>
      </c>
      <c r="O150" s="169">
        <f t="shared" si="19"/>
        <v>104</v>
      </c>
      <c r="P150" s="115">
        <f t="shared" si="20"/>
        <v>0</v>
      </c>
      <c r="Q150" s="8"/>
      <c r="R150" s="207">
        <f t="shared" si="14"/>
        <v>1</v>
      </c>
      <c r="S150" s="208" t="s">
        <v>516</v>
      </c>
      <c r="T150" s="208">
        <v>1</v>
      </c>
      <c r="U150" s="148"/>
      <c r="V150" s="333">
        <v>26.6</v>
      </c>
      <c r="W150" s="330">
        <f>V150*B150</f>
        <v>0</v>
      </c>
      <c r="Y150" s="193"/>
    </row>
    <row r="151" spans="1:25" ht="12" customHeight="1" x14ac:dyDescent="0.25">
      <c r="A151" s="4"/>
      <c r="B151" s="4"/>
      <c r="C151" s="88"/>
      <c r="D151" s="88"/>
      <c r="E151" s="88"/>
      <c r="F151" s="88"/>
      <c r="G151" s="88"/>
      <c r="H151" s="88"/>
      <c r="I151" s="88"/>
      <c r="J151" s="88"/>
      <c r="K151" s="89"/>
      <c r="L151" s="83"/>
      <c r="M151" s="83"/>
      <c r="N151" s="65"/>
      <c r="O151" s="65"/>
      <c r="P151" s="66"/>
      <c r="Q151" s="8"/>
      <c r="U151" s="148"/>
      <c r="W151" s="330"/>
      <c r="Y151" s="193"/>
    </row>
    <row r="152" spans="1:25" ht="12" customHeight="1" x14ac:dyDescent="0.25">
      <c r="A152" s="4"/>
      <c r="B152" s="94" t="s">
        <v>163</v>
      </c>
      <c r="C152" s="95"/>
      <c r="D152" s="95"/>
      <c r="E152" s="95"/>
      <c r="F152" s="95"/>
      <c r="G152" s="95"/>
      <c r="H152" s="95"/>
      <c r="I152" s="95"/>
      <c r="J152" s="95"/>
      <c r="K152" s="96"/>
      <c r="L152" s="96"/>
      <c r="M152" s="96"/>
      <c r="N152" s="97"/>
      <c r="O152" s="97"/>
      <c r="P152" s="98"/>
      <c r="Q152" s="8"/>
      <c r="R152" s="258" t="s">
        <v>515</v>
      </c>
      <c r="S152" s="258"/>
      <c r="T152" s="258"/>
      <c r="U152" s="148"/>
      <c r="V152" s="331"/>
      <c r="W152" s="331"/>
      <c r="Y152" s="193"/>
    </row>
    <row r="153" spans="1:25" ht="36" customHeight="1" x14ac:dyDescent="0.25">
      <c r="A153" s="4"/>
      <c r="B153" s="106" t="s">
        <v>0</v>
      </c>
      <c r="C153" s="110" t="s">
        <v>80</v>
      </c>
      <c r="D153" s="108" t="s">
        <v>34</v>
      </c>
      <c r="E153" s="108" t="s">
        <v>72</v>
      </c>
      <c r="F153" s="108" t="s">
        <v>136</v>
      </c>
      <c r="G153" s="109" t="s">
        <v>135</v>
      </c>
      <c r="H153" s="108" t="s">
        <v>68</v>
      </c>
      <c r="I153" s="108" t="s">
        <v>137</v>
      </c>
      <c r="J153" s="108" t="s">
        <v>69</v>
      </c>
      <c r="K153" s="108" t="s">
        <v>70</v>
      </c>
      <c r="L153" s="111" t="s">
        <v>138</v>
      </c>
      <c r="M153" s="101" t="s">
        <v>50</v>
      </c>
      <c r="N153" s="107" t="s">
        <v>1</v>
      </c>
      <c r="O153" s="107" t="s">
        <v>4</v>
      </c>
      <c r="P153" s="101" t="s">
        <v>5</v>
      </c>
      <c r="Q153" s="8"/>
      <c r="R153" s="206" t="s">
        <v>516</v>
      </c>
      <c r="S153" s="206" t="s">
        <v>517</v>
      </c>
      <c r="T153" s="206" t="s">
        <v>518</v>
      </c>
      <c r="U153" s="148"/>
      <c r="V153" s="321"/>
      <c r="W153" s="332"/>
      <c r="Y153" s="193"/>
    </row>
    <row r="154" spans="1:25" ht="12" customHeight="1" x14ac:dyDescent="0.25">
      <c r="A154" s="4"/>
      <c r="B154" s="72"/>
      <c r="C154" s="103" t="s">
        <v>161</v>
      </c>
      <c r="D154" s="118" t="s">
        <v>154</v>
      </c>
      <c r="E154" s="118" t="s">
        <v>2</v>
      </c>
      <c r="F154" s="118" t="s">
        <v>152</v>
      </c>
      <c r="G154" s="119">
        <v>416</v>
      </c>
      <c r="H154" s="128" t="s">
        <v>73</v>
      </c>
      <c r="I154" s="129" t="s">
        <v>155</v>
      </c>
      <c r="J154" s="126" t="s">
        <v>157</v>
      </c>
      <c r="K154" s="118" t="s">
        <v>2</v>
      </c>
      <c r="L154" s="118" t="s">
        <v>2</v>
      </c>
      <c r="M154" s="122" t="s">
        <v>164</v>
      </c>
      <c r="N154" s="123">
        <v>134</v>
      </c>
      <c r="O154" s="169">
        <f t="shared" ref="O154:O155" si="21">IF(S154="Custom",N154*T154,N154*R154)</f>
        <v>134</v>
      </c>
      <c r="P154" s="115">
        <f t="shared" ref="P154:P155" si="22">O154*B154</f>
        <v>0</v>
      </c>
      <c r="Q154" s="8"/>
      <c r="R154" s="207">
        <f t="shared" ref="R154:R203" si="23">$C$26</f>
        <v>1</v>
      </c>
      <c r="S154" s="208" t="s">
        <v>516</v>
      </c>
      <c r="T154" s="208">
        <v>1</v>
      </c>
      <c r="U154" s="148"/>
      <c r="V154" s="333">
        <v>26.6</v>
      </c>
      <c r="W154" s="330">
        <f>V154*B154</f>
        <v>0</v>
      </c>
      <c r="Y154" s="193"/>
    </row>
    <row r="155" spans="1:25" ht="12" customHeight="1" x14ac:dyDescent="0.25">
      <c r="A155" s="4"/>
      <c r="B155" s="72"/>
      <c r="C155" s="103" t="s">
        <v>162</v>
      </c>
      <c r="D155" s="118" t="s">
        <v>154</v>
      </c>
      <c r="E155" s="118" t="s">
        <v>2</v>
      </c>
      <c r="F155" s="118" t="s">
        <v>152</v>
      </c>
      <c r="G155" s="119">
        <v>416</v>
      </c>
      <c r="H155" s="128" t="s">
        <v>73</v>
      </c>
      <c r="I155" s="129" t="s">
        <v>155</v>
      </c>
      <c r="J155" s="126" t="s">
        <v>157</v>
      </c>
      <c r="K155" s="118" t="s">
        <v>2</v>
      </c>
      <c r="L155" s="124" t="s">
        <v>75</v>
      </c>
      <c r="M155" s="122" t="s">
        <v>165</v>
      </c>
      <c r="N155" s="123">
        <v>210</v>
      </c>
      <c r="O155" s="169">
        <f t="shared" si="21"/>
        <v>210</v>
      </c>
      <c r="P155" s="115">
        <f t="shared" si="22"/>
        <v>0</v>
      </c>
      <c r="Q155" s="8"/>
      <c r="R155" s="207">
        <f t="shared" si="23"/>
        <v>1</v>
      </c>
      <c r="S155" s="208" t="s">
        <v>516</v>
      </c>
      <c r="T155" s="208">
        <v>1</v>
      </c>
      <c r="U155" s="148"/>
      <c r="V155" s="333">
        <v>35</v>
      </c>
      <c r="W155" s="330">
        <f>V155*B155</f>
        <v>0</v>
      </c>
      <c r="Y155" s="193"/>
    </row>
    <row r="156" spans="1:25" ht="12" customHeight="1" x14ac:dyDescent="0.25">
      <c r="A156" s="4"/>
      <c r="B156" s="4"/>
      <c r="C156" s="88"/>
      <c r="D156" s="88"/>
      <c r="E156" s="88"/>
      <c r="F156" s="88"/>
      <c r="G156" s="88"/>
      <c r="H156" s="88"/>
      <c r="I156" s="88"/>
      <c r="J156" s="88"/>
      <c r="K156" s="89"/>
      <c r="L156" s="83"/>
      <c r="M156" s="83"/>
      <c r="N156" s="65"/>
      <c r="O156" s="65"/>
      <c r="P156" s="66"/>
      <c r="Q156" s="8"/>
      <c r="U156" s="148"/>
      <c r="W156" s="330"/>
      <c r="Y156" s="193"/>
    </row>
    <row r="157" spans="1:25" ht="12" customHeight="1" x14ac:dyDescent="0.25">
      <c r="A157" s="4"/>
      <c r="B157" s="94" t="s">
        <v>166</v>
      </c>
      <c r="C157" s="95"/>
      <c r="D157" s="95"/>
      <c r="E157" s="95"/>
      <c r="F157" s="95"/>
      <c r="G157" s="95"/>
      <c r="H157" s="95"/>
      <c r="I157" s="95"/>
      <c r="J157" s="95"/>
      <c r="K157" s="96"/>
      <c r="L157" s="96"/>
      <c r="M157" s="96"/>
      <c r="N157" s="97"/>
      <c r="O157" s="97"/>
      <c r="P157" s="98"/>
      <c r="Q157" s="8"/>
      <c r="R157" s="258" t="s">
        <v>515</v>
      </c>
      <c r="S157" s="258"/>
      <c r="T157" s="258"/>
      <c r="U157" s="148"/>
      <c r="V157" s="331"/>
      <c r="W157" s="331"/>
      <c r="Y157" s="193"/>
    </row>
    <row r="158" spans="1:25" ht="36" customHeight="1" x14ac:dyDescent="0.25">
      <c r="A158" s="4"/>
      <c r="B158" s="106" t="s">
        <v>0</v>
      </c>
      <c r="C158" s="110" t="s">
        <v>80</v>
      </c>
      <c r="D158" s="108" t="s">
        <v>34</v>
      </c>
      <c r="E158" s="108" t="s">
        <v>72</v>
      </c>
      <c r="F158" s="108" t="s">
        <v>136</v>
      </c>
      <c r="G158" s="109" t="s">
        <v>135</v>
      </c>
      <c r="H158" s="108" t="s">
        <v>68</v>
      </c>
      <c r="I158" s="108" t="s">
        <v>137</v>
      </c>
      <c r="J158" s="108" t="s">
        <v>69</v>
      </c>
      <c r="K158" s="108" t="s">
        <v>70</v>
      </c>
      <c r="L158" s="111" t="s">
        <v>138</v>
      </c>
      <c r="M158" s="101" t="s">
        <v>50</v>
      </c>
      <c r="N158" s="107" t="s">
        <v>1</v>
      </c>
      <c r="O158" s="107" t="s">
        <v>4</v>
      </c>
      <c r="P158" s="101" t="s">
        <v>5</v>
      </c>
      <c r="Q158" s="8"/>
      <c r="R158" s="206" t="s">
        <v>516</v>
      </c>
      <c r="S158" s="206" t="s">
        <v>517</v>
      </c>
      <c r="T158" s="206" t="s">
        <v>518</v>
      </c>
      <c r="U158" s="148"/>
      <c r="V158" s="321"/>
      <c r="W158" s="332"/>
      <c r="Y158" s="193"/>
    </row>
    <row r="159" spans="1:25" ht="12" customHeight="1" x14ac:dyDescent="0.25">
      <c r="A159" s="4"/>
      <c r="B159" s="70"/>
      <c r="C159" s="103" t="s">
        <v>174</v>
      </c>
      <c r="D159" s="118" t="s">
        <v>154</v>
      </c>
      <c r="E159" s="118" t="s">
        <v>2</v>
      </c>
      <c r="F159" s="118" t="s">
        <v>2</v>
      </c>
      <c r="G159" s="127" t="s">
        <v>176</v>
      </c>
      <c r="H159" s="128" t="s">
        <v>73</v>
      </c>
      <c r="I159" s="129" t="s">
        <v>168</v>
      </c>
      <c r="J159" s="126" t="s">
        <v>157</v>
      </c>
      <c r="K159" s="118" t="s">
        <v>2</v>
      </c>
      <c r="L159" s="118" t="s">
        <v>2</v>
      </c>
      <c r="M159" s="122" t="s">
        <v>171</v>
      </c>
      <c r="N159" s="123">
        <v>260</v>
      </c>
      <c r="O159" s="169">
        <f t="shared" ref="O159:O161" si="24">IF(S159="Custom",N159*T159,N159*R159)</f>
        <v>260</v>
      </c>
      <c r="P159" s="115">
        <f t="shared" ref="P159:P161" si="25">O159*B159</f>
        <v>0</v>
      </c>
      <c r="Q159" s="8"/>
      <c r="R159" s="207">
        <f t="shared" si="23"/>
        <v>1</v>
      </c>
      <c r="S159" s="208" t="s">
        <v>516</v>
      </c>
      <c r="T159" s="208">
        <v>1</v>
      </c>
      <c r="U159" s="148"/>
      <c r="V159" s="333">
        <v>55</v>
      </c>
      <c r="W159" s="330">
        <f>V159*B159</f>
        <v>0</v>
      </c>
      <c r="Y159" s="193"/>
    </row>
    <row r="160" spans="1:25" ht="12" customHeight="1" x14ac:dyDescent="0.25">
      <c r="A160" s="4"/>
      <c r="B160" s="70"/>
      <c r="C160" s="103" t="s">
        <v>174</v>
      </c>
      <c r="D160" s="118" t="s">
        <v>154</v>
      </c>
      <c r="E160" s="118" t="s">
        <v>2</v>
      </c>
      <c r="F160" s="118" t="s">
        <v>2</v>
      </c>
      <c r="G160" s="127" t="s">
        <v>176</v>
      </c>
      <c r="H160" s="130" t="s">
        <v>73</v>
      </c>
      <c r="I160" s="131" t="s">
        <v>169</v>
      </c>
      <c r="J160" s="126" t="s">
        <v>157</v>
      </c>
      <c r="K160" s="118" t="s">
        <v>2</v>
      </c>
      <c r="L160" s="118" t="s">
        <v>2</v>
      </c>
      <c r="M160" s="122" t="s">
        <v>172</v>
      </c>
      <c r="N160" s="123">
        <v>156</v>
      </c>
      <c r="O160" s="169">
        <f t="shared" si="24"/>
        <v>156</v>
      </c>
      <c r="P160" s="115">
        <f t="shared" si="25"/>
        <v>0</v>
      </c>
      <c r="Q160" s="8"/>
      <c r="R160" s="207">
        <f t="shared" si="23"/>
        <v>1</v>
      </c>
      <c r="S160" s="208" t="s">
        <v>516</v>
      </c>
      <c r="T160" s="208">
        <v>1</v>
      </c>
      <c r="U160" s="148"/>
      <c r="V160" s="333">
        <f>V159*0.75</f>
        <v>41.25</v>
      </c>
      <c r="W160" s="330">
        <f>V160*B160</f>
        <v>0</v>
      </c>
      <c r="Y160" s="193"/>
    </row>
    <row r="161" spans="1:26" ht="12" customHeight="1" x14ac:dyDescent="0.25">
      <c r="A161" s="4"/>
      <c r="B161" s="70"/>
      <c r="C161" s="103" t="s">
        <v>175</v>
      </c>
      <c r="D161" s="118" t="s">
        <v>154</v>
      </c>
      <c r="E161" s="118" t="s">
        <v>2</v>
      </c>
      <c r="F161" s="118" t="s">
        <v>2</v>
      </c>
      <c r="G161" s="127" t="s">
        <v>176</v>
      </c>
      <c r="H161" s="130" t="s">
        <v>167</v>
      </c>
      <c r="I161" s="131" t="s">
        <v>170</v>
      </c>
      <c r="J161" s="126" t="s">
        <v>157</v>
      </c>
      <c r="K161" s="118" t="s">
        <v>2</v>
      </c>
      <c r="L161" s="118" t="s">
        <v>2</v>
      </c>
      <c r="M161" s="103" t="s">
        <v>173</v>
      </c>
      <c r="N161" s="123">
        <v>90</v>
      </c>
      <c r="O161" s="169">
        <f t="shared" si="24"/>
        <v>90</v>
      </c>
      <c r="P161" s="115">
        <f t="shared" si="25"/>
        <v>0</v>
      </c>
      <c r="Q161" s="8"/>
      <c r="R161" s="207">
        <f t="shared" si="23"/>
        <v>1</v>
      </c>
      <c r="S161" s="208" t="s">
        <v>516</v>
      </c>
      <c r="T161" s="208">
        <v>1</v>
      </c>
      <c r="U161" s="148"/>
      <c r="V161" s="333">
        <f>V159*0.25</f>
        <v>13.75</v>
      </c>
      <c r="W161" s="330">
        <f>V161*B161</f>
        <v>0</v>
      </c>
      <c r="Y161" s="193"/>
    </row>
    <row r="162" spans="1:26" ht="12" customHeight="1" x14ac:dyDescent="0.3">
      <c r="A162" s="4"/>
      <c r="B162" s="4"/>
      <c r="C162" s="88"/>
      <c r="D162" s="88"/>
      <c r="E162" s="88"/>
      <c r="F162" s="88"/>
      <c r="G162" s="88"/>
      <c r="H162" s="88"/>
      <c r="I162" s="88"/>
      <c r="J162" s="88"/>
      <c r="K162" s="89"/>
      <c r="L162" s="83"/>
      <c r="M162" s="83"/>
      <c r="N162" s="65"/>
      <c r="O162" s="65"/>
      <c r="P162" s="66"/>
      <c r="Q162" s="7"/>
      <c r="U162" s="149"/>
      <c r="W162" s="330"/>
      <c r="X162" s="190"/>
      <c r="Y162" s="7"/>
      <c r="Z162" s="149"/>
    </row>
    <row r="163" spans="1:26" ht="12" customHeight="1" x14ac:dyDescent="0.3">
      <c r="A163" s="4"/>
      <c r="B163" s="94" t="s">
        <v>218</v>
      </c>
      <c r="C163" s="95"/>
      <c r="D163" s="95"/>
      <c r="E163" s="95"/>
      <c r="F163" s="95"/>
      <c r="G163" s="95"/>
      <c r="H163" s="95"/>
      <c r="I163" s="95"/>
      <c r="J163" s="95"/>
      <c r="K163" s="96"/>
      <c r="L163" s="96"/>
      <c r="M163" s="96"/>
      <c r="N163" s="97"/>
      <c r="O163" s="97"/>
      <c r="P163" s="98"/>
      <c r="Q163" s="7"/>
      <c r="R163" s="258" t="s">
        <v>515</v>
      </c>
      <c r="S163" s="258"/>
      <c r="T163" s="258"/>
      <c r="U163" s="149"/>
      <c r="V163" s="331"/>
      <c r="W163" s="331"/>
    </row>
    <row r="164" spans="1:26" ht="36" customHeight="1" x14ac:dyDescent="0.3">
      <c r="A164" s="4"/>
      <c r="B164" s="106" t="s">
        <v>0</v>
      </c>
      <c r="C164" s="110" t="s">
        <v>80</v>
      </c>
      <c r="D164" s="108" t="s">
        <v>34</v>
      </c>
      <c r="E164" s="108" t="s">
        <v>72</v>
      </c>
      <c r="F164" s="108" t="s">
        <v>136</v>
      </c>
      <c r="G164" s="109" t="s">
        <v>135</v>
      </c>
      <c r="H164" s="108" t="s">
        <v>68</v>
      </c>
      <c r="I164" s="108" t="s">
        <v>137</v>
      </c>
      <c r="J164" s="108" t="s">
        <v>69</v>
      </c>
      <c r="K164" s="108" t="s">
        <v>70</v>
      </c>
      <c r="L164" s="111" t="s">
        <v>138</v>
      </c>
      <c r="M164" s="101" t="s">
        <v>50</v>
      </c>
      <c r="N164" s="107" t="s">
        <v>1</v>
      </c>
      <c r="O164" s="107" t="s">
        <v>4</v>
      </c>
      <c r="P164" s="101" t="s">
        <v>5</v>
      </c>
      <c r="Q164" s="7"/>
      <c r="R164" s="206" t="s">
        <v>516</v>
      </c>
      <c r="S164" s="206" t="s">
        <v>517</v>
      </c>
      <c r="T164" s="206" t="s">
        <v>518</v>
      </c>
      <c r="U164" s="149"/>
      <c r="V164" s="321"/>
      <c r="W164" s="332"/>
    </row>
    <row r="165" spans="1:26" ht="12" customHeight="1" x14ac:dyDescent="0.3">
      <c r="A165" s="4"/>
      <c r="B165" s="70"/>
      <c r="C165" s="103" t="s">
        <v>174</v>
      </c>
      <c r="D165" s="118" t="s">
        <v>18</v>
      </c>
      <c r="E165" s="118" t="s">
        <v>2</v>
      </c>
      <c r="F165" s="118" t="s">
        <v>152</v>
      </c>
      <c r="G165" s="127" t="s">
        <v>176</v>
      </c>
      <c r="H165" s="128" t="s">
        <v>73</v>
      </c>
      <c r="I165" s="129" t="s">
        <v>168</v>
      </c>
      <c r="J165" s="126" t="s">
        <v>157</v>
      </c>
      <c r="K165" s="118" t="s">
        <v>2</v>
      </c>
      <c r="L165" s="118" t="s">
        <v>2</v>
      </c>
      <c r="M165" s="122" t="s">
        <v>177</v>
      </c>
      <c r="N165" s="123">
        <v>350</v>
      </c>
      <c r="O165" s="169">
        <f t="shared" ref="O165" si="26">IF(S165="Custom",N165*T165,N165*R165)</f>
        <v>350</v>
      </c>
      <c r="P165" s="115">
        <f t="shared" ref="P165" si="27">O165*B165</f>
        <v>0</v>
      </c>
      <c r="Q165" s="7"/>
      <c r="R165" s="207">
        <f t="shared" si="23"/>
        <v>1</v>
      </c>
      <c r="S165" s="208" t="s">
        <v>516</v>
      </c>
      <c r="T165" s="208">
        <v>1</v>
      </c>
      <c r="U165" s="149"/>
      <c r="V165" s="333">
        <v>55</v>
      </c>
      <c r="W165" s="330">
        <f>V165*B165</f>
        <v>0</v>
      </c>
    </row>
    <row r="166" spans="1:26" ht="12" customHeight="1" x14ac:dyDescent="0.3">
      <c r="A166" s="4"/>
      <c r="B166" s="4"/>
      <c r="C166" s="88"/>
      <c r="D166" s="88"/>
      <c r="E166" s="88"/>
      <c r="F166" s="88"/>
      <c r="G166" s="88"/>
      <c r="H166" s="88"/>
      <c r="I166" s="88"/>
      <c r="J166" s="88"/>
      <c r="K166" s="89"/>
      <c r="L166" s="83"/>
      <c r="M166" s="83"/>
      <c r="N166" s="65"/>
      <c r="O166" s="65"/>
      <c r="P166" s="66"/>
      <c r="Q166" s="7"/>
      <c r="U166" s="149"/>
      <c r="W166" s="330"/>
    </row>
    <row r="167" spans="1:26" ht="12" customHeight="1" x14ac:dyDescent="0.3">
      <c r="A167" s="4"/>
      <c r="B167" s="94" t="s">
        <v>178</v>
      </c>
      <c r="C167" s="95"/>
      <c r="D167" s="95"/>
      <c r="E167" s="95"/>
      <c r="F167" s="95"/>
      <c r="G167" s="95"/>
      <c r="H167" s="95"/>
      <c r="I167" s="95"/>
      <c r="J167" s="95"/>
      <c r="K167" s="96"/>
      <c r="L167" s="96"/>
      <c r="M167" s="96"/>
      <c r="N167" s="97"/>
      <c r="O167" s="97"/>
      <c r="P167" s="98"/>
      <c r="Q167" s="7"/>
      <c r="R167" s="258" t="s">
        <v>515</v>
      </c>
      <c r="S167" s="258"/>
      <c r="T167" s="258"/>
      <c r="U167" s="149"/>
      <c r="V167" s="331"/>
      <c r="W167" s="331"/>
    </row>
    <row r="168" spans="1:26" ht="36" customHeight="1" x14ac:dyDescent="0.3">
      <c r="A168" s="4"/>
      <c r="B168" s="106" t="s">
        <v>0</v>
      </c>
      <c r="C168" s="110" t="s">
        <v>80</v>
      </c>
      <c r="D168" s="108" t="s">
        <v>34</v>
      </c>
      <c r="E168" s="108" t="s">
        <v>72</v>
      </c>
      <c r="F168" s="108" t="s">
        <v>136</v>
      </c>
      <c r="G168" s="109" t="s">
        <v>135</v>
      </c>
      <c r="H168" s="108" t="s">
        <v>68</v>
      </c>
      <c r="I168" s="108" t="s">
        <v>137</v>
      </c>
      <c r="J168" s="108" t="s">
        <v>69</v>
      </c>
      <c r="K168" s="108" t="s">
        <v>70</v>
      </c>
      <c r="L168" s="111" t="s">
        <v>138</v>
      </c>
      <c r="M168" s="101" t="s">
        <v>50</v>
      </c>
      <c r="N168" s="107" t="s">
        <v>1</v>
      </c>
      <c r="O168" s="107" t="s">
        <v>4</v>
      </c>
      <c r="P168" s="101" t="s">
        <v>5</v>
      </c>
      <c r="Q168" s="7"/>
      <c r="R168" s="206" t="s">
        <v>516</v>
      </c>
      <c r="S168" s="206" t="s">
        <v>517</v>
      </c>
      <c r="T168" s="206" t="s">
        <v>518</v>
      </c>
      <c r="U168" s="149"/>
      <c r="V168" s="321"/>
      <c r="W168" s="332"/>
    </row>
    <row r="169" spans="1:26" ht="12" customHeight="1" x14ac:dyDescent="0.3">
      <c r="A169" s="4"/>
      <c r="B169" s="70"/>
      <c r="C169" s="103" t="s">
        <v>81</v>
      </c>
      <c r="D169" s="118" t="s">
        <v>230</v>
      </c>
      <c r="E169" s="118" t="s">
        <v>2</v>
      </c>
      <c r="F169" s="118" t="s">
        <v>2</v>
      </c>
      <c r="G169" s="119">
        <v>416</v>
      </c>
      <c r="H169" s="126" t="s">
        <v>179</v>
      </c>
      <c r="I169" s="126" t="s">
        <v>74</v>
      </c>
      <c r="J169" s="126">
        <v>30</v>
      </c>
      <c r="K169" s="118" t="s">
        <v>2</v>
      </c>
      <c r="L169" s="118" t="s">
        <v>2</v>
      </c>
      <c r="M169" s="122" t="s">
        <v>182</v>
      </c>
      <c r="N169" s="123">
        <v>43</v>
      </c>
      <c r="O169" s="169">
        <f t="shared" ref="O169:O203" si="28">IF(S169="Custom",N169*T169,N169*R169)</f>
        <v>43</v>
      </c>
      <c r="P169" s="115">
        <f t="shared" ref="P169:P203" si="29">O169*B169</f>
        <v>0</v>
      </c>
      <c r="Q169" s="7"/>
      <c r="R169" s="207">
        <f t="shared" si="23"/>
        <v>1</v>
      </c>
      <c r="S169" s="208" t="s">
        <v>516</v>
      </c>
      <c r="T169" s="208">
        <v>1</v>
      </c>
      <c r="U169" s="149"/>
      <c r="V169" s="333">
        <v>7.98</v>
      </c>
      <c r="W169" s="330">
        <f t="shared" ref="W169:W180" si="30">V169*B169</f>
        <v>0</v>
      </c>
    </row>
    <row r="170" spans="1:26" ht="12" customHeight="1" x14ac:dyDescent="0.3">
      <c r="A170" s="4"/>
      <c r="B170" s="70"/>
      <c r="C170" s="103" t="s">
        <v>81</v>
      </c>
      <c r="D170" s="118" t="s">
        <v>230</v>
      </c>
      <c r="E170" s="118" t="s">
        <v>2</v>
      </c>
      <c r="F170" s="118" t="s">
        <v>2</v>
      </c>
      <c r="G170" s="119">
        <v>416</v>
      </c>
      <c r="H170" s="126" t="s">
        <v>179</v>
      </c>
      <c r="I170" s="126" t="s">
        <v>74</v>
      </c>
      <c r="J170" s="126">
        <v>60</v>
      </c>
      <c r="K170" s="118" t="s">
        <v>2</v>
      </c>
      <c r="L170" s="118" t="s">
        <v>2</v>
      </c>
      <c r="M170" s="122" t="s">
        <v>183</v>
      </c>
      <c r="N170" s="123">
        <v>73</v>
      </c>
      <c r="O170" s="169">
        <f t="shared" si="28"/>
        <v>73</v>
      </c>
      <c r="P170" s="115">
        <f t="shared" si="29"/>
        <v>0</v>
      </c>
      <c r="Q170" s="7"/>
      <c r="R170" s="207">
        <f t="shared" si="23"/>
        <v>1</v>
      </c>
      <c r="S170" s="208" t="s">
        <v>516</v>
      </c>
      <c r="T170" s="208">
        <v>1</v>
      </c>
      <c r="U170" s="149"/>
      <c r="V170" s="333">
        <v>15.96</v>
      </c>
      <c r="W170" s="330">
        <f t="shared" si="30"/>
        <v>0</v>
      </c>
    </row>
    <row r="171" spans="1:26" ht="12" customHeight="1" x14ac:dyDescent="0.3">
      <c r="A171" s="4"/>
      <c r="B171" s="70"/>
      <c r="C171" s="103" t="s">
        <v>217</v>
      </c>
      <c r="D171" s="118" t="s">
        <v>230</v>
      </c>
      <c r="E171" s="118" t="s">
        <v>2</v>
      </c>
      <c r="F171" s="118" t="s">
        <v>2</v>
      </c>
      <c r="G171" s="119">
        <v>416</v>
      </c>
      <c r="H171" s="126" t="s">
        <v>179</v>
      </c>
      <c r="I171" s="126" t="s">
        <v>89</v>
      </c>
      <c r="J171" s="126">
        <v>68</v>
      </c>
      <c r="K171" s="118" t="s">
        <v>90</v>
      </c>
      <c r="L171" s="118" t="s">
        <v>2</v>
      </c>
      <c r="M171" s="122" t="s">
        <v>184</v>
      </c>
      <c r="N171" s="123">
        <v>93</v>
      </c>
      <c r="O171" s="169">
        <f t="shared" si="28"/>
        <v>93</v>
      </c>
      <c r="P171" s="115">
        <f t="shared" si="29"/>
        <v>0</v>
      </c>
      <c r="Q171" s="7"/>
      <c r="R171" s="207">
        <f t="shared" si="23"/>
        <v>1</v>
      </c>
      <c r="S171" s="208" t="s">
        <v>516</v>
      </c>
      <c r="T171" s="208">
        <v>1</v>
      </c>
      <c r="U171" s="149"/>
      <c r="V171" s="333">
        <v>17.96</v>
      </c>
      <c r="W171" s="330">
        <f t="shared" si="30"/>
        <v>0</v>
      </c>
    </row>
    <row r="172" spans="1:26" ht="12" customHeight="1" x14ac:dyDescent="0.25">
      <c r="A172" s="4"/>
      <c r="B172" s="70"/>
      <c r="C172" s="103" t="s">
        <v>217</v>
      </c>
      <c r="D172" s="118" t="s">
        <v>230</v>
      </c>
      <c r="E172" s="118" t="s">
        <v>2</v>
      </c>
      <c r="F172" s="118" t="s">
        <v>2</v>
      </c>
      <c r="G172" s="119">
        <v>416</v>
      </c>
      <c r="H172" s="126" t="s">
        <v>179</v>
      </c>
      <c r="I172" s="126" t="s">
        <v>89</v>
      </c>
      <c r="J172" s="126">
        <v>68</v>
      </c>
      <c r="K172" s="118" t="s">
        <v>92</v>
      </c>
      <c r="L172" s="118" t="s">
        <v>2</v>
      </c>
      <c r="M172" s="122" t="s">
        <v>185</v>
      </c>
      <c r="N172" s="123">
        <v>93</v>
      </c>
      <c r="O172" s="169">
        <f t="shared" si="28"/>
        <v>93</v>
      </c>
      <c r="P172" s="115">
        <f t="shared" si="29"/>
        <v>0</v>
      </c>
      <c r="Q172" s="8"/>
      <c r="R172" s="207">
        <f t="shared" si="23"/>
        <v>1</v>
      </c>
      <c r="S172" s="208" t="s">
        <v>516</v>
      </c>
      <c r="T172" s="208">
        <v>1</v>
      </c>
      <c r="U172" s="148"/>
      <c r="V172" s="333">
        <v>17.96</v>
      </c>
      <c r="W172" s="330">
        <f t="shared" si="30"/>
        <v>0</v>
      </c>
    </row>
    <row r="173" spans="1:26" ht="12" customHeight="1" x14ac:dyDescent="0.25">
      <c r="A173" s="4"/>
      <c r="B173" s="70"/>
      <c r="C173" s="103" t="s">
        <v>217</v>
      </c>
      <c r="D173" s="118" t="s">
        <v>230</v>
      </c>
      <c r="E173" s="118" t="s">
        <v>2</v>
      </c>
      <c r="F173" s="118" t="s">
        <v>2</v>
      </c>
      <c r="G173" s="119">
        <v>416</v>
      </c>
      <c r="H173" s="126" t="s">
        <v>179</v>
      </c>
      <c r="I173" s="126" t="s">
        <v>94</v>
      </c>
      <c r="J173" s="126">
        <v>68</v>
      </c>
      <c r="K173" s="118" t="s">
        <v>90</v>
      </c>
      <c r="L173" s="118" t="s">
        <v>2</v>
      </c>
      <c r="M173" s="122" t="s">
        <v>186</v>
      </c>
      <c r="N173" s="123">
        <v>79</v>
      </c>
      <c r="O173" s="169">
        <f t="shared" si="28"/>
        <v>79</v>
      </c>
      <c r="P173" s="115">
        <f t="shared" si="29"/>
        <v>0</v>
      </c>
      <c r="Q173" s="8"/>
      <c r="R173" s="207">
        <f t="shared" si="23"/>
        <v>1</v>
      </c>
      <c r="S173" s="208" t="s">
        <v>516</v>
      </c>
      <c r="T173" s="208">
        <v>1</v>
      </c>
      <c r="U173" s="148"/>
      <c r="V173" s="333">
        <v>17.96</v>
      </c>
      <c r="W173" s="330">
        <f t="shared" si="30"/>
        <v>0</v>
      </c>
    </row>
    <row r="174" spans="1:26" ht="12" customHeight="1" x14ac:dyDescent="0.25">
      <c r="A174" s="4"/>
      <c r="B174" s="70"/>
      <c r="C174" s="103" t="s">
        <v>217</v>
      </c>
      <c r="D174" s="118" t="s">
        <v>230</v>
      </c>
      <c r="E174" s="118" t="s">
        <v>2</v>
      </c>
      <c r="F174" s="118" t="s">
        <v>2</v>
      </c>
      <c r="G174" s="119">
        <v>416</v>
      </c>
      <c r="H174" s="126" t="s">
        <v>179</v>
      </c>
      <c r="I174" s="126" t="s">
        <v>94</v>
      </c>
      <c r="J174" s="126">
        <v>68</v>
      </c>
      <c r="K174" s="118" t="s">
        <v>92</v>
      </c>
      <c r="L174" s="118" t="s">
        <v>2</v>
      </c>
      <c r="M174" s="122" t="s">
        <v>187</v>
      </c>
      <c r="N174" s="123">
        <v>79</v>
      </c>
      <c r="O174" s="169">
        <f t="shared" si="28"/>
        <v>79</v>
      </c>
      <c r="P174" s="115">
        <f t="shared" si="29"/>
        <v>0</v>
      </c>
      <c r="Q174" s="8"/>
      <c r="R174" s="207">
        <f t="shared" si="23"/>
        <v>1</v>
      </c>
      <c r="S174" s="208" t="s">
        <v>516</v>
      </c>
      <c r="T174" s="208">
        <v>1</v>
      </c>
      <c r="U174" s="148"/>
      <c r="V174" s="333">
        <v>17.96</v>
      </c>
      <c r="W174" s="330">
        <f t="shared" si="30"/>
        <v>0</v>
      </c>
    </row>
    <row r="175" spans="1:26" ht="12" customHeight="1" x14ac:dyDescent="0.25">
      <c r="A175" s="4"/>
      <c r="B175" s="70"/>
      <c r="C175" s="103" t="s">
        <v>217</v>
      </c>
      <c r="D175" s="118" t="s">
        <v>230</v>
      </c>
      <c r="E175" s="118" t="s">
        <v>2</v>
      </c>
      <c r="F175" s="118" t="s">
        <v>2</v>
      </c>
      <c r="G175" s="119">
        <v>416</v>
      </c>
      <c r="H175" s="126" t="s">
        <v>179</v>
      </c>
      <c r="I175" s="126" t="s">
        <v>89</v>
      </c>
      <c r="J175" s="126">
        <v>70</v>
      </c>
      <c r="K175" s="118" t="s">
        <v>90</v>
      </c>
      <c r="L175" s="118" t="s">
        <v>2</v>
      </c>
      <c r="M175" s="122" t="s">
        <v>188</v>
      </c>
      <c r="N175" s="123">
        <v>97</v>
      </c>
      <c r="O175" s="169">
        <f t="shared" si="28"/>
        <v>97</v>
      </c>
      <c r="P175" s="115">
        <f t="shared" si="29"/>
        <v>0</v>
      </c>
      <c r="Q175" s="8"/>
      <c r="R175" s="207">
        <f t="shared" si="23"/>
        <v>1</v>
      </c>
      <c r="S175" s="208" t="s">
        <v>516</v>
      </c>
      <c r="T175" s="208">
        <v>1</v>
      </c>
      <c r="U175" s="148"/>
      <c r="V175" s="333">
        <v>18.62</v>
      </c>
      <c r="W175" s="330">
        <f t="shared" si="30"/>
        <v>0</v>
      </c>
    </row>
    <row r="176" spans="1:26" ht="12" customHeight="1" x14ac:dyDescent="0.25">
      <c r="A176" s="4"/>
      <c r="B176" s="70"/>
      <c r="C176" s="103" t="s">
        <v>217</v>
      </c>
      <c r="D176" s="118" t="s">
        <v>230</v>
      </c>
      <c r="E176" s="118" t="s">
        <v>2</v>
      </c>
      <c r="F176" s="118" t="s">
        <v>2</v>
      </c>
      <c r="G176" s="119">
        <v>416</v>
      </c>
      <c r="H176" s="126" t="s">
        <v>179</v>
      </c>
      <c r="I176" s="126" t="s">
        <v>89</v>
      </c>
      <c r="J176" s="126">
        <v>70</v>
      </c>
      <c r="K176" s="118" t="s">
        <v>92</v>
      </c>
      <c r="L176" s="118" t="s">
        <v>2</v>
      </c>
      <c r="M176" s="122" t="s">
        <v>189</v>
      </c>
      <c r="N176" s="123">
        <v>97</v>
      </c>
      <c r="O176" s="169">
        <f t="shared" si="28"/>
        <v>97</v>
      </c>
      <c r="P176" s="115">
        <f t="shared" si="29"/>
        <v>0</v>
      </c>
      <c r="Q176" s="8"/>
      <c r="R176" s="207">
        <f t="shared" si="23"/>
        <v>1</v>
      </c>
      <c r="S176" s="208" t="s">
        <v>516</v>
      </c>
      <c r="T176" s="208">
        <v>1</v>
      </c>
      <c r="U176" s="148"/>
      <c r="V176" s="333">
        <v>18.62</v>
      </c>
      <c r="W176" s="330">
        <f t="shared" si="30"/>
        <v>0</v>
      </c>
    </row>
    <row r="177" spans="1:141" ht="12" customHeight="1" x14ac:dyDescent="0.25">
      <c r="A177" s="4"/>
      <c r="B177" s="70"/>
      <c r="C177" s="103" t="s">
        <v>217</v>
      </c>
      <c r="D177" s="118" t="s">
        <v>230</v>
      </c>
      <c r="E177" s="118" t="s">
        <v>2</v>
      </c>
      <c r="F177" s="118" t="s">
        <v>2</v>
      </c>
      <c r="G177" s="119">
        <v>416</v>
      </c>
      <c r="H177" s="126" t="s">
        <v>179</v>
      </c>
      <c r="I177" s="126" t="s">
        <v>94</v>
      </c>
      <c r="J177" s="126">
        <v>70</v>
      </c>
      <c r="K177" s="118" t="s">
        <v>90</v>
      </c>
      <c r="L177" s="118" t="s">
        <v>2</v>
      </c>
      <c r="M177" s="122" t="s">
        <v>190</v>
      </c>
      <c r="N177" s="123">
        <v>81</v>
      </c>
      <c r="O177" s="169">
        <f t="shared" si="28"/>
        <v>81</v>
      </c>
      <c r="P177" s="115">
        <f t="shared" si="29"/>
        <v>0</v>
      </c>
      <c r="Q177" s="8"/>
      <c r="R177" s="207">
        <f t="shared" si="23"/>
        <v>1</v>
      </c>
      <c r="S177" s="208" t="s">
        <v>516</v>
      </c>
      <c r="T177" s="208">
        <v>1</v>
      </c>
      <c r="U177" s="148"/>
      <c r="V177" s="333">
        <v>18.62</v>
      </c>
      <c r="W177" s="330">
        <f t="shared" si="30"/>
        <v>0</v>
      </c>
    </row>
    <row r="178" spans="1:141" ht="12" customHeight="1" x14ac:dyDescent="0.25">
      <c r="A178" s="4"/>
      <c r="B178" s="70"/>
      <c r="C178" s="103" t="s">
        <v>217</v>
      </c>
      <c r="D178" s="118" t="s">
        <v>230</v>
      </c>
      <c r="E178" s="118" t="s">
        <v>2</v>
      </c>
      <c r="F178" s="118" t="s">
        <v>2</v>
      </c>
      <c r="G178" s="119">
        <v>416</v>
      </c>
      <c r="H178" s="126" t="s">
        <v>179</v>
      </c>
      <c r="I178" s="126" t="s">
        <v>94</v>
      </c>
      <c r="J178" s="126">
        <v>70</v>
      </c>
      <c r="K178" s="118" t="s">
        <v>92</v>
      </c>
      <c r="L178" s="118" t="s">
        <v>2</v>
      </c>
      <c r="M178" s="122" t="s">
        <v>191</v>
      </c>
      <c r="N178" s="123">
        <v>81</v>
      </c>
      <c r="O178" s="169">
        <f t="shared" si="28"/>
        <v>81</v>
      </c>
      <c r="P178" s="115">
        <f t="shared" si="29"/>
        <v>0</v>
      </c>
      <c r="Q178" s="8"/>
      <c r="R178" s="207">
        <f t="shared" si="23"/>
        <v>1</v>
      </c>
      <c r="S178" s="208" t="s">
        <v>516</v>
      </c>
      <c r="T178" s="208">
        <v>1</v>
      </c>
      <c r="U178" s="148"/>
      <c r="V178" s="333">
        <v>18.62</v>
      </c>
      <c r="W178" s="330">
        <f t="shared" si="30"/>
        <v>0</v>
      </c>
    </row>
    <row r="179" spans="1:141" ht="12" customHeight="1" x14ac:dyDescent="0.25">
      <c r="A179" s="4"/>
      <c r="B179" s="70"/>
      <c r="C179" s="103" t="s">
        <v>81</v>
      </c>
      <c r="D179" s="118" t="s">
        <v>230</v>
      </c>
      <c r="E179" s="118" t="s">
        <v>2</v>
      </c>
      <c r="F179" s="118" t="s">
        <v>2</v>
      </c>
      <c r="G179" s="119">
        <v>416</v>
      </c>
      <c r="H179" s="126" t="s">
        <v>180</v>
      </c>
      <c r="I179" s="126" t="s">
        <v>74</v>
      </c>
      <c r="J179" s="126">
        <v>26</v>
      </c>
      <c r="K179" s="118" t="s">
        <v>2</v>
      </c>
      <c r="L179" s="118" t="s">
        <v>2</v>
      </c>
      <c r="M179" s="122" t="s">
        <v>192</v>
      </c>
      <c r="N179" s="123">
        <v>43</v>
      </c>
      <c r="O179" s="169">
        <f t="shared" si="28"/>
        <v>43</v>
      </c>
      <c r="P179" s="115">
        <f t="shared" si="29"/>
        <v>0</v>
      </c>
      <c r="Q179" s="8"/>
      <c r="R179" s="207">
        <f t="shared" si="23"/>
        <v>1</v>
      </c>
      <c r="S179" s="208" t="s">
        <v>516</v>
      </c>
      <c r="T179" s="208">
        <v>1</v>
      </c>
      <c r="U179" s="148"/>
      <c r="V179" s="333">
        <v>7.98</v>
      </c>
      <c r="W179" s="330">
        <f t="shared" si="30"/>
        <v>0</v>
      </c>
    </row>
    <row r="180" spans="1:141" ht="12" customHeight="1" x14ac:dyDescent="0.25">
      <c r="A180" s="4"/>
      <c r="B180" s="70"/>
      <c r="C180" s="103" t="s">
        <v>81</v>
      </c>
      <c r="D180" s="118" t="s">
        <v>230</v>
      </c>
      <c r="E180" s="118" t="s">
        <v>2</v>
      </c>
      <c r="F180" s="118" t="s">
        <v>2</v>
      </c>
      <c r="G180" s="119">
        <v>416</v>
      </c>
      <c r="H180" s="126" t="s">
        <v>180</v>
      </c>
      <c r="I180" s="126" t="s">
        <v>74</v>
      </c>
      <c r="J180" s="126">
        <v>28</v>
      </c>
      <c r="K180" s="118" t="s">
        <v>2</v>
      </c>
      <c r="L180" s="118" t="s">
        <v>2</v>
      </c>
      <c r="M180" s="122" t="s">
        <v>193</v>
      </c>
      <c r="N180" s="123">
        <v>43</v>
      </c>
      <c r="O180" s="169">
        <f t="shared" si="28"/>
        <v>43</v>
      </c>
      <c r="P180" s="115">
        <f t="shared" si="29"/>
        <v>0</v>
      </c>
      <c r="Q180" s="8"/>
      <c r="R180" s="207">
        <f t="shared" si="23"/>
        <v>1</v>
      </c>
      <c r="S180" s="208" t="s">
        <v>516</v>
      </c>
      <c r="T180" s="208">
        <v>1</v>
      </c>
      <c r="U180" s="148"/>
      <c r="V180" s="333">
        <v>7.98</v>
      </c>
      <c r="W180" s="330">
        <f t="shared" si="30"/>
        <v>0</v>
      </c>
    </row>
    <row r="181" spans="1:141" ht="12" customHeight="1" x14ac:dyDescent="0.3">
      <c r="A181" s="4"/>
      <c r="B181" s="70"/>
      <c r="C181" s="103" t="s">
        <v>81</v>
      </c>
      <c r="D181" s="118" t="s">
        <v>230</v>
      </c>
      <c r="E181" s="118" t="s">
        <v>2</v>
      </c>
      <c r="F181" s="118" t="s">
        <v>2</v>
      </c>
      <c r="G181" s="119">
        <v>416</v>
      </c>
      <c r="H181" s="126" t="s">
        <v>180</v>
      </c>
      <c r="I181" s="126" t="s">
        <v>74</v>
      </c>
      <c r="J181" s="126">
        <v>30</v>
      </c>
      <c r="K181" s="118" t="s">
        <v>2</v>
      </c>
      <c r="L181" s="118" t="s">
        <v>2</v>
      </c>
      <c r="M181" s="122" t="s">
        <v>194</v>
      </c>
      <c r="N181" s="123">
        <v>43</v>
      </c>
      <c r="O181" s="169">
        <f t="shared" si="28"/>
        <v>43</v>
      </c>
      <c r="P181" s="115">
        <f t="shared" si="29"/>
        <v>0</v>
      </c>
      <c r="Q181" s="7"/>
      <c r="R181" s="207">
        <f t="shared" si="23"/>
        <v>1</v>
      </c>
      <c r="S181" s="208" t="s">
        <v>516</v>
      </c>
      <c r="T181" s="208">
        <v>1</v>
      </c>
      <c r="U181" s="149"/>
      <c r="V181" s="333">
        <v>7.98</v>
      </c>
      <c r="W181" s="330">
        <f t="shared" ref="W181:W244" si="31">V181*B181</f>
        <v>0</v>
      </c>
      <c r="X181" s="190"/>
      <c r="Y181" s="7"/>
      <c r="Z181" s="149"/>
    </row>
    <row r="182" spans="1:141" ht="12" customHeight="1" x14ac:dyDescent="0.25">
      <c r="A182" s="4"/>
      <c r="B182" s="70"/>
      <c r="C182" s="103" t="s">
        <v>81</v>
      </c>
      <c r="D182" s="118" t="s">
        <v>230</v>
      </c>
      <c r="E182" s="118" t="s">
        <v>2</v>
      </c>
      <c r="F182" s="118" t="s">
        <v>2</v>
      </c>
      <c r="G182" s="119">
        <v>416</v>
      </c>
      <c r="H182" s="126" t="s">
        <v>180</v>
      </c>
      <c r="I182" s="126" t="s">
        <v>74</v>
      </c>
      <c r="J182" s="126">
        <v>36</v>
      </c>
      <c r="K182" s="118" t="s">
        <v>2</v>
      </c>
      <c r="L182" s="118" t="s">
        <v>2</v>
      </c>
      <c r="M182" s="122" t="s">
        <v>195</v>
      </c>
      <c r="N182" s="123">
        <v>57</v>
      </c>
      <c r="O182" s="169">
        <f t="shared" si="28"/>
        <v>57</v>
      </c>
      <c r="P182" s="115">
        <f t="shared" si="29"/>
        <v>0</v>
      </c>
      <c r="Q182" s="8"/>
      <c r="R182" s="207">
        <f t="shared" si="23"/>
        <v>1</v>
      </c>
      <c r="S182" s="208" t="s">
        <v>516</v>
      </c>
      <c r="T182" s="208">
        <v>1</v>
      </c>
      <c r="U182" s="148"/>
      <c r="V182" s="333">
        <v>7.98</v>
      </c>
      <c r="W182" s="330">
        <f t="shared" si="31"/>
        <v>0</v>
      </c>
      <c r="Y182" s="193"/>
    </row>
    <row r="183" spans="1:141" ht="12" customHeight="1" x14ac:dyDescent="0.25">
      <c r="A183" s="4"/>
      <c r="B183" s="70"/>
      <c r="C183" s="103" t="s">
        <v>81</v>
      </c>
      <c r="D183" s="118" t="s">
        <v>230</v>
      </c>
      <c r="E183" s="118" t="s">
        <v>2</v>
      </c>
      <c r="F183" s="118" t="s">
        <v>2</v>
      </c>
      <c r="G183" s="119">
        <v>416</v>
      </c>
      <c r="H183" s="126" t="s">
        <v>180</v>
      </c>
      <c r="I183" s="126" t="s">
        <v>74</v>
      </c>
      <c r="J183" s="126">
        <v>40</v>
      </c>
      <c r="K183" s="118" t="s">
        <v>2</v>
      </c>
      <c r="L183" s="118" t="s">
        <v>2</v>
      </c>
      <c r="M183" s="122" t="s">
        <v>196</v>
      </c>
      <c r="N183" s="123">
        <v>57</v>
      </c>
      <c r="O183" s="169">
        <f t="shared" si="28"/>
        <v>57</v>
      </c>
      <c r="P183" s="115">
        <f t="shared" si="29"/>
        <v>0</v>
      </c>
      <c r="Q183" s="8"/>
      <c r="R183" s="207">
        <f t="shared" si="23"/>
        <v>1</v>
      </c>
      <c r="S183" s="208" t="s">
        <v>516</v>
      </c>
      <c r="T183" s="208">
        <v>1</v>
      </c>
      <c r="U183" s="148"/>
      <c r="V183" s="333">
        <v>7.98</v>
      </c>
      <c r="W183" s="330">
        <f t="shared" si="31"/>
        <v>0</v>
      </c>
      <c r="Y183" s="193"/>
    </row>
    <row r="184" spans="1:141" ht="12" customHeight="1" x14ac:dyDescent="0.25">
      <c r="A184" s="4"/>
      <c r="B184" s="70"/>
      <c r="C184" s="103" t="s">
        <v>81</v>
      </c>
      <c r="D184" s="118" t="s">
        <v>230</v>
      </c>
      <c r="E184" s="118" t="s">
        <v>2</v>
      </c>
      <c r="F184" s="118" t="s">
        <v>2</v>
      </c>
      <c r="G184" s="119">
        <v>416</v>
      </c>
      <c r="H184" s="126" t="s">
        <v>180</v>
      </c>
      <c r="I184" s="126" t="s">
        <v>74</v>
      </c>
      <c r="J184" s="126">
        <v>60</v>
      </c>
      <c r="K184" s="118" t="s">
        <v>2</v>
      </c>
      <c r="L184" s="118" t="s">
        <v>2</v>
      </c>
      <c r="M184" s="122" t="s">
        <v>197</v>
      </c>
      <c r="N184" s="123">
        <v>73</v>
      </c>
      <c r="O184" s="169">
        <f t="shared" si="28"/>
        <v>73</v>
      </c>
      <c r="P184" s="115">
        <f t="shared" si="29"/>
        <v>0</v>
      </c>
      <c r="Q184" s="8"/>
      <c r="R184" s="207">
        <f t="shared" si="23"/>
        <v>1</v>
      </c>
      <c r="S184" s="208" t="s">
        <v>516</v>
      </c>
      <c r="T184" s="208">
        <v>1</v>
      </c>
      <c r="U184" s="148"/>
      <c r="V184" s="333">
        <v>15.96</v>
      </c>
      <c r="W184" s="330">
        <f t="shared" si="31"/>
        <v>0</v>
      </c>
      <c r="Y184" s="193"/>
    </row>
    <row r="185" spans="1:141" ht="12" customHeight="1" x14ac:dyDescent="0.25">
      <c r="A185" s="4"/>
      <c r="B185" s="70"/>
      <c r="C185" s="103" t="s">
        <v>81</v>
      </c>
      <c r="D185" s="118" t="s">
        <v>230</v>
      </c>
      <c r="E185" s="118" t="s">
        <v>2</v>
      </c>
      <c r="F185" s="118" t="s">
        <v>2</v>
      </c>
      <c r="G185" s="119">
        <v>416</v>
      </c>
      <c r="H185" s="126" t="s">
        <v>180</v>
      </c>
      <c r="I185" s="126" t="s">
        <v>89</v>
      </c>
      <c r="J185" s="126">
        <v>68</v>
      </c>
      <c r="K185" s="118" t="s">
        <v>90</v>
      </c>
      <c r="L185" s="118" t="s">
        <v>2</v>
      </c>
      <c r="M185" s="122" t="s">
        <v>198</v>
      </c>
      <c r="N185" s="123">
        <v>93</v>
      </c>
      <c r="O185" s="169">
        <f t="shared" si="28"/>
        <v>93</v>
      </c>
      <c r="P185" s="115">
        <f t="shared" si="29"/>
        <v>0</v>
      </c>
      <c r="Q185" s="8"/>
      <c r="R185" s="207">
        <f t="shared" si="23"/>
        <v>1</v>
      </c>
      <c r="S185" s="208" t="s">
        <v>516</v>
      </c>
      <c r="T185" s="208">
        <v>1</v>
      </c>
      <c r="U185" s="148"/>
      <c r="V185" s="333">
        <v>17.96</v>
      </c>
      <c r="W185" s="330">
        <f t="shared" si="31"/>
        <v>0</v>
      </c>
      <c r="Y185" s="193"/>
    </row>
    <row r="186" spans="1:141" ht="12" customHeight="1" x14ac:dyDescent="0.25">
      <c r="A186" s="4"/>
      <c r="B186" s="70"/>
      <c r="C186" s="103" t="s">
        <v>81</v>
      </c>
      <c r="D186" s="118" t="s">
        <v>230</v>
      </c>
      <c r="E186" s="118" t="s">
        <v>2</v>
      </c>
      <c r="F186" s="118" t="s">
        <v>2</v>
      </c>
      <c r="G186" s="119">
        <v>416</v>
      </c>
      <c r="H186" s="126" t="s">
        <v>180</v>
      </c>
      <c r="I186" s="126" t="s">
        <v>89</v>
      </c>
      <c r="J186" s="126">
        <v>68</v>
      </c>
      <c r="K186" s="118" t="s">
        <v>92</v>
      </c>
      <c r="L186" s="118" t="s">
        <v>2</v>
      </c>
      <c r="M186" s="122" t="s">
        <v>199</v>
      </c>
      <c r="N186" s="123">
        <v>93</v>
      </c>
      <c r="O186" s="169">
        <f t="shared" si="28"/>
        <v>93</v>
      </c>
      <c r="P186" s="115">
        <f t="shared" si="29"/>
        <v>0</v>
      </c>
      <c r="Q186" s="8"/>
      <c r="R186" s="207">
        <f t="shared" si="23"/>
        <v>1</v>
      </c>
      <c r="S186" s="208" t="s">
        <v>516</v>
      </c>
      <c r="T186" s="208">
        <v>1</v>
      </c>
      <c r="U186" s="148"/>
      <c r="V186" s="333">
        <v>17.96</v>
      </c>
      <c r="W186" s="330">
        <f t="shared" si="31"/>
        <v>0</v>
      </c>
      <c r="Y186" s="193"/>
    </row>
    <row r="187" spans="1:141" ht="12" customHeight="1" x14ac:dyDescent="0.25">
      <c r="A187" s="4"/>
      <c r="B187" s="70"/>
      <c r="C187" s="103" t="s">
        <v>81</v>
      </c>
      <c r="D187" s="118" t="s">
        <v>230</v>
      </c>
      <c r="E187" s="118" t="s">
        <v>2</v>
      </c>
      <c r="F187" s="118" t="s">
        <v>2</v>
      </c>
      <c r="G187" s="119">
        <v>416</v>
      </c>
      <c r="H187" s="126" t="s">
        <v>180</v>
      </c>
      <c r="I187" s="126" t="s">
        <v>94</v>
      </c>
      <c r="J187" s="126">
        <v>68</v>
      </c>
      <c r="K187" s="118" t="s">
        <v>90</v>
      </c>
      <c r="L187" s="118" t="s">
        <v>2</v>
      </c>
      <c r="M187" s="122" t="s">
        <v>200</v>
      </c>
      <c r="N187" s="123">
        <v>79</v>
      </c>
      <c r="O187" s="169">
        <f t="shared" si="28"/>
        <v>79</v>
      </c>
      <c r="P187" s="115">
        <f t="shared" si="29"/>
        <v>0</v>
      </c>
      <c r="Q187" s="8"/>
      <c r="R187" s="207">
        <f t="shared" si="23"/>
        <v>1</v>
      </c>
      <c r="S187" s="208" t="s">
        <v>516</v>
      </c>
      <c r="T187" s="208">
        <v>1</v>
      </c>
      <c r="U187" s="148"/>
      <c r="V187" s="333">
        <v>17.96</v>
      </c>
      <c r="W187" s="330">
        <f t="shared" si="31"/>
        <v>0</v>
      </c>
      <c r="Y187" s="193"/>
    </row>
    <row r="188" spans="1:141" ht="12" customHeight="1" x14ac:dyDescent="0.25">
      <c r="A188" s="4"/>
      <c r="B188" s="70"/>
      <c r="C188" s="103" t="s">
        <v>81</v>
      </c>
      <c r="D188" s="118" t="s">
        <v>230</v>
      </c>
      <c r="E188" s="118" t="s">
        <v>2</v>
      </c>
      <c r="F188" s="118" t="s">
        <v>2</v>
      </c>
      <c r="G188" s="119">
        <v>416</v>
      </c>
      <c r="H188" s="126" t="s">
        <v>180</v>
      </c>
      <c r="I188" s="126" t="s">
        <v>94</v>
      </c>
      <c r="J188" s="126">
        <v>68</v>
      </c>
      <c r="K188" s="118" t="s">
        <v>92</v>
      </c>
      <c r="L188" s="118" t="s">
        <v>2</v>
      </c>
      <c r="M188" s="122" t="s">
        <v>201</v>
      </c>
      <c r="N188" s="123">
        <v>79</v>
      </c>
      <c r="O188" s="169">
        <f t="shared" si="28"/>
        <v>79</v>
      </c>
      <c r="P188" s="115">
        <f t="shared" si="29"/>
        <v>0</v>
      </c>
      <c r="Q188" s="8"/>
      <c r="R188" s="207">
        <f t="shared" si="23"/>
        <v>1</v>
      </c>
      <c r="S188" s="208" t="s">
        <v>516</v>
      </c>
      <c r="T188" s="208">
        <v>1</v>
      </c>
      <c r="U188" s="148"/>
      <c r="V188" s="333">
        <v>17.96</v>
      </c>
      <c r="W188" s="330">
        <f t="shared" si="31"/>
        <v>0</v>
      </c>
      <c r="Y188" s="193"/>
      <c r="EK188" s="1"/>
    </row>
    <row r="189" spans="1:141" ht="12" customHeight="1" x14ac:dyDescent="0.25">
      <c r="A189" s="4"/>
      <c r="B189" s="70"/>
      <c r="C189" s="103" t="s">
        <v>81</v>
      </c>
      <c r="D189" s="118" t="s">
        <v>230</v>
      </c>
      <c r="E189" s="118" t="s">
        <v>2</v>
      </c>
      <c r="F189" s="118" t="s">
        <v>2</v>
      </c>
      <c r="G189" s="119">
        <v>416</v>
      </c>
      <c r="H189" s="126" t="s">
        <v>180</v>
      </c>
      <c r="I189" s="126" t="s">
        <v>89</v>
      </c>
      <c r="J189" s="126">
        <v>70</v>
      </c>
      <c r="K189" s="118" t="s">
        <v>90</v>
      </c>
      <c r="L189" s="118" t="s">
        <v>2</v>
      </c>
      <c r="M189" s="122" t="s">
        <v>202</v>
      </c>
      <c r="N189" s="123">
        <v>97</v>
      </c>
      <c r="O189" s="169">
        <f t="shared" si="28"/>
        <v>97</v>
      </c>
      <c r="P189" s="115">
        <f t="shared" si="29"/>
        <v>0</v>
      </c>
      <c r="Q189" s="8"/>
      <c r="R189" s="207">
        <f t="shared" si="23"/>
        <v>1</v>
      </c>
      <c r="S189" s="208" t="s">
        <v>516</v>
      </c>
      <c r="T189" s="208">
        <v>1</v>
      </c>
      <c r="U189" s="148"/>
      <c r="V189" s="333">
        <v>18.62</v>
      </c>
      <c r="W189" s="330">
        <f t="shared" si="31"/>
        <v>0</v>
      </c>
      <c r="Y189" s="193"/>
      <c r="EK189" s="1"/>
    </row>
    <row r="190" spans="1:141" ht="12" customHeight="1" x14ac:dyDescent="0.25">
      <c r="A190" s="4"/>
      <c r="B190" s="70"/>
      <c r="C190" s="103" t="s">
        <v>81</v>
      </c>
      <c r="D190" s="118" t="s">
        <v>230</v>
      </c>
      <c r="E190" s="118" t="s">
        <v>2</v>
      </c>
      <c r="F190" s="118" t="s">
        <v>2</v>
      </c>
      <c r="G190" s="119">
        <v>416</v>
      </c>
      <c r="H190" s="126" t="s">
        <v>180</v>
      </c>
      <c r="I190" s="126" t="s">
        <v>89</v>
      </c>
      <c r="J190" s="126">
        <v>70</v>
      </c>
      <c r="K190" s="118" t="s">
        <v>92</v>
      </c>
      <c r="L190" s="118" t="s">
        <v>2</v>
      </c>
      <c r="M190" s="122" t="s">
        <v>203</v>
      </c>
      <c r="N190" s="123">
        <v>97</v>
      </c>
      <c r="O190" s="169">
        <f t="shared" si="28"/>
        <v>97</v>
      </c>
      <c r="P190" s="115">
        <f t="shared" si="29"/>
        <v>0</v>
      </c>
      <c r="Q190" s="8"/>
      <c r="R190" s="207">
        <f t="shared" si="23"/>
        <v>1</v>
      </c>
      <c r="S190" s="208" t="s">
        <v>516</v>
      </c>
      <c r="T190" s="208">
        <v>1</v>
      </c>
      <c r="U190" s="148"/>
      <c r="V190" s="333">
        <v>18.62</v>
      </c>
      <c r="W190" s="330">
        <f t="shared" si="31"/>
        <v>0</v>
      </c>
      <c r="Y190" s="193"/>
      <c r="EK190" s="1"/>
    </row>
    <row r="191" spans="1:141" ht="12" customHeight="1" x14ac:dyDescent="0.25">
      <c r="A191" s="4"/>
      <c r="B191" s="70"/>
      <c r="C191" s="103" t="s">
        <v>81</v>
      </c>
      <c r="D191" s="118" t="s">
        <v>230</v>
      </c>
      <c r="E191" s="118" t="s">
        <v>2</v>
      </c>
      <c r="F191" s="118" t="s">
        <v>2</v>
      </c>
      <c r="G191" s="119">
        <v>416</v>
      </c>
      <c r="H191" s="126" t="s">
        <v>180</v>
      </c>
      <c r="I191" s="126" t="s">
        <v>94</v>
      </c>
      <c r="J191" s="126">
        <v>70</v>
      </c>
      <c r="K191" s="118" t="s">
        <v>90</v>
      </c>
      <c r="L191" s="118" t="s">
        <v>2</v>
      </c>
      <c r="M191" s="122" t="s">
        <v>204</v>
      </c>
      <c r="N191" s="123">
        <v>81</v>
      </c>
      <c r="O191" s="169">
        <f t="shared" si="28"/>
        <v>81</v>
      </c>
      <c r="P191" s="115">
        <f t="shared" si="29"/>
        <v>0</v>
      </c>
      <c r="Q191" s="8"/>
      <c r="R191" s="207">
        <f t="shared" si="23"/>
        <v>1</v>
      </c>
      <c r="S191" s="208" t="s">
        <v>516</v>
      </c>
      <c r="T191" s="208">
        <v>1</v>
      </c>
      <c r="U191" s="148"/>
      <c r="V191" s="333">
        <v>18.62</v>
      </c>
      <c r="W191" s="330">
        <f t="shared" si="31"/>
        <v>0</v>
      </c>
      <c r="Y191" s="193"/>
      <c r="EK191" s="1"/>
    </row>
    <row r="192" spans="1:141" ht="12" customHeight="1" x14ac:dyDescent="0.25">
      <c r="A192" s="4"/>
      <c r="B192" s="70"/>
      <c r="C192" s="103" t="s">
        <v>81</v>
      </c>
      <c r="D192" s="118" t="s">
        <v>230</v>
      </c>
      <c r="E192" s="118" t="s">
        <v>2</v>
      </c>
      <c r="F192" s="118" t="s">
        <v>2</v>
      </c>
      <c r="G192" s="119">
        <v>416</v>
      </c>
      <c r="H192" s="126" t="s">
        <v>180</v>
      </c>
      <c r="I192" s="126" t="s">
        <v>94</v>
      </c>
      <c r="J192" s="126">
        <v>70</v>
      </c>
      <c r="K192" s="118" t="s">
        <v>92</v>
      </c>
      <c r="L192" s="118" t="s">
        <v>2</v>
      </c>
      <c r="M192" s="122" t="s">
        <v>205</v>
      </c>
      <c r="N192" s="123">
        <v>81</v>
      </c>
      <c r="O192" s="169">
        <f t="shared" si="28"/>
        <v>81</v>
      </c>
      <c r="P192" s="115">
        <f t="shared" si="29"/>
        <v>0</v>
      </c>
      <c r="Q192" s="8"/>
      <c r="R192" s="207">
        <f t="shared" si="23"/>
        <v>1</v>
      </c>
      <c r="S192" s="208" t="s">
        <v>516</v>
      </c>
      <c r="T192" s="208">
        <v>1</v>
      </c>
      <c r="U192" s="148"/>
      <c r="V192" s="333">
        <v>18.62</v>
      </c>
      <c r="W192" s="330">
        <f t="shared" si="31"/>
        <v>0</v>
      </c>
      <c r="EK192" s="1"/>
    </row>
    <row r="193" spans="1:141" ht="12" customHeight="1" x14ac:dyDescent="0.3">
      <c r="A193" s="4"/>
      <c r="B193" s="70"/>
      <c r="C193" s="103" t="s">
        <v>81</v>
      </c>
      <c r="D193" s="118" t="s">
        <v>230</v>
      </c>
      <c r="E193" s="118" t="s">
        <v>2</v>
      </c>
      <c r="F193" s="118" t="s">
        <v>2</v>
      </c>
      <c r="G193" s="119">
        <v>416</v>
      </c>
      <c r="H193" s="126" t="s">
        <v>180</v>
      </c>
      <c r="I193" s="126" t="s">
        <v>101</v>
      </c>
      <c r="J193" s="126">
        <v>70</v>
      </c>
      <c r="K193" s="118" t="s">
        <v>90</v>
      </c>
      <c r="L193" s="118" t="s">
        <v>2</v>
      </c>
      <c r="M193" s="103" t="s">
        <v>206</v>
      </c>
      <c r="N193" s="104">
        <v>81</v>
      </c>
      <c r="O193" s="169">
        <f t="shared" si="28"/>
        <v>81</v>
      </c>
      <c r="P193" s="115">
        <f t="shared" si="29"/>
        <v>0</v>
      </c>
      <c r="Q193" s="7"/>
      <c r="R193" s="207">
        <f t="shared" si="23"/>
        <v>1</v>
      </c>
      <c r="S193" s="208" t="s">
        <v>516</v>
      </c>
      <c r="T193" s="208">
        <v>1</v>
      </c>
      <c r="U193" s="149"/>
      <c r="V193" s="333">
        <v>18.62</v>
      </c>
      <c r="W193" s="330">
        <f t="shared" si="31"/>
        <v>0</v>
      </c>
      <c r="X193" s="190"/>
      <c r="Y193" s="7"/>
      <c r="Z193" s="149"/>
      <c r="EK193" s="1"/>
    </row>
    <row r="194" spans="1:141" ht="12" customHeight="1" x14ac:dyDescent="0.25">
      <c r="A194" s="4"/>
      <c r="B194" s="70"/>
      <c r="C194" s="103" t="s">
        <v>81</v>
      </c>
      <c r="D194" s="118" t="s">
        <v>230</v>
      </c>
      <c r="E194" s="118" t="s">
        <v>2</v>
      </c>
      <c r="F194" s="118" t="s">
        <v>2</v>
      </c>
      <c r="G194" s="119">
        <v>416</v>
      </c>
      <c r="H194" s="126" t="s">
        <v>180</v>
      </c>
      <c r="I194" s="126" t="s">
        <v>101</v>
      </c>
      <c r="J194" s="126">
        <v>70</v>
      </c>
      <c r="K194" s="118" t="s">
        <v>92</v>
      </c>
      <c r="L194" s="118" t="s">
        <v>2</v>
      </c>
      <c r="M194" s="103" t="s">
        <v>207</v>
      </c>
      <c r="N194" s="104">
        <v>81</v>
      </c>
      <c r="O194" s="169">
        <f t="shared" si="28"/>
        <v>81</v>
      </c>
      <c r="P194" s="115">
        <f t="shared" si="29"/>
        <v>0</v>
      </c>
      <c r="Q194" s="8"/>
      <c r="R194" s="207">
        <f t="shared" si="23"/>
        <v>1</v>
      </c>
      <c r="S194" s="208" t="s">
        <v>516</v>
      </c>
      <c r="T194" s="208">
        <v>1</v>
      </c>
      <c r="U194" s="148"/>
      <c r="V194" s="333">
        <v>18.62</v>
      </c>
      <c r="W194" s="330">
        <f t="shared" si="31"/>
        <v>0</v>
      </c>
      <c r="Y194" s="193"/>
      <c r="EK194" s="1"/>
    </row>
    <row r="195" spans="1:141" ht="12" customHeight="1" x14ac:dyDescent="0.25">
      <c r="A195" s="4"/>
      <c r="B195" s="70"/>
      <c r="C195" s="103" t="s">
        <v>81</v>
      </c>
      <c r="D195" s="118" t="s">
        <v>230</v>
      </c>
      <c r="E195" s="124" t="s">
        <v>134</v>
      </c>
      <c r="F195" s="118" t="s">
        <v>2</v>
      </c>
      <c r="G195" s="119">
        <v>416</v>
      </c>
      <c r="H195" s="126" t="s">
        <v>180</v>
      </c>
      <c r="I195" s="126" t="s">
        <v>74</v>
      </c>
      <c r="J195" s="126">
        <v>30</v>
      </c>
      <c r="K195" s="118" t="s">
        <v>2</v>
      </c>
      <c r="L195" s="118" t="s">
        <v>2</v>
      </c>
      <c r="M195" s="103" t="s">
        <v>208</v>
      </c>
      <c r="N195" s="104">
        <v>43</v>
      </c>
      <c r="O195" s="169">
        <f t="shared" si="28"/>
        <v>43</v>
      </c>
      <c r="P195" s="115">
        <f t="shared" si="29"/>
        <v>0</v>
      </c>
      <c r="Q195" s="8"/>
      <c r="R195" s="207">
        <f t="shared" si="23"/>
        <v>1</v>
      </c>
      <c r="S195" s="208" t="s">
        <v>516</v>
      </c>
      <c r="T195" s="208">
        <v>1</v>
      </c>
      <c r="U195" s="148"/>
      <c r="V195" s="333">
        <v>7.98</v>
      </c>
      <c r="W195" s="330">
        <f t="shared" si="31"/>
        <v>0</v>
      </c>
      <c r="Y195" s="193"/>
      <c r="EK195" s="1"/>
    </row>
    <row r="196" spans="1:141" s="19" customFormat="1" ht="12" customHeight="1" x14ac:dyDescent="0.25">
      <c r="A196" s="22"/>
      <c r="B196" s="70"/>
      <c r="C196" s="103" t="s">
        <v>81</v>
      </c>
      <c r="D196" s="118" t="s">
        <v>230</v>
      </c>
      <c r="E196" s="124" t="s">
        <v>134</v>
      </c>
      <c r="F196" s="118" t="s">
        <v>2</v>
      </c>
      <c r="G196" s="119">
        <v>416</v>
      </c>
      <c r="H196" s="126" t="s">
        <v>180</v>
      </c>
      <c r="I196" s="126" t="s">
        <v>74</v>
      </c>
      <c r="J196" s="126">
        <v>60</v>
      </c>
      <c r="K196" s="118" t="s">
        <v>2</v>
      </c>
      <c r="L196" s="118" t="s">
        <v>2</v>
      </c>
      <c r="M196" s="103" t="s">
        <v>209</v>
      </c>
      <c r="N196" s="104">
        <v>73</v>
      </c>
      <c r="O196" s="169">
        <f t="shared" si="28"/>
        <v>73</v>
      </c>
      <c r="P196" s="115">
        <f t="shared" si="29"/>
        <v>0</v>
      </c>
      <c r="Q196" s="17"/>
      <c r="R196" s="207">
        <f t="shared" si="23"/>
        <v>1</v>
      </c>
      <c r="S196" s="208" t="s">
        <v>516</v>
      </c>
      <c r="T196" s="208">
        <v>1</v>
      </c>
      <c r="U196" s="150"/>
      <c r="V196" s="333">
        <v>15.96</v>
      </c>
      <c r="W196" s="330">
        <f t="shared" si="31"/>
        <v>0</v>
      </c>
      <c r="X196" s="192"/>
      <c r="Y196" s="195"/>
      <c r="Z196" s="151"/>
      <c r="AA196" s="152"/>
      <c r="AB196" s="152"/>
      <c r="AC196" s="152"/>
      <c r="AD196" s="152"/>
      <c r="AE196" s="20"/>
      <c r="AF196" s="20"/>
      <c r="AG196" s="20"/>
      <c r="AH196" s="20"/>
      <c r="AI196" s="20"/>
      <c r="AJ196" s="20"/>
      <c r="AK196" s="20"/>
      <c r="AL196" s="20"/>
      <c r="AM196" s="20"/>
      <c r="AN196" s="20"/>
      <c r="AO196" s="20"/>
      <c r="AP196" s="20"/>
      <c r="AQ196" s="20"/>
      <c r="AR196" s="20"/>
      <c r="AS196" s="20"/>
      <c r="AT196" s="20"/>
      <c r="AU196" s="20"/>
      <c r="AV196" s="20"/>
      <c r="AW196" s="20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0"/>
      <c r="BJ196" s="20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0"/>
      <c r="CA196" s="20"/>
      <c r="CB196" s="20"/>
      <c r="CC196" s="20"/>
      <c r="CD196" s="20"/>
      <c r="CE196" s="20"/>
      <c r="CF196" s="20"/>
      <c r="CG196" s="20"/>
      <c r="CH196" s="20"/>
      <c r="CI196" s="20"/>
      <c r="CJ196" s="20"/>
      <c r="CK196" s="20"/>
      <c r="CL196" s="20"/>
      <c r="CM196" s="20"/>
      <c r="CN196" s="20"/>
      <c r="CO196" s="20"/>
      <c r="CP196" s="20"/>
      <c r="CQ196" s="20"/>
      <c r="CR196" s="20"/>
      <c r="CS196" s="20"/>
      <c r="CT196" s="20"/>
      <c r="CU196" s="20"/>
      <c r="CV196" s="20"/>
      <c r="CW196" s="20"/>
      <c r="CX196" s="20"/>
      <c r="CY196" s="20"/>
      <c r="CZ196" s="20"/>
      <c r="DA196" s="20"/>
      <c r="DB196" s="20"/>
      <c r="DC196" s="20"/>
      <c r="DD196" s="20"/>
      <c r="DE196" s="20"/>
      <c r="DF196" s="20"/>
      <c r="DG196" s="20"/>
      <c r="DH196" s="20"/>
      <c r="DI196" s="20"/>
      <c r="DJ196" s="20"/>
      <c r="DK196" s="20"/>
      <c r="DL196" s="20"/>
      <c r="DM196" s="20"/>
      <c r="DN196" s="20"/>
      <c r="DO196" s="20"/>
      <c r="DP196" s="20"/>
      <c r="DQ196" s="20"/>
      <c r="DR196" s="20"/>
      <c r="DS196" s="20"/>
      <c r="DT196" s="20"/>
      <c r="DU196" s="20"/>
      <c r="DV196" s="20"/>
      <c r="DW196" s="20"/>
      <c r="DX196" s="20"/>
      <c r="DY196" s="20"/>
      <c r="DZ196" s="20"/>
      <c r="EA196" s="20"/>
      <c r="EB196" s="20"/>
      <c r="EC196" s="20"/>
      <c r="ED196" s="20"/>
      <c r="EE196" s="20"/>
      <c r="EF196" s="20"/>
      <c r="EG196" s="20"/>
      <c r="EH196" s="20"/>
    </row>
    <row r="197" spans="1:141" s="19" customFormat="1" ht="12" customHeight="1" x14ac:dyDescent="0.25">
      <c r="A197" s="22"/>
      <c r="B197" s="70"/>
      <c r="C197" s="103" t="s">
        <v>81</v>
      </c>
      <c r="D197" s="118" t="s">
        <v>230</v>
      </c>
      <c r="E197" s="124" t="s">
        <v>134</v>
      </c>
      <c r="F197" s="118" t="s">
        <v>2</v>
      </c>
      <c r="G197" s="119">
        <v>416</v>
      </c>
      <c r="H197" s="126" t="s">
        <v>180</v>
      </c>
      <c r="I197" s="126" t="s">
        <v>101</v>
      </c>
      <c r="J197" s="126">
        <v>70</v>
      </c>
      <c r="K197" s="118" t="s">
        <v>2</v>
      </c>
      <c r="L197" s="118" t="s">
        <v>2</v>
      </c>
      <c r="M197" s="103" t="s">
        <v>210</v>
      </c>
      <c r="N197" s="104">
        <v>81</v>
      </c>
      <c r="O197" s="169">
        <f t="shared" si="28"/>
        <v>81</v>
      </c>
      <c r="P197" s="115">
        <f t="shared" si="29"/>
        <v>0</v>
      </c>
      <c r="Q197" s="17"/>
      <c r="R197" s="207">
        <f t="shared" si="23"/>
        <v>1</v>
      </c>
      <c r="S197" s="208" t="s">
        <v>516</v>
      </c>
      <c r="T197" s="208">
        <v>1</v>
      </c>
      <c r="U197" s="150"/>
      <c r="V197" s="333">
        <v>18.62</v>
      </c>
      <c r="W197" s="330">
        <f t="shared" si="31"/>
        <v>0</v>
      </c>
      <c r="X197" s="192"/>
      <c r="Y197" s="195"/>
      <c r="Z197" s="151"/>
      <c r="AA197" s="152"/>
      <c r="AB197" s="152"/>
      <c r="AC197" s="152"/>
      <c r="AD197" s="152"/>
      <c r="AE197" s="20"/>
      <c r="AF197" s="20"/>
      <c r="AG197" s="20"/>
      <c r="AH197" s="20"/>
      <c r="AI197" s="20"/>
      <c r="AJ197" s="20"/>
      <c r="AK197" s="20"/>
      <c r="AL197" s="20"/>
      <c r="AM197" s="20"/>
      <c r="AN197" s="20"/>
      <c r="AO197" s="20"/>
      <c r="AP197" s="20"/>
      <c r="AQ197" s="20"/>
      <c r="AR197" s="20"/>
      <c r="AS197" s="20"/>
      <c r="AT197" s="20"/>
      <c r="AU197" s="20"/>
      <c r="AV197" s="20"/>
      <c r="AW197" s="20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0"/>
      <c r="BJ197" s="20"/>
      <c r="BK197" s="20"/>
      <c r="BL197" s="20"/>
      <c r="BM197" s="20"/>
      <c r="BN197" s="20"/>
      <c r="BO197" s="20"/>
      <c r="BP197" s="20"/>
      <c r="BQ197" s="20"/>
      <c r="BR197" s="20"/>
      <c r="BS197" s="20"/>
      <c r="BT197" s="20"/>
      <c r="BU197" s="20"/>
      <c r="BV197" s="20"/>
      <c r="BW197" s="20"/>
      <c r="BX197" s="20"/>
      <c r="BY197" s="20"/>
      <c r="BZ197" s="20"/>
      <c r="CA197" s="20"/>
      <c r="CB197" s="20"/>
      <c r="CC197" s="20"/>
      <c r="CD197" s="20"/>
      <c r="CE197" s="20"/>
      <c r="CF197" s="20"/>
      <c r="CG197" s="20"/>
      <c r="CH197" s="20"/>
      <c r="CI197" s="20"/>
      <c r="CJ197" s="20"/>
      <c r="CK197" s="20"/>
      <c r="CL197" s="20"/>
      <c r="CM197" s="20"/>
      <c r="CN197" s="20"/>
      <c r="CO197" s="20"/>
      <c r="CP197" s="20"/>
      <c r="CQ197" s="20"/>
      <c r="CR197" s="20"/>
      <c r="CS197" s="20"/>
      <c r="CT197" s="20"/>
      <c r="CU197" s="20"/>
      <c r="CV197" s="20"/>
      <c r="CW197" s="20"/>
      <c r="CX197" s="20"/>
      <c r="CY197" s="20"/>
      <c r="CZ197" s="20"/>
      <c r="DA197" s="20"/>
      <c r="DB197" s="20"/>
      <c r="DC197" s="20"/>
      <c r="DD197" s="20"/>
      <c r="DE197" s="20"/>
      <c r="DF197" s="20"/>
      <c r="DG197" s="20"/>
      <c r="DH197" s="20"/>
      <c r="DI197" s="20"/>
      <c r="DJ197" s="20"/>
      <c r="DK197" s="20"/>
      <c r="DL197" s="20"/>
      <c r="DM197" s="20"/>
      <c r="DN197" s="20"/>
      <c r="DO197" s="20"/>
      <c r="DP197" s="20"/>
      <c r="DQ197" s="20"/>
      <c r="DR197" s="20"/>
      <c r="DS197" s="20"/>
      <c r="DT197" s="20"/>
      <c r="DU197" s="20"/>
      <c r="DV197" s="20"/>
      <c r="DW197" s="20"/>
      <c r="DX197" s="20"/>
      <c r="DY197" s="20"/>
      <c r="DZ197" s="20"/>
      <c r="EA197" s="20"/>
      <c r="EB197" s="20"/>
      <c r="EC197" s="20"/>
      <c r="ED197" s="20"/>
      <c r="EE197" s="20"/>
      <c r="EF197" s="20"/>
      <c r="EG197" s="20"/>
      <c r="EH197" s="20"/>
    </row>
    <row r="198" spans="1:141" ht="12" customHeight="1" x14ac:dyDescent="0.25">
      <c r="A198" s="4"/>
      <c r="B198" s="70"/>
      <c r="C198" s="103" t="s">
        <v>130</v>
      </c>
      <c r="D198" s="118" t="s">
        <v>230</v>
      </c>
      <c r="E198" s="118" t="s">
        <v>2</v>
      </c>
      <c r="F198" s="118" t="s">
        <v>2</v>
      </c>
      <c r="G198" s="119">
        <v>416</v>
      </c>
      <c r="H198" s="126" t="s">
        <v>112</v>
      </c>
      <c r="I198" s="129" t="s">
        <v>74</v>
      </c>
      <c r="J198" s="126">
        <v>30</v>
      </c>
      <c r="K198" s="132" t="s">
        <v>2</v>
      </c>
      <c r="L198" s="118" t="s">
        <v>2</v>
      </c>
      <c r="M198" s="103" t="s">
        <v>211</v>
      </c>
      <c r="N198" s="104">
        <v>57</v>
      </c>
      <c r="O198" s="169">
        <f t="shared" si="28"/>
        <v>57</v>
      </c>
      <c r="P198" s="115">
        <f t="shared" si="29"/>
        <v>0</v>
      </c>
      <c r="Q198" s="8"/>
      <c r="R198" s="207">
        <f t="shared" si="23"/>
        <v>1</v>
      </c>
      <c r="S198" s="208" t="s">
        <v>516</v>
      </c>
      <c r="T198" s="208">
        <v>1</v>
      </c>
      <c r="U198" s="148"/>
      <c r="V198" s="333">
        <v>9.75</v>
      </c>
      <c r="W198" s="330">
        <f t="shared" si="31"/>
        <v>0</v>
      </c>
      <c r="Y198" s="193"/>
      <c r="EK198" s="1"/>
    </row>
    <row r="199" spans="1:141" ht="12" customHeight="1" x14ac:dyDescent="0.25">
      <c r="A199" s="4"/>
      <c r="B199" s="70"/>
      <c r="C199" s="103" t="s">
        <v>130</v>
      </c>
      <c r="D199" s="118" t="s">
        <v>230</v>
      </c>
      <c r="E199" s="118" t="s">
        <v>2</v>
      </c>
      <c r="F199" s="118" t="s">
        <v>2</v>
      </c>
      <c r="G199" s="119">
        <v>416</v>
      </c>
      <c r="H199" s="126" t="s">
        <v>112</v>
      </c>
      <c r="I199" s="129" t="s">
        <v>74</v>
      </c>
      <c r="J199" s="126">
        <v>60</v>
      </c>
      <c r="K199" s="132" t="s">
        <v>2</v>
      </c>
      <c r="L199" s="118" t="s">
        <v>2</v>
      </c>
      <c r="M199" s="103" t="s">
        <v>212</v>
      </c>
      <c r="N199" s="104">
        <v>84</v>
      </c>
      <c r="O199" s="169">
        <f t="shared" si="28"/>
        <v>84</v>
      </c>
      <c r="P199" s="115">
        <f t="shared" si="29"/>
        <v>0</v>
      </c>
      <c r="Q199" s="8"/>
      <c r="R199" s="207">
        <f t="shared" si="23"/>
        <v>1</v>
      </c>
      <c r="S199" s="208" t="s">
        <v>516</v>
      </c>
      <c r="T199" s="208">
        <v>1</v>
      </c>
      <c r="U199" s="148"/>
      <c r="V199" s="333">
        <v>19.5</v>
      </c>
      <c r="W199" s="330">
        <f t="shared" si="31"/>
        <v>0</v>
      </c>
      <c r="Y199" s="193"/>
      <c r="EK199" s="1"/>
    </row>
    <row r="200" spans="1:141" s="19" customFormat="1" ht="12" customHeight="1" x14ac:dyDescent="0.25">
      <c r="A200" s="22"/>
      <c r="B200" s="70"/>
      <c r="C200" s="103" t="s">
        <v>133</v>
      </c>
      <c r="D200" s="118" t="s">
        <v>230</v>
      </c>
      <c r="E200" s="118" t="s">
        <v>2</v>
      </c>
      <c r="F200" s="118" t="s">
        <v>2</v>
      </c>
      <c r="G200" s="119">
        <v>416</v>
      </c>
      <c r="H200" s="126" t="s">
        <v>112</v>
      </c>
      <c r="I200" s="126" t="s">
        <v>89</v>
      </c>
      <c r="J200" s="126">
        <v>70</v>
      </c>
      <c r="K200" s="118" t="s">
        <v>90</v>
      </c>
      <c r="L200" s="118" t="s">
        <v>2</v>
      </c>
      <c r="M200" s="122" t="s">
        <v>213</v>
      </c>
      <c r="N200" s="123">
        <v>114</v>
      </c>
      <c r="O200" s="169">
        <f t="shared" si="28"/>
        <v>114</v>
      </c>
      <c r="P200" s="115">
        <f t="shared" si="29"/>
        <v>0</v>
      </c>
      <c r="Q200" s="17"/>
      <c r="R200" s="207">
        <f t="shared" si="23"/>
        <v>1</v>
      </c>
      <c r="S200" s="208" t="s">
        <v>516</v>
      </c>
      <c r="T200" s="208">
        <v>1</v>
      </c>
      <c r="U200" s="150"/>
      <c r="V200" s="333">
        <v>22.75</v>
      </c>
      <c r="W200" s="330">
        <f t="shared" si="31"/>
        <v>0</v>
      </c>
      <c r="X200" s="192"/>
      <c r="Y200" s="195"/>
      <c r="Z200" s="151"/>
      <c r="AA200" s="152"/>
      <c r="AB200" s="152"/>
      <c r="AC200" s="152"/>
      <c r="AD200" s="152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0"/>
      <c r="BJ200" s="20"/>
      <c r="BK200" s="20"/>
      <c r="BL200" s="20"/>
      <c r="BM200" s="20"/>
      <c r="BN200" s="20"/>
      <c r="BO200" s="20"/>
      <c r="BP200" s="20"/>
      <c r="BQ200" s="20"/>
      <c r="BR200" s="20"/>
      <c r="BS200" s="20"/>
      <c r="BT200" s="20"/>
      <c r="BU200" s="20"/>
      <c r="BV200" s="20"/>
      <c r="BW200" s="20"/>
      <c r="BX200" s="20"/>
      <c r="BY200" s="20"/>
      <c r="BZ200" s="20"/>
      <c r="CA200" s="20"/>
      <c r="CB200" s="20"/>
      <c r="CC200" s="20"/>
      <c r="CD200" s="20"/>
      <c r="CE200" s="20"/>
      <c r="CF200" s="20"/>
      <c r="CG200" s="20"/>
      <c r="CH200" s="20"/>
      <c r="CI200" s="20"/>
      <c r="CJ200" s="20"/>
      <c r="CK200" s="20"/>
      <c r="CL200" s="20"/>
      <c r="CM200" s="20"/>
      <c r="CN200" s="20"/>
      <c r="CO200" s="20"/>
      <c r="CP200" s="20"/>
      <c r="CQ200" s="20"/>
      <c r="CR200" s="20"/>
      <c r="CS200" s="20"/>
      <c r="CT200" s="20"/>
      <c r="CU200" s="20"/>
      <c r="CV200" s="20"/>
      <c r="CW200" s="20"/>
      <c r="CX200" s="20"/>
      <c r="CY200" s="20"/>
      <c r="CZ200" s="20"/>
      <c r="DA200" s="20"/>
      <c r="DB200" s="20"/>
      <c r="DC200" s="20"/>
      <c r="DD200" s="20"/>
      <c r="DE200" s="20"/>
      <c r="DF200" s="20"/>
      <c r="DG200" s="20"/>
      <c r="DH200" s="20"/>
      <c r="DI200" s="20"/>
      <c r="DJ200" s="20"/>
      <c r="DK200" s="20"/>
      <c r="DL200" s="20"/>
      <c r="DM200" s="20"/>
      <c r="DN200" s="20"/>
      <c r="DO200" s="20"/>
      <c r="DP200" s="20"/>
      <c r="DQ200" s="20"/>
      <c r="DR200" s="20"/>
      <c r="DS200" s="20"/>
      <c r="DT200" s="20"/>
      <c r="DU200" s="20"/>
      <c r="DV200" s="20"/>
      <c r="DW200" s="20"/>
      <c r="DX200" s="20"/>
      <c r="DY200" s="20"/>
      <c r="DZ200" s="20"/>
      <c r="EA200" s="20"/>
      <c r="EB200" s="20"/>
      <c r="EC200" s="20"/>
      <c r="ED200" s="20"/>
      <c r="EE200" s="20"/>
      <c r="EF200" s="20"/>
      <c r="EG200" s="20"/>
      <c r="EH200" s="20"/>
    </row>
    <row r="201" spans="1:141" s="19" customFormat="1" ht="12" customHeight="1" x14ac:dyDescent="0.25">
      <c r="A201" s="22"/>
      <c r="B201" s="70"/>
      <c r="C201" s="103" t="s">
        <v>133</v>
      </c>
      <c r="D201" s="118" t="s">
        <v>230</v>
      </c>
      <c r="E201" s="118" t="s">
        <v>2</v>
      </c>
      <c r="F201" s="118" t="s">
        <v>2</v>
      </c>
      <c r="G201" s="119">
        <v>416</v>
      </c>
      <c r="H201" s="126" t="s">
        <v>112</v>
      </c>
      <c r="I201" s="126" t="s">
        <v>89</v>
      </c>
      <c r="J201" s="126">
        <v>70</v>
      </c>
      <c r="K201" s="118" t="s">
        <v>92</v>
      </c>
      <c r="L201" s="118" t="s">
        <v>2</v>
      </c>
      <c r="M201" s="122" t="s">
        <v>214</v>
      </c>
      <c r="N201" s="123">
        <v>114</v>
      </c>
      <c r="O201" s="169">
        <f t="shared" si="28"/>
        <v>114</v>
      </c>
      <c r="P201" s="115">
        <f t="shared" si="29"/>
        <v>0</v>
      </c>
      <c r="Q201" s="17"/>
      <c r="R201" s="207">
        <f t="shared" si="23"/>
        <v>1</v>
      </c>
      <c r="S201" s="208" t="s">
        <v>516</v>
      </c>
      <c r="T201" s="208">
        <v>1</v>
      </c>
      <c r="U201" s="150"/>
      <c r="V201" s="333">
        <v>22.75</v>
      </c>
      <c r="W201" s="330">
        <f t="shared" si="31"/>
        <v>0</v>
      </c>
      <c r="X201" s="192"/>
      <c r="Y201" s="195"/>
      <c r="Z201" s="151"/>
      <c r="AA201" s="152"/>
      <c r="AB201" s="152"/>
      <c r="AC201" s="152"/>
      <c r="AD201" s="152"/>
      <c r="AE201" s="20"/>
      <c r="AF201" s="20"/>
      <c r="AG201" s="20"/>
      <c r="AH201" s="20"/>
      <c r="AI201" s="20"/>
      <c r="AJ201" s="20"/>
      <c r="AK201" s="20"/>
      <c r="AL201" s="20"/>
      <c r="AM201" s="20"/>
      <c r="AN201" s="20"/>
      <c r="AO201" s="20"/>
      <c r="AP201" s="20"/>
      <c r="AQ201" s="20"/>
      <c r="AR201" s="20"/>
      <c r="AS201" s="20"/>
      <c r="AT201" s="20"/>
      <c r="AU201" s="20"/>
      <c r="AV201" s="20"/>
      <c r="AW201" s="20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0"/>
      <c r="BJ201" s="20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0"/>
      <c r="CA201" s="20"/>
      <c r="CB201" s="20"/>
      <c r="CC201" s="20"/>
      <c r="CD201" s="20"/>
      <c r="CE201" s="20"/>
      <c r="CF201" s="20"/>
      <c r="CG201" s="20"/>
      <c r="CH201" s="20"/>
      <c r="CI201" s="20"/>
      <c r="CJ201" s="20"/>
      <c r="CK201" s="20"/>
      <c r="CL201" s="20"/>
      <c r="CM201" s="20"/>
      <c r="CN201" s="20"/>
      <c r="CO201" s="20"/>
      <c r="CP201" s="20"/>
      <c r="CQ201" s="20"/>
      <c r="CR201" s="20"/>
      <c r="CS201" s="20"/>
      <c r="CT201" s="20"/>
      <c r="CU201" s="20"/>
      <c r="CV201" s="20"/>
      <c r="CW201" s="20"/>
      <c r="CX201" s="20"/>
      <c r="CY201" s="20"/>
      <c r="CZ201" s="20"/>
      <c r="DA201" s="20"/>
      <c r="DB201" s="20"/>
      <c r="DC201" s="20"/>
      <c r="DD201" s="20"/>
      <c r="DE201" s="20"/>
      <c r="DF201" s="20"/>
      <c r="DG201" s="20"/>
      <c r="DH201" s="20"/>
      <c r="DI201" s="20"/>
      <c r="DJ201" s="20"/>
      <c r="DK201" s="20"/>
      <c r="DL201" s="20"/>
      <c r="DM201" s="20"/>
      <c r="DN201" s="20"/>
      <c r="DO201" s="20"/>
      <c r="DP201" s="20"/>
      <c r="DQ201" s="20"/>
      <c r="DR201" s="20"/>
      <c r="DS201" s="20"/>
      <c r="DT201" s="20"/>
      <c r="DU201" s="20"/>
      <c r="DV201" s="20"/>
      <c r="DW201" s="20"/>
      <c r="DX201" s="20"/>
      <c r="DY201" s="20"/>
      <c r="DZ201" s="20"/>
      <c r="EA201" s="20"/>
      <c r="EB201" s="20"/>
      <c r="EC201" s="20"/>
      <c r="ED201" s="20"/>
      <c r="EE201" s="20"/>
      <c r="EF201" s="20"/>
      <c r="EG201" s="20"/>
      <c r="EH201" s="20"/>
    </row>
    <row r="202" spans="1:141" s="19" customFormat="1" ht="12" customHeight="1" x14ac:dyDescent="0.25">
      <c r="A202" s="22"/>
      <c r="B202" s="70"/>
      <c r="C202" s="103" t="s">
        <v>133</v>
      </c>
      <c r="D202" s="118" t="s">
        <v>230</v>
      </c>
      <c r="E202" s="118" t="s">
        <v>2</v>
      </c>
      <c r="F202" s="118" t="s">
        <v>2</v>
      </c>
      <c r="G202" s="119">
        <v>416</v>
      </c>
      <c r="H202" s="126" t="s">
        <v>112</v>
      </c>
      <c r="I202" s="126" t="s">
        <v>181</v>
      </c>
      <c r="J202" s="126">
        <v>70</v>
      </c>
      <c r="K202" s="118" t="s">
        <v>90</v>
      </c>
      <c r="L202" s="118" t="s">
        <v>2</v>
      </c>
      <c r="M202" s="122" t="s">
        <v>215</v>
      </c>
      <c r="N202" s="123">
        <v>97</v>
      </c>
      <c r="O202" s="169">
        <f t="shared" si="28"/>
        <v>97</v>
      </c>
      <c r="P202" s="115">
        <f t="shared" si="29"/>
        <v>0</v>
      </c>
      <c r="Q202" s="17"/>
      <c r="R202" s="207">
        <f t="shared" si="23"/>
        <v>1</v>
      </c>
      <c r="S202" s="208" t="s">
        <v>516</v>
      </c>
      <c r="T202" s="208">
        <v>1</v>
      </c>
      <c r="U202" s="150"/>
      <c r="V202" s="333">
        <v>22.75</v>
      </c>
      <c r="W202" s="330">
        <f t="shared" si="31"/>
        <v>0</v>
      </c>
      <c r="X202" s="192"/>
      <c r="Y202" s="195"/>
      <c r="Z202" s="151"/>
      <c r="AA202" s="152"/>
      <c r="AB202" s="152"/>
      <c r="AC202" s="152"/>
      <c r="AD202" s="152"/>
      <c r="AE202" s="20"/>
      <c r="AF202" s="20"/>
      <c r="AG202" s="20"/>
      <c r="AH202" s="20"/>
      <c r="AI202" s="20"/>
      <c r="AJ202" s="20"/>
      <c r="AK202" s="20"/>
      <c r="AL202" s="20"/>
      <c r="AM202" s="20"/>
      <c r="AN202" s="20"/>
      <c r="AO202" s="20"/>
      <c r="AP202" s="20"/>
      <c r="AQ202" s="20"/>
      <c r="AR202" s="20"/>
      <c r="AS202" s="20"/>
      <c r="AT202" s="20"/>
      <c r="AU202" s="20"/>
      <c r="AV202" s="20"/>
      <c r="AW202" s="20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0"/>
      <c r="BJ202" s="20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0"/>
      <c r="CA202" s="20"/>
      <c r="CB202" s="20"/>
      <c r="CC202" s="20"/>
      <c r="CD202" s="20"/>
      <c r="CE202" s="20"/>
      <c r="CF202" s="20"/>
      <c r="CG202" s="20"/>
      <c r="CH202" s="20"/>
      <c r="CI202" s="20"/>
      <c r="CJ202" s="20"/>
      <c r="CK202" s="20"/>
      <c r="CL202" s="20"/>
      <c r="CM202" s="20"/>
      <c r="CN202" s="20"/>
      <c r="CO202" s="20"/>
      <c r="CP202" s="20"/>
      <c r="CQ202" s="20"/>
      <c r="CR202" s="20"/>
      <c r="CS202" s="20"/>
      <c r="CT202" s="20"/>
      <c r="CU202" s="20"/>
      <c r="CV202" s="20"/>
      <c r="CW202" s="20"/>
      <c r="CX202" s="20"/>
      <c r="CY202" s="20"/>
      <c r="CZ202" s="20"/>
      <c r="DA202" s="20"/>
      <c r="DB202" s="20"/>
      <c r="DC202" s="20"/>
      <c r="DD202" s="20"/>
      <c r="DE202" s="20"/>
      <c r="DF202" s="20"/>
      <c r="DG202" s="20"/>
      <c r="DH202" s="20"/>
      <c r="DI202" s="20"/>
      <c r="DJ202" s="20"/>
      <c r="DK202" s="20"/>
      <c r="DL202" s="20"/>
      <c r="DM202" s="20"/>
      <c r="DN202" s="20"/>
      <c r="DO202" s="20"/>
      <c r="DP202" s="20"/>
      <c r="DQ202" s="20"/>
      <c r="DR202" s="20"/>
      <c r="DS202" s="20"/>
      <c r="DT202" s="20"/>
      <c r="DU202" s="20"/>
      <c r="DV202" s="20"/>
      <c r="DW202" s="20"/>
      <c r="DX202" s="20"/>
      <c r="DY202" s="20"/>
      <c r="DZ202" s="20"/>
      <c r="EA202" s="20"/>
      <c r="EB202" s="20"/>
      <c r="EC202" s="20"/>
      <c r="ED202" s="20"/>
      <c r="EE202" s="20"/>
      <c r="EF202" s="20"/>
      <c r="EG202" s="20"/>
      <c r="EH202" s="20"/>
    </row>
    <row r="203" spans="1:141" s="19" customFormat="1" ht="12" customHeight="1" x14ac:dyDescent="0.25">
      <c r="A203" s="22"/>
      <c r="B203" s="70"/>
      <c r="C203" s="103" t="s">
        <v>133</v>
      </c>
      <c r="D203" s="118" t="s">
        <v>230</v>
      </c>
      <c r="E203" s="118" t="s">
        <v>2</v>
      </c>
      <c r="F203" s="118" t="s">
        <v>2</v>
      </c>
      <c r="G203" s="119">
        <v>416</v>
      </c>
      <c r="H203" s="126" t="s">
        <v>112</v>
      </c>
      <c r="I203" s="126" t="s">
        <v>181</v>
      </c>
      <c r="J203" s="126">
        <v>70</v>
      </c>
      <c r="K203" s="118" t="s">
        <v>92</v>
      </c>
      <c r="L203" s="118" t="s">
        <v>2</v>
      </c>
      <c r="M203" s="122" t="s">
        <v>216</v>
      </c>
      <c r="N203" s="123">
        <v>97</v>
      </c>
      <c r="O203" s="169">
        <f t="shared" si="28"/>
        <v>97</v>
      </c>
      <c r="P203" s="115">
        <f t="shared" si="29"/>
        <v>0</v>
      </c>
      <c r="Q203" s="17"/>
      <c r="R203" s="207">
        <f t="shared" si="23"/>
        <v>1</v>
      </c>
      <c r="S203" s="208" t="s">
        <v>516</v>
      </c>
      <c r="T203" s="208">
        <v>1</v>
      </c>
      <c r="U203" s="150"/>
      <c r="V203" s="333">
        <v>22.75</v>
      </c>
      <c r="W203" s="330">
        <f t="shared" si="31"/>
        <v>0</v>
      </c>
      <c r="X203" s="192"/>
      <c r="Y203" s="195"/>
      <c r="Z203" s="151"/>
      <c r="AA203" s="152"/>
      <c r="AB203" s="152"/>
      <c r="AC203" s="152"/>
      <c r="AD203" s="152"/>
      <c r="AE203" s="20"/>
      <c r="AF203" s="20"/>
      <c r="AG203" s="20"/>
      <c r="AH203" s="20"/>
      <c r="AI203" s="20"/>
      <c r="AJ203" s="20"/>
      <c r="AK203" s="20"/>
      <c r="AL203" s="20"/>
      <c r="AM203" s="20"/>
      <c r="AN203" s="20"/>
      <c r="AO203" s="20"/>
      <c r="AP203" s="20"/>
      <c r="AQ203" s="20"/>
      <c r="AR203" s="20"/>
      <c r="AS203" s="20"/>
      <c r="AT203" s="20"/>
      <c r="AU203" s="20"/>
      <c r="AV203" s="20"/>
      <c r="AW203" s="20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0"/>
      <c r="BJ203" s="20"/>
      <c r="BK203" s="20"/>
      <c r="BL203" s="20"/>
      <c r="BM203" s="20"/>
      <c r="BN203" s="20"/>
      <c r="BO203" s="20"/>
      <c r="BP203" s="20"/>
      <c r="BQ203" s="20"/>
      <c r="BR203" s="20"/>
      <c r="BS203" s="20"/>
      <c r="BT203" s="20"/>
      <c r="BU203" s="20"/>
      <c r="BV203" s="20"/>
      <c r="BW203" s="20"/>
      <c r="BX203" s="20"/>
      <c r="BY203" s="20"/>
      <c r="BZ203" s="20"/>
      <c r="CA203" s="20"/>
      <c r="CB203" s="20"/>
      <c r="CC203" s="20"/>
      <c r="CD203" s="20"/>
      <c r="CE203" s="20"/>
      <c r="CF203" s="20"/>
      <c r="CG203" s="20"/>
      <c r="CH203" s="20"/>
      <c r="CI203" s="20"/>
      <c r="CJ203" s="20"/>
      <c r="CK203" s="20"/>
      <c r="CL203" s="20"/>
      <c r="CM203" s="20"/>
      <c r="CN203" s="20"/>
      <c r="CO203" s="20"/>
      <c r="CP203" s="20"/>
      <c r="CQ203" s="20"/>
      <c r="CR203" s="20"/>
      <c r="CS203" s="20"/>
      <c r="CT203" s="20"/>
      <c r="CU203" s="20"/>
      <c r="CV203" s="20"/>
      <c r="CW203" s="20"/>
      <c r="CX203" s="20"/>
      <c r="CY203" s="20"/>
      <c r="CZ203" s="20"/>
      <c r="DA203" s="20"/>
      <c r="DB203" s="20"/>
      <c r="DC203" s="20"/>
      <c r="DD203" s="20"/>
      <c r="DE203" s="20"/>
      <c r="DF203" s="20"/>
      <c r="DG203" s="20"/>
      <c r="DH203" s="20"/>
      <c r="DI203" s="20"/>
      <c r="DJ203" s="20"/>
      <c r="DK203" s="20"/>
      <c r="DL203" s="20"/>
      <c r="DM203" s="20"/>
      <c r="DN203" s="20"/>
      <c r="DO203" s="20"/>
      <c r="DP203" s="20"/>
      <c r="DQ203" s="20"/>
      <c r="DR203" s="20"/>
      <c r="DS203" s="20"/>
      <c r="DT203" s="20"/>
      <c r="DU203" s="20"/>
      <c r="DV203" s="20"/>
      <c r="DW203" s="20"/>
      <c r="DX203" s="20"/>
      <c r="DY203" s="20"/>
      <c r="DZ203" s="20"/>
      <c r="EA203" s="20"/>
      <c r="EB203" s="20"/>
      <c r="EC203" s="20"/>
      <c r="ED203" s="20"/>
      <c r="EE203" s="20"/>
      <c r="EF203" s="20"/>
      <c r="EG203" s="20"/>
      <c r="EH203" s="20"/>
    </row>
    <row r="204" spans="1:141" s="19" customFormat="1" ht="12" customHeight="1" x14ac:dyDescent="0.25">
      <c r="A204" s="22"/>
      <c r="B204" s="163"/>
      <c r="C204" s="164"/>
      <c r="D204" s="165"/>
      <c r="E204" s="165"/>
      <c r="F204" s="165"/>
      <c r="G204" s="166"/>
      <c r="H204" s="165"/>
      <c r="I204" s="165"/>
      <c r="J204" s="165"/>
      <c r="K204" s="165"/>
      <c r="L204" s="165"/>
      <c r="M204" s="167"/>
      <c r="N204" s="168"/>
      <c r="O204" s="65"/>
      <c r="P204" s="66"/>
      <c r="Q204" s="17"/>
      <c r="R204" s="142"/>
      <c r="S204" s="142"/>
      <c r="T204" s="142"/>
      <c r="U204" s="150"/>
      <c r="V204" s="333"/>
      <c r="W204" s="320"/>
      <c r="X204" s="192"/>
      <c r="Y204" s="195"/>
      <c r="Z204" s="151"/>
      <c r="AA204" s="152"/>
      <c r="AB204" s="152"/>
      <c r="AC204" s="152"/>
      <c r="AD204" s="152"/>
      <c r="AE204" s="20"/>
      <c r="AF204" s="20"/>
      <c r="AG204" s="20"/>
      <c r="AH204" s="20"/>
      <c r="AI204" s="20"/>
      <c r="AJ204" s="20"/>
      <c r="AK204" s="20"/>
      <c r="AL204" s="20"/>
      <c r="AM204" s="20"/>
      <c r="AN204" s="20"/>
      <c r="AO204" s="20"/>
      <c r="AP204" s="20"/>
      <c r="AQ204" s="20"/>
      <c r="AR204" s="20"/>
      <c r="AS204" s="20"/>
      <c r="AT204" s="20"/>
      <c r="AU204" s="20"/>
      <c r="AV204" s="20"/>
      <c r="AW204" s="20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0"/>
      <c r="BJ204" s="20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0"/>
      <c r="CA204" s="20"/>
      <c r="CB204" s="20"/>
      <c r="CC204" s="20"/>
      <c r="CD204" s="20"/>
      <c r="CE204" s="20"/>
      <c r="CF204" s="20"/>
      <c r="CG204" s="20"/>
      <c r="CH204" s="20"/>
      <c r="CI204" s="20"/>
      <c r="CJ204" s="20"/>
      <c r="CK204" s="20"/>
      <c r="CL204" s="20"/>
      <c r="CM204" s="20"/>
      <c r="CN204" s="20"/>
      <c r="CO204" s="20"/>
      <c r="CP204" s="20"/>
      <c r="CQ204" s="20"/>
      <c r="CR204" s="20"/>
      <c r="CS204" s="20"/>
      <c r="CT204" s="20"/>
      <c r="CU204" s="20"/>
      <c r="CV204" s="20"/>
      <c r="CW204" s="20"/>
      <c r="CX204" s="20"/>
      <c r="CY204" s="20"/>
      <c r="CZ204" s="20"/>
      <c r="DA204" s="20"/>
      <c r="DB204" s="20"/>
      <c r="DC204" s="20"/>
      <c r="DD204" s="20"/>
      <c r="DE204" s="20"/>
      <c r="DF204" s="20"/>
      <c r="DG204" s="20"/>
      <c r="DH204" s="20"/>
      <c r="DI204" s="20"/>
      <c r="DJ204" s="20"/>
      <c r="DK204" s="20"/>
      <c r="DL204" s="20"/>
      <c r="DM204" s="20"/>
      <c r="DN204" s="20"/>
      <c r="DO204" s="20"/>
      <c r="DP204" s="20"/>
      <c r="DQ204" s="20"/>
      <c r="DR204" s="20"/>
      <c r="DS204" s="20"/>
      <c r="DT204" s="20"/>
      <c r="DU204" s="20"/>
      <c r="DV204" s="20"/>
      <c r="DW204" s="20"/>
      <c r="DX204" s="20"/>
      <c r="DY204" s="20"/>
      <c r="DZ204" s="20"/>
      <c r="EA204" s="20"/>
      <c r="EB204" s="20"/>
      <c r="EC204" s="20"/>
      <c r="ED204" s="20"/>
      <c r="EE204" s="20"/>
      <c r="EF204" s="20"/>
      <c r="EG204" s="20"/>
      <c r="EH204" s="20"/>
    </row>
    <row r="205" spans="1:141" s="19" customFormat="1" ht="12" customHeight="1" x14ac:dyDescent="0.25">
      <c r="A205" s="22"/>
      <c r="B205" s="80" t="s">
        <v>262</v>
      </c>
      <c r="C205" s="95"/>
      <c r="D205" s="95"/>
      <c r="E205" s="95"/>
      <c r="F205" s="95"/>
      <c r="G205" s="95"/>
      <c r="H205" s="95"/>
      <c r="I205" s="95"/>
      <c r="J205" s="95"/>
      <c r="K205" s="96"/>
      <c r="L205" s="96"/>
      <c r="M205" s="96"/>
      <c r="N205" s="97"/>
      <c r="O205" s="97"/>
      <c r="P205" s="98"/>
      <c r="Q205" s="17"/>
      <c r="R205" s="258" t="s">
        <v>515</v>
      </c>
      <c r="S205" s="258"/>
      <c r="T205" s="258"/>
      <c r="U205" s="150"/>
      <c r="V205" s="333"/>
      <c r="W205" s="320"/>
      <c r="X205" s="192"/>
      <c r="Y205" s="195"/>
      <c r="Z205" s="151"/>
      <c r="AA205" s="152"/>
      <c r="AB205" s="152"/>
      <c r="AC205" s="152"/>
      <c r="AD205" s="152"/>
      <c r="AE205" s="20"/>
      <c r="AF205" s="20"/>
      <c r="AG205" s="20"/>
      <c r="AH205" s="20"/>
      <c r="AI205" s="20"/>
      <c r="AJ205" s="20"/>
      <c r="AK205" s="20"/>
      <c r="AL205" s="20"/>
      <c r="AM205" s="20"/>
      <c r="AN205" s="20"/>
      <c r="AO205" s="20"/>
      <c r="AP205" s="20"/>
      <c r="AQ205" s="20"/>
      <c r="AR205" s="20"/>
      <c r="AS205" s="20"/>
      <c r="AT205" s="20"/>
      <c r="AU205" s="20"/>
      <c r="AV205" s="20"/>
      <c r="AW205" s="20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0"/>
      <c r="BJ205" s="20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0"/>
      <c r="CA205" s="20"/>
      <c r="CB205" s="20"/>
      <c r="CC205" s="20"/>
      <c r="CD205" s="20"/>
      <c r="CE205" s="20"/>
      <c r="CF205" s="20"/>
      <c r="CG205" s="20"/>
      <c r="CH205" s="20"/>
      <c r="CI205" s="20"/>
      <c r="CJ205" s="20"/>
      <c r="CK205" s="20"/>
      <c r="CL205" s="20"/>
      <c r="CM205" s="20"/>
      <c r="CN205" s="20"/>
      <c r="CO205" s="20"/>
      <c r="CP205" s="20"/>
      <c r="CQ205" s="20"/>
      <c r="CR205" s="20"/>
      <c r="CS205" s="20"/>
      <c r="CT205" s="20"/>
      <c r="CU205" s="20"/>
      <c r="CV205" s="20"/>
      <c r="CW205" s="20"/>
      <c r="CX205" s="20"/>
      <c r="CY205" s="20"/>
      <c r="CZ205" s="20"/>
      <c r="DA205" s="20"/>
      <c r="DB205" s="20"/>
      <c r="DC205" s="20"/>
      <c r="DD205" s="20"/>
      <c r="DE205" s="20"/>
      <c r="DF205" s="20"/>
      <c r="DG205" s="20"/>
      <c r="DH205" s="20"/>
      <c r="DI205" s="20"/>
      <c r="DJ205" s="20"/>
      <c r="DK205" s="20"/>
      <c r="DL205" s="20"/>
      <c r="DM205" s="20"/>
      <c r="DN205" s="20"/>
      <c r="DO205" s="20"/>
      <c r="DP205" s="20"/>
      <c r="DQ205" s="20"/>
      <c r="DR205" s="20"/>
      <c r="DS205" s="20"/>
      <c r="DT205" s="20"/>
      <c r="DU205" s="20"/>
      <c r="DV205" s="20"/>
      <c r="DW205" s="20"/>
      <c r="DX205" s="20"/>
      <c r="DY205" s="20"/>
      <c r="DZ205" s="20"/>
      <c r="EA205" s="20"/>
      <c r="EB205" s="20"/>
      <c r="EC205" s="20"/>
      <c r="ED205" s="20"/>
      <c r="EE205" s="20"/>
      <c r="EF205" s="20"/>
      <c r="EG205" s="20"/>
      <c r="EH205" s="20"/>
    </row>
    <row r="206" spans="1:141" s="19" customFormat="1" ht="12" customHeight="1" x14ac:dyDescent="0.25">
      <c r="A206" s="22"/>
      <c r="B206" s="71" t="s">
        <v>0</v>
      </c>
      <c r="C206" s="102" t="s">
        <v>244</v>
      </c>
      <c r="D206" s="99" t="s">
        <v>39</v>
      </c>
      <c r="E206" s="100"/>
      <c r="F206" s="100"/>
      <c r="G206" s="100"/>
      <c r="H206" s="100"/>
      <c r="I206" s="100"/>
      <c r="J206" s="100"/>
      <c r="K206" s="100"/>
      <c r="L206" s="100"/>
      <c r="M206" s="91" t="s">
        <v>50</v>
      </c>
      <c r="N206" s="92" t="s">
        <v>1</v>
      </c>
      <c r="O206" s="92" t="s">
        <v>4</v>
      </c>
      <c r="P206" s="91" t="s">
        <v>5</v>
      </c>
      <c r="Q206" s="17"/>
      <c r="R206" s="206" t="s">
        <v>516</v>
      </c>
      <c r="S206" s="206" t="s">
        <v>517</v>
      </c>
      <c r="T206" s="206" t="s">
        <v>518</v>
      </c>
      <c r="U206" s="150"/>
      <c r="V206" s="333"/>
      <c r="W206" s="320"/>
      <c r="X206" s="192"/>
      <c r="Y206" s="195"/>
      <c r="Z206" s="151"/>
      <c r="AA206" s="152"/>
      <c r="AB206" s="152"/>
      <c r="AC206" s="152"/>
      <c r="AD206" s="152"/>
      <c r="AE206" s="20"/>
      <c r="AF206" s="20"/>
      <c r="AG206" s="20"/>
      <c r="AH206" s="20"/>
      <c r="AI206" s="20"/>
      <c r="AJ206" s="20"/>
      <c r="AK206" s="20"/>
      <c r="AL206" s="20"/>
      <c r="AM206" s="20"/>
      <c r="AN206" s="20"/>
      <c r="AO206" s="20"/>
      <c r="AP206" s="20"/>
      <c r="AQ206" s="20"/>
      <c r="AR206" s="20"/>
      <c r="AS206" s="20"/>
      <c r="AT206" s="20"/>
      <c r="AU206" s="20"/>
      <c r="AV206" s="20"/>
      <c r="AW206" s="20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0"/>
      <c r="BJ206" s="20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0"/>
      <c r="CA206" s="20"/>
      <c r="CB206" s="20"/>
      <c r="CC206" s="20"/>
      <c r="CD206" s="20"/>
      <c r="CE206" s="20"/>
      <c r="CF206" s="20"/>
      <c r="CG206" s="20"/>
      <c r="CH206" s="20"/>
      <c r="CI206" s="20"/>
      <c r="CJ206" s="20"/>
      <c r="CK206" s="20"/>
      <c r="CL206" s="20"/>
      <c r="CM206" s="20"/>
      <c r="CN206" s="20"/>
      <c r="CO206" s="20"/>
      <c r="CP206" s="20"/>
      <c r="CQ206" s="20"/>
      <c r="CR206" s="20"/>
      <c r="CS206" s="20"/>
      <c r="CT206" s="20"/>
      <c r="CU206" s="20"/>
      <c r="CV206" s="20"/>
      <c r="CW206" s="20"/>
      <c r="CX206" s="20"/>
      <c r="CY206" s="20"/>
      <c r="CZ206" s="20"/>
      <c r="DA206" s="20"/>
      <c r="DB206" s="20"/>
      <c r="DC206" s="20"/>
      <c r="DD206" s="20"/>
      <c r="DE206" s="20"/>
      <c r="DF206" s="20"/>
      <c r="DG206" s="20"/>
      <c r="DH206" s="20"/>
      <c r="DI206" s="20"/>
      <c r="DJ206" s="20"/>
      <c r="DK206" s="20"/>
      <c r="DL206" s="20"/>
      <c r="DM206" s="20"/>
      <c r="DN206" s="20"/>
      <c r="DO206" s="20"/>
      <c r="DP206" s="20"/>
      <c r="DQ206" s="20"/>
      <c r="DR206" s="20"/>
      <c r="DS206" s="20"/>
      <c r="DT206" s="20"/>
      <c r="DU206" s="20"/>
      <c r="DV206" s="20"/>
      <c r="DW206" s="20"/>
      <c r="DX206" s="20"/>
      <c r="DY206" s="20"/>
      <c r="DZ206" s="20"/>
      <c r="EA206" s="20"/>
      <c r="EB206" s="20"/>
      <c r="EC206" s="20"/>
      <c r="ED206" s="20"/>
      <c r="EE206" s="20"/>
      <c r="EF206" s="20"/>
      <c r="EG206" s="20"/>
      <c r="EH206" s="20"/>
    </row>
    <row r="207" spans="1:141" ht="12" customHeight="1" x14ac:dyDescent="0.25">
      <c r="A207" s="4"/>
      <c r="B207" s="70"/>
      <c r="C207" s="172" t="s">
        <v>502</v>
      </c>
      <c r="D207" s="260" t="s">
        <v>245</v>
      </c>
      <c r="E207" s="260"/>
      <c r="F207" s="260"/>
      <c r="G207" s="260"/>
      <c r="H207" s="260"/>
      <c r="I207" s="260"/>
      <c r="J207" s="260"/>
      <c r="K207" s="260"/>
      <c r="L207" s="260"/>
      <c r="M207" s="122" t="s">
        <v>254</v>
      </c>
      <c r="N207" s="123">
        <v>14</v>
      </c>
      <c r="O207" s="169">
        <f t="shared" ref="O207:O265" si="32">IF(S207="Custom",N207*T207,N207*R207)</f>
        <v>14</v>
      </c>
      <c r="P207" s="115">
        <f t="shared" ref="P207:P232" si="33">O207*B207</f>
        <v>0</v>
      </c>
      <c r="Q207" s="8"/>
      <c r="R207" s="207">
        <f>$C$23</f>
        <v>1</v>
      </c>
      <c r="S207" s="208" t="s">
        <v>516</v>
      </c>
      <c r="T207" s="208">
        <v>1</v>
      </c>
      <c r="U207" s="148"/>
      <c r="V207" s="333">
        <v>0.1</v>
      </c>
      <c r="W207" s="330">
        <f t="shared" si="31"/>
        <v>0</v>
      </c>
      <c r="Y207" s="193"/>
    </row>
    <row r="208" spans="1:141" ht="12" customHeight="1" x14ac:dyDescent="0.3">
      <c r="A208" s="4"/>
      <c r="B208" s="70"/>
      <c r="C208" s="172" t="s">
        <v>502</v>
      </c>
      <c r="D208" s="260" t="s">
        <v>246</v>
      </c>
      <c r="E208" s="260"/>
      <c r="F208" s="260"/>
      <c r="G208" s="260"/>
      <c r="H208" s="260"/>
      <c r="I208" s="260"/>
      <c r="J208" s="260"/>
      <c r="K208" s="260"/>
      <c r="L208" s="260"/>
      <c r="M208" s="122" t="s">
        <v>255</v>
      </c>
      <c r="N208" s="123">
        <v>2</v>
      </c>
      <c r="O208" s="169">
        <f t="shared" si="32"/>
        <v>2</v>
      </c>
      <c r="P208" s="115">
        <f t="shared" si="33"/>
        <v>0</v>
      </c>
      <c r="Q208" s="7"/>
      <c r="R208" s="207">
        <f t="shared" ref="R208:R265" si="34">$C$23</f>
        <v>1</v>
      </c>
      <c r="S208" s="208" t="s">
        <v>516</v>
      </c>
      <c r="T208" s="208">
        <v>1</v>
      </c>
      <c r="U208" s="149"/>
      <c r="V208" s="319">
        <v>0.1</v>
      </c>
      <c r="W208" s="330">
        <f t="shared" si="31"/>
        <v>0</v>
      </c>
      <c r="X208" s="190"/>
      <c r="Y208" s="7"/>
      <c r="Z208" s="149"/>
    </row>
    <row r="209" spans="1:141" ht="12" customHeight="1" x14ac:dyDescent="0.25">
      <c r="A209" s="4"/>
      <c r="B209" s="70"/>
      <c r="C209" s="172" t="s">
        <v>502</v>
      </c>
      <c r="D209" s="260" t="s">
        <v>247</v>
      </c>
      <c r="E209" s="260"/>
      <c r="F209" s="260"/>
      <c r="G209" s="260"/>
      <c r="H209" s="260"/>
      <c r="I209" s="260"/>
      <c r="J209" s="260"/>
      <c r="K209" s="260"/>
      <c r="L209" s="260"/>
      <c r="M209" s="122" t="s">
        <v>256</v>
      </c>
      <c r="N209" s="123">
        <v>7</v>
      </c>
      <c r="O209" s="169">
        <f t="shared" si="32"/>
        <v>7</v>
      </c>
      <c r="P209" s="115">
        <f t="shared" si="33"/>
        <v>0</v>
      </c>
      <c r="Q209" s="8"/>
      <c r="R209" s="207">
        <f t="shared" si="34"/>
        <v>1</v>
      </c>
      <c r="S209" s="208" t="s">
        <v>516</v>
      </c>
      <c r="T209" s="208">
        <v>1</v>
      </c>
      <c r="U209" s="148"/>
      <c r="V209" s="333">
        <v>2</v>
      </c>
      <c r="W209" s="330">
        <f t="shared" si="31"/>
        <v>0</v>
      </c>
      <c r="Y209" s="193"/>
    </row>
    <row r="210" spans="1:141" ht="12" customHeight="1" x14ac:dyDescent="0.25">
      <c r="A210" s="4"/>
      <c r="B210" s="70"/>
      <c r="C210" s="172" t="s">
        <v>502</v>
      </c>
      <c r="D210" s="260" t="s">
        <v>248</v>
      </c>
      <c r="E210" s="260"/>
      <c r="F210" s="260"/>
      <c r="G210" s="260"/>
      <c r="H210" s="260"/>
      <c r="I210" s="260"/>
      <c r="J210" s="260"/>
      <c r="K210" s="260"/>
      <c r="L210" s="260"/>
      <c r="M210" s="122" t="s">
        <v>257</v>
      </c>
      <c r="N210" s="123">
        <v>14</v>
      </c>
      <c r="O210" s="169">
        <f t="shared" si="32"/>
        <v>14</v>
      </c>
      <c r="P210" s="115">
        <f t="shared" si="33"/>
        <v>0</v>
      </c>
      <c r="Q210" s="8"/>
      <c r="R210" s="207">
        <f t="shared" si="34"/>
        <v>1</v>
      </c>
      <c r="S210" s="208" t="s">
        <v>516</v>
      </c>
      <c r="T210" s="208">
        <v>1</v>
      </c>
      <c r="U210" s="148"/>
      <c r="V210" s="333">
        <v>2</v>
      </c>
      <c r="W210" s="330">
        <f t="shared" si="31"/>
        <v>0</v>
      </c>
      <c r="Y210" s="193"/>
    </row>
    <row r="211" spans="1:141" ht="12" customHeight="1" x14ac:dyDescent="0.25">
      <c r="A211" s="4"/>
      <c r="B211" s="70"/>
      <c r="C211" s="172" t="s">
        <v>502</v>
      </c>
      <c r="D211" s="260" t="s">
        <v>249</v>
      </c>
      <c r="E211" s="260"/>
      <c r="F211" s="260"/>
      <c r="G211" s="260"/>
      <c r="H211" s="260"/>
      <c r="I211" s="260"/>
      <c r="J211" s="260"/>
      <c r="K211" s="260"/>
      <c r="L211" s="260"/>
      <c r="M211" s="122" t="s">
        <v>258</v>
      </c>
      <c r="N211" s="123">
        <v>8</v>
      </c>
      <c r="O211" s="169">
        <f t="shared" si="32"/>
        <v>8</v>
      </c>
      <c r="P211" s="115">
        <f t="shared" si="33"/>
        <v>0</v>
      </c>
      <c r="Q211" s="8"/>
      <c r="R211" s="207">
        <f t="shared" si="34"/>
        <v>1</v>
      </c>
      <c r="S211" s="208" t="s">
        <v>516</v>
      </c>
      <c r="T211" s="208">
        <v>1</v>
      </c>
      <c r="U211" s="148"/>
      <c r="V211" s="333">
        <v>3</v>
      </c>
      <c r="W211" s="330">
        <f t="shared" si="31"/>
        <v>0</v>
      </c>
      <c r="Y211" s="193"/>
    </row>
    <row r="212" spans="1:141" ht="12" customHeight="1" x14ac:dyDescent="0.25">
      <c r="A212" s="4"/>
      <c r="B212" s="70"/>
      <c r="C212" s="172" t="s">
        <v>502</v>
      </c>
      <c r="D212" s="260" t="s">
        <v>250</v>
      </c>
      <c r="E212" s="260"/>
      <c r="F212" s="260"/>
      <c r="G212" s="260"/>
      <c r="H212" s="260"/>
      <c r="I212" s="260"/>
      <c r="J212" s="260"/>
      <c r="K212" s="260"/>
      <c r="L212" s="260"/>
      <c r="M212" s="122" t="s">
        <v>259</v>
      </c>
      <c r="N212" s="123">
        <v>2</v>
      </c>
      <c r="O212" s="169">
        <f t="shared" si="32"/>
        <v>2</v>
      </c>
      <c r="P212" s="115">
        <f t="shared" si="33"/>
        <v>0</v>
      </c>
      <c r="Q212" s="8"/>
      <c r="R212" s="207">
        <f t="shared" si="34"/>
        <v>1</v>
      </c>
      <c r="S212" s="208" t="s">
        <v>516</v>
      </c>
      <c r="T212" s="208">
        <v>1</v>
      </c>
      <c r="U212" s="148"/>
      <c r="V212" s="333">
        <v>0.2</v>
      </c>
      <c r="W212" s="330">
        <f t="shared" si="31"/>
        <v>0</v>
      </c>
      <c r="Y212" s="193"/>
    </row>
    <row r="213" spans="1:141" ht="12" customHeight="1" x14ac:dyDescent="0.3">
      <c r="A213" s="4"/>
      <c r="B213" s="70"/>
      <c r="C213" s="172" t="s">
        <v>502</v>
      </c>
      <c r="D213" s="260" t="s">
        <v>251</v>
      </c>
      <c r="E213" s="260"/>
      <c r="F213" s="260"/>
      <c r="G213" s="260"/>
      <c r="H213" s="260"/>
      <c r="I213" s="260"/>
      <c r="J213" s="260"/>
      <c r="K213" s="260"/>
      <c r="L213" s="260"/>
      <c r="M213" s="122" t="s">
        <v>260</v>
      </c>
      <c r="N213" s="123">
        <v>3</v>
      </c>
      <c r="O213" s="169">
        <f t="shared" si="32"/>
        <v>3</v>
      </c>
      <c r="P213" s="115">
        <f t="shared" si="33"/>
        <v>0</v>
      </c>
      <c r="Q213" s="7"/>
      <c r="R213" s="207">
        <f t="shared" si="34"/>
        <v>1</v>
      </c>
      <c r="S213" s="208" t="s">
        <v>516</v>
      </c>
      <c r="T213" s="208">
        <v>1</v>
      </c>
      <c r="U213" s="149"/>
      <c r="V213" s="319">
        <v>0.2</v>
      </c>
      <c r="W213" s="330">
        <f t="shared" si="31"/>
        <v>0</v>
      </c>
      <c r="X213" s="190"/>
      <c r="Y213" s="7"/>
      <c r="Z213" s="149"/>
    </row>
    <row r="214" spans="1:141" s="19" customFormat="1" ht="12" customHeight="1" x14ac:dyDescent="0.25">
      <c r="A214" s="22"/>
      <c r="B214" s="70"/>
      <c r="C214" s="172" t="s">
        <v>502</v>
      </c>
      <c r="D214" s="260" t="s">
        <v>252</v>
      </c>
      <c r="E214" s="260"/>
      <c r="F214" s="260"/>
      <c r="G214" s="260"/>
      <c r="H214" s="260"/>
      <c r="I214" s="260"/>
      <c r="J214" s="260"/>
      <c r="K214" s="260"/>
      <c r="L214" s="260"/>
      <c r="M214" s="122" t="s">
        <v>283</v>
      </c>
      <c r="N214" s="123">
        <v>5</v>
      </c>
      <c r="O214" s="169">
        <f t="shared" si="32"/>
        <v>5</v>
      </c>
      <c r="P214" s="115">
        <f t="shared" si="33"/>
        <v>0</v>
      </c>
      <c r="Q214" s="17"/>
      <c r="R214" s="207">
        <f t="shared" si="34"/>
        <v>1</v>
      </c>
      <c r="S214" s="208" t="s">
        <v>516</v>
      </c>
      <c r="T214" s="208">
        <v>1</v>
      </c>
      <c r="U214" s="150"/>
      <c r="V214" s="321">
        <v>0.2</v>
      </c>
      <c r="W214" s="330">
        <f t="shared" si="31"/>
        <v>0</v>
      </c>
      <c r="X214" s="192"/>
      <c r="Y214" s="195"/>
      <c r="Z214" s="151"/>
      <c r="AA214" s="152"/>
      <c r="AB214" s="152"/>
      <c r="AC214" s="152"/>
      <c r="AD214" s="152"/>
      <c r="AE214" s="20"/>
      <c r="AF214" s="20"/>
      <c r="AG214" s="20"/>
      <c r="AH214" s="20"/>
      <c r="AI214" s="20"/>
      <c r="AJ214" s="20"/>
      <c r="AK214" s="20"/>
      <c r="AL214" s="20"/>
      <c r="AM214" s="20"/>
      <c r="AN214" s="20"/>
      <c r="AO214" s="20"/>
      <c r="AP214" s="20"/>
      <c r="AQ214" s="20"/>
      <c r="AR214" s="20"/>
      <c r="AS214" s="20"/>
      <c r="AT214" s="20"/>
      <c r="AU214" s="20"/>
      <c r="AV214" s="20"/>
      <c r="AW214" s="20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0"/>
      <c r="BJ214" s="20"/>
      <c r="BK214" s="20"/>
      <c r="BL214" s="20"/>
      <c r="BM214" s="20"/>
      <c r="BN214" s="20"/>
      <c r="BO214" s="20"/>
      <c r="BP214" s="20"/>
      <c r="BQ214" s="20"/>
      <c r="BR214" s="20"/>
      <c r="BS214" s="20"/>
      <c r="BT214" s="20"/>
      <c r="BU214" s="20"/>
      <c r="BV214" s="20"/>
      <c r="BW214" s="20"/>
      <c r="BX214" s="20"/>
      <c r="BY214" s="20"/>
      <c r="BZ214" s="20"/>
      <c r="CA214" s="20"/>
      <c r="CB214" s="20"/>
      <c r="CC214" s="20"/>
      <c r="CD214" s="20"/>
      <c r="CE214" s="20"/>
      <c r="CF214" s="20"/>
      <c r="CG214" s="20"/>
      <c r="CH214" s="20"/>
      <c r="CI214" s="20"/>
      <c r="CJ214" s="20"/>
      <c r="CK214" s="20"/>
      <c r="CL214" s="20"/>
      <c r="CM214" s="20"/>
      <c r="CN214" s="20"/>
      <c r="CO214" s="20"/>
      <c r="CP214" s="20"/>
      <c r="CQ214" s="20"/>
      <c r="CR214" s="20"/>
      <c r="CS214" s="20"/>
      <c r="CT214" s="20"/>
      <c r="CU214" s="20"/>
      <c r="CV214" s="20"/>
      <c r="CW214" s="20"/>
      <c r="CX214" s="20"/>
      <c r="CY214" s="20"/>
      <c r="CZ214" s="20"/>
      <c r="DA214" s="20"/>
      <c r="DB214" s="20"/>
      <c r="DC214" s="20"/>
      <c r="DD214" s="20"/>
      <c r="DE214" s="20"/>
      <c r="DF214" s="20"/>
      <c r="DG214" s="20"/>
      <c r="DH214" s="20"/>
      <c r="DI214" s="20"/>
      <c r="DJ214" s="20"/>
      <c r="DK214" s="20"/>
      <c r="DL214" s="20"/>
      <c r="DM214" s="20"/>
      <c r="DN214" s="20"/>
      <c r="DO214" s="20"/>
      <c r="DP214" s="20"/>
      <c r="DQ214" s="20"/>
      <c r="DR214" s="20"/>
      <c r="DS214" s="20"/>
      <c r="DT214" s="20"/>
      <c r="DU214" s="20"/>
      <c r="DV214" s="20"/>
      <c r="DW214" s="20"/>
      <c r="DX214" s="20"/>
      <c r="DY214" s="20"/>
      <c r="DZ214" s="20"/>
      <c r="EA214" s="20"/>
      <c r="EB214" s="20"/>
      <c r="EC214" s="20"/>
      <c r="ED214" s="20"/>
      <c r="EE214" s="20"/>
      <c r="EF214" s="20"/>
      <c r="EG214" s="20"/>
      <c r="EH214" s="20"/>
      <c r="EK214" s="21"/>
    </row>
    <row r="215" spans="1:141" s="19" customFormat="1" ht="12" customHeight="1" thickBot="1" x14ac:dyDescent="0.3">
      <c r="A215" s="22"/>
      <c r="B215" s="205"/>
      <c r="C215" s="175" t="s">
        <v>502</v>
      </c>
      <c r="D215" s="259" t="s">
        <v>253</v>
      </c>
      <c r="E215" s="259"/>
      <c r="F215" s="259"/>
      <c r="G215" s="259"/>
      <c r="H215" s="259"/>
      <c r="I215" s="259"/>
      <c r="J215" s="259"/>
      <c r="K215" s="259"/>
      <c r="L215" s="259"/>
      <c r="M215" s="176" t="s">
        <v>261</v>
      </c>
      <c r="N215" s="185">
        <v>5</v>
      </c>
      <c r="O215" s="182">
        <f t="shared" si="32"/>
        <v>5</v>
      </c>
      <c r="P215" s="186">
        <f t="shared" si="33"/>
        <v>0</v>
      </c>
      <c r="Q215" s="17"/>
      <c r="R215" s="207">
        <f t="shared" si="34"/>
        <v>1</v>
      </c>
      <c r="S215" s="208" t="s">
        <v>516</v>
      </c>
      <c r="T215" s="208">
        <v>1</v>
      </c>
      <c r="U215" s="150"/>
      <c r="V215" s="321">
        <v>0.2</v>
      </c>
      <c r="W215" s="330">
        <f t="shared" si="31"/>
        <v>0</v>
      </c>
      <c r="X215" s="192"/>
      <c r="Y215" s="195"/>
      <c r="Z215" s="151"/>
      <c r="AA215" s="152"/>
      <c r="AB215" s="152"/>
      <c r="AC215" s="152"/>
      <c r="AD215" s="152"/>
      <c r="AE215" s="20"/>
      <c r="AF215" s="20"/>
      <c r="AG215" s="20"/>
      <c r="AH215" s="20"/>
      <c r="AI215" s="20"/>
      <c r="AJ215" s="20"/>
      <c r="AK215" s="20"/>
      <c r="AL215" s="20"/>
      <c r="AM215" s="20"/>
      <c r="AN215" s="20"/>
      <c r="AO215" s="20"/>
      <c r="AP215" s="20"/>
      <c r="AQ215" s="20"/>
      <c r="AR215" s="20"/>
      <c r="AS215" s="20"/>
      <c r="AT215" s="20"/>
      <c r="AU215" s="20"/>
      <c r="AV215" s="20"/>
      <c r="AW215" s="20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0"/>
      <c r="BJ215" s="20"/>
      <c r="BK215" s="20"/>
      <c r="BL215" s="20"/>
      <c r="BM215" s="20"/>
      <c r="BN215" s="20"/>
      <c r="BO215" s="20"/>
      <c r="BP215" s="20"/>
      <c r="BQ215" s="20"/>
      <c r="BR215" s="20"/>
      <c r="BS215" s="20"/>
      <c r="BT215" s="20"/>
      <c r="BU215" s="20"/>
      <c r="BV215" s="20"/>
      <c r="BW215" s="20"/>
      <c r="BX215" s="20"/>
      <c r="BY215" s="20"/>
      <c r="BZ215" s="20"/>
      <c r="CA215" s="20"/>
      <c r="CB215" s="20"/>
      <c r="CC215" s="20"/>
      <c r="CD215" s="20"/>
      <c r="CE215" s="20"/>
      <c r="CF215" s="20"/>
      <c r="CG215" s="20"/>
      <c r="CH215" s="20"/>
      <c r="CI215" s="20"/>
      <c r="CJ215" s="20"/>
      <c r="CK215" s="20"/>
      <c r="CL215" s="20"/>
      <c r="CM215" s="20"/>
      <c r="CN215" s="20"/>
      <c r="CO215" s="20"/>
      <c r="CP215" s="20"/>
      <c r="CQ215" s="20"/>
      <c r="CR215" s="20"/>
      <c r="CS215" s="20"/>
      <c r="CT215" s="20"/>
      <c r="CU215" s="20"/>
      <c r="CV215" s="20"/>
      <c r="CW215" s="20"/>
      <c r="CX215" s="20"/>
      <c r="CY215" s="20"/>
      <c r="CZ215" s="20"/>
      <c r="DA215" s="20"/>
      <c r="DB215" s="20"/>
      <c r="DC215" s="20"/>
      <c r="DD215" s="20"/>
      <c r="DE215" s="20"/>
      <c r="DF215" s="20"/>
      <c r="DG215" s="20"/>
      <c r="DH215" s="20"/>
      <c r="DI215" s="20"/>
      <c r="DJ215" s="20"/>
      <c r="DK215" s="20"/>
      <c r="DL215" s="20"/>
      <c r="DM215" s="20"/>
      <c r="DN215" s="20"/>
      <c r="DO215" s="20"/>
      <c r="DP215" s="20"/>
      <c r="DQ215" s="20"/>
      <c r="DR215" s="20"/>
      <c r="DS215" s="20"/>
      <c r="DT215" s="20"/>
      <c r="DU215" s="20"/>
      <c r="DV215" s="20"/>
      <c r="DW215" s="20"/>
      <c r="DX215" s="20"/>
      <c r="DY215" s="20"/>
      <c r="DZ215" s="20"/>
      <c r="EA215" s="20"/>
      <c r="EB215" s="20"/>
      <c r="EC215" s="20"/>
      <c r="ED215" s="20"/>
      <c r="EE215" s="20"/>
      <c r="EF215" s="20"/>
      <c r="EG215" s="20"/>
      <c r="EH215" s="20"/>
      <c r="EK215" s="21"/>
    </row>
    <row r="216" spans="1:141" s="19" customFormat="1" ht="12" customHeight="1" x14ac:dyDescent="0.25">
      <c r="A216" s="22"/>
      <c r="B216" s="204"/>
      <c r="C216" s="173" t="s">
        <v>501</v>
      </c>
      <c r="D216" s="261" t="s">
        <v>263</v>
      </c>
      <c r="E216" s="261"/>
      <c r="F216" s="261"/>
      <c r="G216" s="261"/>
      <c r="H216" s="261"/>
      <c r="I216" s="261"/>
      <c r="J216" s="261"/>
      <c r="K216" s="261"/>
      <c r="L216" s="261"/>
      <c r="M216" s="174" t="s">
        <v>273</v>
      </c>
      <c r="N216" s="183">
        <v>23</v>
      </c>
      <c r="O216" s="180">
        <f t="shared" si="32"/>
        <v>23</v>
      </c>
      <c r="P216" s="184">
        <f t="shared" si="33"/>
        <v>0</v>
      </c>
      <c r="Q216" s="17"/>
      <c r="R216" s="207">
        <f t="shared" si="34"/>
        <v>1</v>
      </c>
      <c r="S216" s="208" t="s">
        <v>516</v>
      </c>
      <c r="T216" s="208">
        <v>1</v>
      </c>
      <c r="U216" s="150"/>
      <c r="V216" s="321">
        <v>1</v>
      </c>
      <c r="W216" s="330">
        <f t="shared" si="31"/>
        <v>0</v>
      </c>
      <c r="X216" s="192"/>
      <c r="Y216" s="195"/>
      <c r="Z216" s="151"/>
      <c r="AA216" s="152"/>
      <c r="AB216" s="152"/>
      <c r="AC216" s="152"/>
      <c r="AD216" s="152"/>
      <c r="AE216" s="20"/>
      <c r="AF216" s="20"/>
      <c r="AG216" s="20"/>
      <c r="AH216" s="20"/>
      <c r="AI216" s="20"/>
      <c r="AJ216" s="20"/>
      <c r="AK216" s="20"/>
      <c r="AL216" s="20"/>
      <c r="AM216" s="20"/>
      <c r="AN216" s="20"/>
      <c r="AO216" s="20"/>
      <c r="AP216" s="20"/>
      <c r="AQ216" s="20"/>
      <c r="AR216" s="20"/>
      <c r="AS216" s="20"/>
      <c r="AT216" s="20"/>
      <c r="AU216" s="20"/>
      <c r="AV216" s="20"/>
      <c r="AW216" s="20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0"/>
      <c r="BJ216" s="20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0"/>
      <c r="CA216" s="20"/>
      <c r="CB216" s="20"/>
      <c r="CC216" s="20"/>
      <c r="CD216" s="20"/>
      <c r="CE216" s="20"/>
      <c r="CF216" s="20"/>
      <c r="CG216" s="20"/>
      <c r="CH216" s="20"/>
      <c r="CI216" s="20"/>
      <c r="CJ216" s="20"/>
      <c r="CK216" s="20"/>
      <c r="CL216" s="20"/>
      <c r="CM216" s="20"/>
      <c r="CN216" s="20"/>
      <c r="CO216" s="20"/>
      <c r="CP216" s="20"/>
      <c r="CQ216" s="20"/>
      <c r="CR216" s="20"/>
      <c r="CS216" s="20"/>
      <c r="CT216" s="20"/>
      <c r="CU216" s="20"/>
      <c r="CV216" s="20"/>
      <c r="CW216" s="20"/>
      <c r="CX216" s="20"/>
      <c r="CY216" s="20"/>
      <c r="CZ216" s="20"/>
      <c r="DA216" s="20"/>
      <c r="DB216" s="20"/>
      <c r="DC216" s="20"/>
      <c r="DD216" s="20"/>
      <c r="DE216" s="20"/>
      <c r="DF216" s="20"/>
      <c r="DG216" s="20"/>
      <c r="DH216" s="20"/>
      <c r="DI216" s="20"/>
      <c r="DJ216" s="20"/>
      <c r="DK216" s="20"/>
      <c r="DL216" s="20"/>
      <c r="DM216" s="20"/>
      <c r="DN216" s="20"/>
      <c r="DO216" s="20"/>
      <c r="DP216" s="20"/>
      <c r="DQ216" s="20"/>
      <c r="DR216" s="20"/>
      <c r="DS216" s="20"/>
      <c r="DT216" s="20"/>
      <c r="DU216" s="20"/>
      <c r="DV216" s="20"/>
      <c r="DW216" s="20"/>
      <c r="DX216" s="20"/>
      <c r="DY216" s="20"/>
      <c r="DZ216" s="20"/>
      <c r="EA216" s="20"/>
      <c r="EB216" s="20"/>
      <c r="EC216" s="20"/>
      <c r="ED216" s="20"/>
      <c r="EE216" s="20"/>
      <c r="EF216" s="20"/>
      <c r="EG216" s="20"/>
      <c r="EH216" s="20"/>
      <c r="EK216" s="21"/>
    </row>
    <row r="217" spans="1:141" s="19" customFormat="1" ht="12" customHeight="1" x14ac:dyDescent="0.25">
      <c r="A217" s="22"/>
      <c r="B217" s="70"/>
      <c r="C217" s="172" t="s">
        <v>501</v>
      </c>
      <c r="D217" s="260" t="s">
        <v>264</v>
      </c>
      <c r="E217" s="260"/>
      <c r="F217" s="260"/>
      <c r="G217" s="260"/>
      <c r="H217" s="260"/>
      <c r="I217" s="260"/>
      <c r="J217" s="260"/>
      <c r="K217" s="260"/>
      <c r="L217" s="260"/>
      <c r="M217" s="122" t="s">
        <v>274</v>
      </c>
      <c r="N217" s="123">
        <v>7</v>
      </c>
      <c r="O217" s="169">
        <f t="shared" si="32"/>
        <v>7</v>
      </c>
      <c r="P217" s="115">
        <f t="shared" si="33"/>
        <v>0</v>
      </c>
      <c r="Q217" s="17"/>
      <c r="R217" s="207">
        <f t="shared" si="34"/>
        <v>1</v>
      </c>
      <c r="S217" s="208" t="s">
        <v>516</v>
      </c>
      <c r="T217" s="208">
        <v>1</v>
      </c>
      <c r="U217" s="150"/>
      <c r="V217" s="321">
        <v>1</v>
      </c>
      <c r="W217" s="330">
        <f t="shared" si="31"/>
        <v>0</v>
      </c>
      <c r="X217" s="192"/>
      <c r="Y217" s="195"/>
      <c r="Z217" s="151"/>
      <c r="AA217" s="152"/>
      <c r="AB217" s="152"/>
      <c r="AC217" s="152"/>
      <c r="AD217" s="152"/>
      <c r="AE217" s="20"/>
      <c r="AF217" s="20"/>
      <c r="AG217" s="20"/>
      <c r="AH217" s="20"/>
      <c r="AI217" s="20"/>
      <c r="AJ217" s="20"/>
      <c r="AK217" s="20"/>
      <c r="AL217" s="20"/>
      <c r="AM217" s="20"/>
      <c r="AN217" s="20"/>
      <c r="AO217" s="20"/>
      <c r="AP217" s="20"/>
      <c r="AQ217" s="20"/>
      <c r="AR217" s="20"/>
      <c r="AS217" s="20"/>
      <c r="AT217" s="20"/>
      <c r="AU217" s="20"/>
      <c r="AV217" s="20"/>
      <c r="AW217" s="20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0"/>
      <c r="BJ217" s="20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0"/>
      <c r="CA217" s="20"/>
      <c r="CB217" s="20"/>
      <c r="CC217" s="20"/>
      <c r="CD217" s="20"/>
      <c r="CE217" s="20"/>
      <c r="CF217" s="20"/>
      <c r="CG217" s="20"/>
      <c r="CH217" s="20"/>
      <c r="CI217" s="20"/>
      <c r="CJ217" s="20"/>
      <c r="CK217" s="20"/>
      <c r="CL217" s="20"/>
      <c r="CM217" s="20"/>
      <c r="CN217" s="20"/>
      <c r="CO217" s="20"/>
      <c r="CP217" s="20"/>
      <c r="CQ217" s="20"/>
      <c r="CR217" s="20"/>
      <c r="CS217" s="20"/>
      <c r="CT217" s="20"/>
      <c r="CU217" s="20"/>
      <c r="CV217" s="20"/>
      <c r="CW217" s="20"/>
      <c r="CX217" s="20"/>
      <c r="CY217" s="20"/>
      <c r="CZ217" s="20"/>
      <c r="DA217" s="20"/>
      <c r="DB217" s="20"/>
      <c r="DC217" s="20"/>
      <c r="DD217" s="20"/>
      <c r="DE217" s="20"/>
      <c r="DF217" s="20"/>
      <c r="DG217" s="20"/>
      <c r="DH217" s="20"/>
      <c r="DI217" s="20"/>
      <c r="DJ217" s="20"/>
      <c r="DK217" s="20"/>
      <c r="DL217" s="20"/>
      <c r="DM217" s="20"/>
      <c r="DN217" s="20"/>
      <c r="DO217" s="20"/>
      <c r="DP217" s="20"/>
      <c r="DQ217" s="20"/>
      <c r="DR217" s="20"/>
      <c r="DS217" s="20"/>
      <c r="DT217" s="20"/>
      <c r="DU217" s="20"/>
      <c r="DV217" s="20"/>
      <c r="DW217" s="20"/>
      <c r="DX217" s="20"/>
      <c r="DY217" s="20"/>
      <c r="DZ217" s="20"/>
      <c r="EA217" s="20"/>
      <c r="EB217" s="20"/>
      <c r="EC217" s="20"/>
      <c r="ED217" s="20"/>
      <c r="EE217" s="20"/>
      <c r="EF217" s="20"/>
      <c r="EG217" s="20"/>
      <c r="EH217" s="20"/>
      <c r="EK217" s="21"/>
    </row>
    <row r="218" spans="1:141" s="19" customFormat="1" ht="12" customHeight="1" x14ac:dyDescent="0.25">
      <c r="A218" s="22"/>
      <c r="B218" s="70"/>
      <c r="C218" s="172" t="s">
        <v>501</v>
      </c>
      <c r="D218" s="260" t="s">
        <v>265</v>
      </c>
      <c r="E218" s="260"/>
      <c r="F218" s="260"/>
      <c r="G218" s="260"/>
      <c r="H218" s="260"/>
      <c r="I218" s="260"/>
      <c r="J218" s="260"/>
      <c r="K218" s="260"/>
      <c r="L218" s="260"/>
      <c r="M218" s="122" t="s">
        <v>275</v>
      </c>
      <c r="N218" s="123">
        <v>5</v>
      </c>
      <c r="O218" s="169">
        <f t="shared" si="32"/>
        <v>5</v>
      </c>
      <c r="P218" s="115">
        <f t="shared" si="33"/>
        <v>0</v>
      </c>
      <c r="Q218" s="17"/>
      <c r="R218" s="207">
        <f t="shared" si="34"/>
        <v>1</v>
      </c>
      <c r="S218" s="208" t="s">
        <v>516</v>
      </c>
      <c r="T218" s="208">
        <v>1</v>
      </c>
      <c r="U218" s="150"/>
      <c r="V218" s="321">
        <v>0.25</v>
      </c>
      <c r="W218" s="330">
        <f t="shared" si="31"/>
        <v>0</v>
      </c>
      <c r="X218" s="192"/>
      <c r="Y218" s="195"/>
      <c r="Z218" s="151"/>
      <c r="AA218" s="152"/>
      <c r="AB218" s="152"/>
      <c r="AC218" s="152"/>
      <c r="AD218" s="152"/>
      <c r="AE218" s="20"/>
      <c r="AF218" s="20"/>
      <c r="AG218" s="20"/>
      <c r="AH218" s="20"/>
      <c r="AI218" s="20"/>
      <c r="AJ218" s="20"/>
      <c r="AK218" s="20"/>
      <c r="AL218" s="20"/>
      <c r="AM218" s="20"/>
      <c r="AN218" s="20"/>
      <c r="AO218" s="20"/>
      <c r="AP218" s="20"/>
      <c r="AQ218" s="20"/>
      <c r="AR218" s="20"/>
      <c r="AS218" s="20"/>
      <c r="AT218" s="20"/>
      <c r="AU218" s="20"/>
      <c r="AV218" s="20"/>
      <c r="AW218" s="20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0"/>
      <c r="BJ218" s="20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0"/>
      <c r="CA218" s="20"/>
      <c r="CB218" s="20"/>
      <c r="CC218" s="20"/>
      <c r="CD218" s="20"/>
      <c r="CE218" s="20"/>
      <c r="CF218" s="20"/>
      <c r="CG218" s="20"/>
      <c r="CH218" s="20"/>
      <c r="CI218" s="20"/>
      <c r="CJ218" s="20"/>
      <c r="CK218" s="20"/>
      <c r="CL218" s="20"/>
      <c r="CM218" s="20"/>
      <c r="CN218" s="20"/>
      <c r="CO218" s="20"/>
      <c r="CP218" s="20"/>
      <c r="CQ218" s="20"/>
      <c r="CR218" s="20"/>
      <c r="CS218" s="20"/>
      <c r="CT218" s="20"/>
      <c r="CU218" s="20"/>
      <c r="CV218" s="20"/>
      <c r="CW218" s="20"/>
      <c r="CX218" s="20"/>
      <c r="CY218" s="20"/>
      <c r="CZ218" s="20"/>
      <c r="DA218" s="20"/>
      <c r="DB218" s="20"/>
      <c r="DC218" s="20"/>
      <c r="DD218" s="20"/>
      <c r="DE218" s="20"/>
      <c r="DF218" s="20"/>
      <c r="DG218" s="20"/>
      <c r="DH218" s="20"/>
      <c r="DI218" s="20"/>
      <c r="DJ218" s="20"/>
      <c r="DK218" s="20"/>
      <c r="DL218" s="20"/>
      <c r="DM218" s="20"/>
      <c r="DN218" s="20"/>
      <c r="DO218" s="20"/>
      <c r="DP218" s="20"/>
      <c r="DQ218" s="20"/>
      <c r="DR218" s="20"/>
      <c r="DS218" s="20"/>
      <c r="DT218" s="20"/>
      <c r="DU218" s="20"/>
      <c r="DV218" s="20"/>
      <c r="DW218" s="20"/>
      <c r="DX218" s="20"/>
      <c r="DY218" s="20"/>
      <c r="DZ218" s="20"/>
      <c r="EA218" s="20"/>
      <c r="EB218" s="20"/>
      <c r="EC218" s="20"/>
      <c r="ED218" s="20"/>
      <c r="EE218" s="20"/>
      <c r="EF218" s="20"/>
      <c r="EG218" s="20"/>
      <c r="EH218" s="20"/>
      <c r="EK218" s="21"/>
    </row>
    <row r="219" spans="1:141" ht="12" customHeight="1" x14ac:dyDescent="0.3">
      <c r="A219" s="4"/>
      <c r="B219" s="70"/>
      <c r="C219" s="172" t="s">
        <v>501</v>
      </c>
      <c r="D219" s="260" t="s">
        <v>266</v>
      </c>
      <c r="E219" s="260"/>
      <c r="F219" s="260"/>
      <c r="G219" s="260"/>
      <c r="H219" s="260"/>
      <c r="I219" s="260"/>
      <c r="J219" s="260"/>
      <c r="K219" s="260"/>
      <c r="L219" s="260"/>
      <c r="M219" s="122" t="s">
        <v>276</v>
      </c>
      <c r="N219" s="123">
        <v>5</v>
      </c>
      <c r="O219" s="169">
        <f t="shared" si="32"/>
        <v>5</v>
      </c>
      <c r="P219" s="115">
        <f t="shared" si="33"/>
        <v>0</v>
      </c>
      <c r="Q219" s="7"/>
      <c r="R219" s="207">
        <f t="shared" si="34"/>
        <v>1</v>
      </c>
      <c r="S219" s="208" t="s">
        <v>516</v>
      </c>
      <c r="T219" s="208">
        <v>1</v>
      </c>
      <c r="U219" s="149"/>
      <c r="V219" s="319">
        <v>0.25</v>
      </c>
      <c r="W219" s="330">
        <f t="shared" si="31"/>
        <v>0</v>
      </c>
      <c r="X219" s="190"/>
      <c r="Y219" s="7"/>
      <c r="Z219" s="149"/>
    </row>
    <row r="220" spans="1:141" s="19" customFormat="1" ht="12" customHeight="1" x14ac:dyDescent="0.25">
      <c r="A220" s="22"/>
      <c r="B220" s="70"/>
      <c r="C220" s="172" t="s">
        <v>501</v>
      </c>
      <c r="D220" s="260" t="s">
        <v>267</v>
      </c>
      <c r="E220" s="260"/>
      <c r="F220" s="260"/>
      <c r="G220" s="260"/>
      <c r="H220" s="260"/>
      <c r="I220" s="260"/>
      <c r="J220" s="260"/>
      <c r="K220" s="260"/>
      <c r="L220" s="260"/>
      <c r="M220" s="122" t="s">
        <v>277</v>
      </c>
      <c r="N220" s="123">
        <v>4</v>
      </c>
      <c r="O220" s="169">
        <f t="shared" si="32"/>
        <v>4</v>
      </c>
      <c r="P220" s="115">
        <f t="shared" si="33"/>
        <v>0</v>
      </c>
      <c r="Q220" s="17"/>
      <c r="R220" s="207">
        <f t="shared" si="34"/>
        <v>1</v>
      </c>
      <c r="S220" s="208" t="s">
        <v>516</v>
      </c>
      <c r="T220" s="208">
        <v>1</v>
      </c>
      <c r="U220" s="150"/>
      <c r="V220" s="321">
        <v>0.25</v>
      </c>
      <c r="W220" s="330">
        <f t="shared" si="31"/>
        <v>0</v>
      </c>
      <c r="X220" s="192"/>
      <c r="Y220" s="195"/>
      <c r="Z220" s="151"/>
      <c r="AA220" s="152"/>
      <c r="AB220" s="152"/>
      <c r="AC220" s="152"/>
      <c r="AD220" s="152"/>
      <c r="AE220" s="20"/>
      <c r="AF220" s="20"/>
      <c r="AG220" s="20"/>
      <c r="AH220" s="20"/>
      <c r="AI220" s="20"/>
      <c r="AJ220" s="20"/>
      <c r="AK220" s="20"/>
      <c r="AL220" s="20"/>
      <c r="AM220" s="20"/>
      <c r="AN220" s="20"/>
      <c r="AO220" s="20"/>
      <c r="AP220" s="20"/>
      <c r="AQ220" s="20"/>
      <c r="AR220" s="20"/>
      <c r="AS220" s="20"/>
      <c r="AT220" s="20"/>
      <c r="AU220" s="20"/>
      <c r="AV220" s="20"/>
      <c r="AW220" s="20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0"/>
      <c r="BJ220" s="20"/>
      <c r="BK220" s="20"/>
      <c r="BL220" s="20"/>
      <c r="BM220" s="20"/>
      <c r="BN220" s="20"/>
      <c r="BO220" s="20"/>
      <c r="BP220" s="20"/>
      <c r="BQ220" s="20"/>
      <c r="BR220" s="20"/>
      <c r="BS220" s="20"/>
      <c r="BT220" s="20"/>
      <c r="BU220" s="20"/>
      <c r="BV220" s="20"/>
      <c r="BW220" s="20"/>
      <c r="BX220" s="20"/>
      <c r="BY220" s="20"/>
      <c r="BZ220" s="20"/>
      <c r="CA220" s="20"/>
      <c r="CB220" s="20"/>
      <c r="CC220" s="20"/>
      <c r="CD220" s="20"/>
      <c r="CE220" s="20"/>
      <c r="CF220" s="20"/>
      <c r="CG220" s="20"/>
      <c r="CH220" s="20"/>
      <c r="CI220" s="20"/>
      <c r="CJ220" s="20"/>
      <c r="CK220" s="20"/>
      <c r="CL220" s="20"/>
      <c r="CM220" s="20"/>
      <c r="CN220" s="20"/>
      <c r="CO220" s="20"/>
      <c r="CP220" s="20"/>
      <c r="CQ220" s="20"/>
      <c r="CR220" s="20"/>
      <c r="CS220" s="20"/>
      <c r="CT220" s="20"/>
      <c r="CU220" s="20"/>
      <c r="CV220" s="20"/>
      <c r="CW220" s="20"/>
      <c r="CX220" s="20"/>
      <c r="CY220" s="20"/>
      <c r="CZ220" s="20"/>
      <c r="DA220" s="20"/>
      <c r="DB220" s="20"/>
      <c r="DC220" s="20"/>
      <c r="DD220" s="20"/>
      <c r="DE220" s="20"/>
      <c r="DF220" s="20"/>
      <c r="DG220" s="20"/>
      <c r="DH220" s="20"/>
      <c r="DI220" s="20"/>
      <c r="DJ220" s="20"/>
      <c r="DK220" s="20"/>
      <c r="DL220" s="20"/>
      <c r="DM220" s="20"/>
      <c r="DN220" s="20"/>
      <c r="DO220" s="20"/>
      <c r="DP220" s="20"/>
      <c r="DQ220" s="20"/>
      <c r="DR220" s="20"/>
      <c r="DS220" s="20"/>
      <c r="DT220" s="20"/>
      <c r="DU220" s="20"/>
      <c r="DV220" s="20"/>
      <c r="DW220" s="20"/>
      <c r="DX220" s="20"/>
      <c r="DY220" s="20"/>
      <c r="DZ220" s="20"/>
      <c r="EA220" s="20"/>
      <c r="EB220" s="20"/>
      <c r="EC220" s="20"/>
      <c r="ED220" s="20"/>
      <c r="EE220" s="20"/>
      <c r="EF220" s="20"/>
      <c r="EG220" s="20"/>
      <c r="EH220" s="20"/>
      <c r="EK220" s="21"/>
    </row>
    <row r="221" spans="1:141" s="19" customFormat="1" ht="12" customHeight="1" x14ac:dyDescent="0.25">
      <c r="A221" s="22"/>
      <c r="B221" s="70"/>
      <c r="C221" s="172" t="s">
        <v>501</v>
      </c>
      <c r="D221" s="260" t="s">
        <v>268</v>
      </c>
      <c r="E221" s="260"/>
      <c r="F221" s="260"/>
      <c r="G221" s="260"/>
      <c r="H221" s="260"/>
      <c r="I221" s="260"/>
      <c r="J221" s="260"/>
      <c r="K221" s="260"/>
      <c r="L221" s="260"/>
      <c r="M221" s="122" t="s">
        <v>278</v>
      </c>
      <c r="N221" s="123">
        <v>21</v>
      </c>
      <c r="O221" s="169">
        <f t="shared" si="32"/>
        <v>21</v>
      </c>
      <c r="P221" s="115">
        <f t="shared" si="33"/>
        <v>0</v>
      </c>
      <c r="Q221" s="17"/>
      <c r="R221" s="207">
        <f t="shared" si="34"/>
        <v>1</v>
      </c>
      <c r="S221" s="208" t="s">
        <v>516</v>
      </c>
      <c r="T221" s="208">
        <v>1</v>
      </c>
      <c r="U221" s="150"/>
      <c r="V221" s="321">
        <v>0.25</v>
      </c>
      <c r="W221" s="330">
        <f t="shared" si="31"/>
        <v>0</v>
      </c>
      <c r="X221" s="192"/>
      <c r="Y221" s="195"/>
      <c r="Z221" s="151"/>
      <c r="AA221" s="152"/>
      <c r="AB221" s="152"/>
      <c r="AC221" s="152"/>
      <c r="AD221" s="152"/>
      <c r="AE221" s="20"/>
      <c r="AF221" s="20"/>
      <c r="AG221" s="20"/>
      <c r="AH221" s="20"/>
      <c r="AI221" s="20"/>
      <c r="AJ221" s="20"/>
      <c r="AK221" s="20"/>
      <c r="AL221" s="20"/>
      <c r="AM221" s="20"/>
      <c r="AN221" s="20"/>
      <c r="AO221" s="20"/>
      <c r="AP221" s="20"/>
      <c r="AQ221" s="20"/>
      <c r="AR221" s="20"/>
      <c r="AS221" s="20"/>
      <c r="AT221" s="20"/>
      <c r="AU221" s="20"/>
      <c r="AV221" s="20"/>
      <c r="AW221" s="20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0"/>
      <c r="BJ221" s="20"/>
      <c r="BK221" s="20"/>
      <c r="BL221" s="20"/>
      <c r="BM221" s="20"/>
      <c r="BN221" s="20"/>
      <c r="BO221" s="20"/>
      <c r="BP221" s="20"/>
      <c r="BQ221" s="20"/>
      <c r="BR221" s="20"/>
      <c r="BS221" s="20"/>
      <c r="BT221" s="20"/>
      <c r="BU221" s="20"/>
      <c r="BV221" s="20"/>
      <c r="BW221" s="20"/>
      <c r="BX221" s="20"/>
      <c r="BY221" s="20"/>
      <c r="BZ221" s="20"/>
      <c r="CA221" s="20"/>
      <c r="CB221" s="20"/>
      <c r="CC221" s="20"/>
      <c r="CD221" s="20"/>
      <c r="CE221" s="20"/>
      <c r="CF221" s="20"/>
      <c r="CG221" s="20"/>
      <c r="CH221" s="20"/>
      <c r="CI221" s="20"/>
      <c r="CJ221" s="20"/>
      <c r="CK221" s="20"/>
      <c r="CL221" s="20"/>
      <c r="CM221" s="20"/>
      <c r="CN221" s="20"/>
      <c r="CO221" s="20"/>
      <c r="CP221" s="20"/>
      <c r="CQ221" s="20"/>
      <c r="CR221" s="20"/>
      <c r="CS221" s="20"/>
      <c r="CT221" s="20"/>
      <c r="CU221" s="20"/>
      <c r="CV221" s="20"/>
      <c r="CW221" s="20"/>
      <c r="CX221" s="20"/>
      <c r="CY221" s="20"/>
      <c r="CZ221" s="20"/>
      <c r="DA221" s="20"/>
      <c r="DB221" s="20"/>
      <c r="DC221" s="20"/>
      <c r="DD221" s="20"/>
      <c r="DE221" s="20"/>
      <c r="DF221" s="20"/>
      <c r="DG221" s="20"/>
      <c r="DH221" s="20"/>
      <c r="DI221" s="20"/>
      <c r="DJ221" s="20"/>
      <c r="DK221" s="20"/>
      <c r="DL221" s="20"/>
      <c r="DM221" s="20"/>
      <c r="DN221" s="20"/>
      <c r="DO221" s="20"/>
      <c r="DP221" s="20"/>
      <c r="DQ221" s="20"/>
      <c r="DR221" s="20"/>
      <c r="DS221" s="20"/>
      <c r="DT221" s="20"/>
      <c r="DU221" s="20"/>
      <c r="DV221" s="20"/>
      <c r="DW221" s="20"/>
      <c r="DX221" s="20"/>
      <c r="DY221" s="20"/>
      <c r="DZ221" s="20"/>
      <c r="EA221" s="20"/>
      <c r="EB221" s="20"/>
      <c r="EC221" s="20"/>
      <c r="ED221" s="20"/>
      <c r="EE221" s="20"/>
      <c r="EF221" s="20"/>
      <c r="EG221" s="20"/>
      <c r="EH221" s="20"/>
      <c r="EK221" s="21"/>
    </row>
    <row r="222" spans="1:141" s="19" customFormat="1" ht="12" customHeight="1" x14ac:dyDescent="0.25">
      <c r="A222" s="22"/>
      <c r="B222" s="70"/>
      <c r="C222" s="172" t="s">
        <v>501</v>
      </c>
      <c r="D222" s="260" t="s">
        <v>269</v>
      </c>
      <c r="E222" s="260"/>
      <c r="F222" s="260"/>
      <c r="G222" s="260"/>
      <c r="H222" s="260"/>
      <c r="I222" s="260"/>
      <c r="J222" s="260"/>
      <c r="K222" s="260"/>
      <c r="L222" s="260"/>
      <c r="M222" s="122" t="s">
        <v>279</v>
      </c>
      <c r="N222" s="123">
        <v>11</v>
      </c>
      <c r="O222" s="169">
        <f t="shared" si="32"/>
        <v>11</v>
      </c>
      <c r="P222" s="115">
        <f t="shared" si="33"/>
        <v>0</v>
      </c>
      <c r="Q222" s="17"/>
      <c r="R222" s="207">
        <f t="shared" si="34"/>
        <v>1</v>
      </c>
      <c r="S222" s="208" t="s">
        <v>516</v>
      </c>
      <c r="T222" s="208">
        <v>1</v>
      </c>
      <c r="U222" s="150"/>
      <c r="V222" s="321">
        <v>0.25</v>
      </c>
      <c r="W222" s="330">
        <f t="shared" si="31"/>
        <v>0</v>
      </c>
      <c r="X222" s="192"/>
      <c r="Y222" s="195"/>
      <c r="Z222" s="151"/>
      <c r="AA222" s="152"/>
      <c r="AB222" s="152"/>
      <c r="AC222" s="152"/>
      <c r="AD222" s="152"/>
      <c r="AE222" s="20"/>
      <c r="AF222" s="20"/>
      <c r="AG222" s="20"/>
      <c r="AH222" s="20"/>
      <c r="AI222" s="20"/>
      <c r="AJ222" s="20"/>
      <c r="AK222" s="20"/>
      <c r="AL222" s="20"/>
      <c r="AM222" s="20"/>
      <c r="AN222" s="20"/>
      <c r="AO222" s="20"/>
      <c r="AP222" s="20"/>
      <c r="AQ222" s="20"/>
      <c r="AR222" s="20"/>
      <c r="AS222" s="20"/>
      <c r="AT222" s="20"/>
      <c r="AU222" s="20"/>
      <c r="AV222" s="20"/>
      <c r="AW222" s="20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0"/>
      <c r="BJ222" s="20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0"/>
      <c r="CA222" s="20"/>
      <c r="CB222" s="20"/>
      <c r="CC222" s="20"/>
      <c r="CD222" s="20"/>
      <c r="CE222" s="20"/>
      <c r="CF222" s="20"/>
      <c r="CG222" s="20"/>
      <c r="CH222" s="20"/>
      <c r="CI222" s="20"/>
      <c r="CJ222" s="20"/>
      <c r="CK222" s="20"/>
      <c r="CL222" s="20"/>
      <c r="CM222" s="20"/>
      <c r="CN222" s="20"/>
      <c r="CO222" s="20"/>
      <c r="CP222" s="20"/>
      <c r="CQ222" s="20"/>
      <c r="CR222" s="20"/>
      <c r="CS222" s="20"/>
      <c r="CT222" s="20"/>
      <c r="CU222" s="20"/>
      <c r="CV222" s="20"/>
      <c r="CW222" s="20"/>
      <c r="CX222" s="20"/>
      <c r="CY222" s="20"/>
      <c r="CZ222" s="20"/>
      <c r="DA222" s="20"/>
      <c r="DB222" s="20"/>
      <c r="DC222" s="20"/>
      <c r="DD222" s="20"/>
      <c r="DE222" s="20"/>
      <c r="DF222" s="20"/>
      <c r="DG222" s="20"/>
      <c r="DH222" s="20"/>
      <c r="DI222" s="20"/>
      <c r="DJ222" s="20"/>
      <c r="DK222" s="20"/>
      <c r="DL222" s="20"/>
      <c r="DM222" s="20"/>
      <c r="DN222" s="20"/>
      <c r="DO222" s="20"/>
      <c r="DP222" s="20"/>
      <c r="DQ222" s="20"/>
      <c r="DR222" s="20"/>
      <c r="DS222" s="20"/>
      <c r="DT222" s="20"/>
      <c r="DU222" s="20"/>
      <c r="DV222" s="20"/>
      <c r="DW222" s="20"/>
      <c r="DX222" s="20"/>
      <c r="DY222" s="20"/>
      <c r="DZ222" s="20"/>
      <c r="EA222" s="20"/>
      <c r="EB222" s="20"/>
      <c r="EC222" s="20"/>
      <c r="ED222" s="20"/>
      <c r="EE222" s="20"/>
      <c r="EF222" s="20"/>
      <c r="EG222" s="20"/>
      <c r="EH222" s="20"/>
      <c r="EK222" s="21"/>
    </row>
    <row r="223" spans="1:141" s="19" customFormat="1" ht="12" customHeight="1" x14ac:dyDescent="0.25">
      <c r="A223" s="22"/>
      <c r="B223" s="70"/>
      <c r="C223" s="172" t="s">
        <v>501</v>
      </c>
      <c r="D223" s="260" t="s">
        <v>270</v>
      </c>
      <c r="E223" s="260"/>
      <c r="F223" s="260"/>
      <c r="G223" s="260"/>
      <c r="H223" s="260"/>
      <c r="I223" s="260"/>
      <c r="J223" s="260"/>
      <c r="K223" s="260"/>
      <c r="L223" s="260"/>
      <c r="M223" s="122" t="s">
        <v>280</v>
      </c>
      <c r="N223" s="123">
        <v>23</v>
      </c>
      <c r="O223" s="169">
        <f t="shared" si="32"/>
        <v>23</v>
      </c>
      <c r="P223" s="115">
        <f t="shared" si="33"/>
        <v>0</v>
      </c>
      <c r="Q223" s="17"/>
      <c r="R223" s="207">
        <f t="shared" si="34"/>
        <v>1</v>
      </c>
      <c r="S223" s="208" t="s">
        <v>516</v>
      </c>
      <c r="T223" s="208">
        <v>1</v>
      </c>
      <c r="U223" s="150"/>
      <c r="V223" s="321">
        <v>0.5</v>
      </c>
      <c r="W223" s="330">
        <f t="shared" si="31"/>
        <v>0</v>
      </c>
      <c r="X223" s="192"/>
      <c r="Y223" s="195"/>
      <c r="Z223" s="151"/>
      <c r="AA223" s="152"/>
      <c r="AB223" s="152"/>
      <c r="AC223" s="152"/>
      <c r="AD223" s="152"/>
      <c r="AE223" s="20"/>
      <c r="AF223" s="20"/>
      <c r="AG223" s="20"/>
      <c r="AH223" s="20"/>
      <c r="AI223" s="20"/>
      <c r="AJ223" s="20"/>
      <c r="AK223" s="20"/>
      <c r="AL223" s="20"/>
      <c r="AM223" s="20"/>
      <c r="AN223" s="20"/>
      <c r="AO223" s="20"/>
      <c r="AP223" s="20"/>
      <c r="AQ223" s="20"/>
      <c r="AR223" s="20"/>
      <c r="AS223" s="20"/>
      <c r="AT223" s="20"/>
      <c r="AU223" s="20"/>
      <c r="AV223" s="20"/>
      <c r="AW223" s="20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0"/>
      <c r="BJ223" s="20"/>
      <c r="BK223" s="20"/>
      <c r="BL223" s="20"/>
      <c r="BM223" s="20"/>
      <c r="BN223" s="20"/>
      <c r="BO223" s="20"/>
      <c r="BP223" s="20"/>
      <c r="BQ223" s="20"/>
      <c r="BR223" s="20"/>
      <c r="BS223" s="20"/>
      <c r="BT223" s="20"/>
      <c r="BU223" s="20"/>
      <c r="BV223" s="20"/>
      <c r="BW223" s="20"/>
      <c r="BX223" s="20"/>
      <c r="BY223" s="20"/>
      <c r="BZ223" s="20"/>
      <c r="CA223" s="20"/>
      <c r="CB223" s="20"/>
      <c r="CC223" s="20"/>
      <c r="CD223" s="20"/>
      <c r="CE223" s="20"/>
      <c r="CF223" s="20"/>
      <c r="CG223" s="20"/>
      <c r="CH223" s="20"/>
      <c r="CI223" s="20"/>
      <c r="CJ223" s="20"/>
      <c r="CK223" s="20"/>
      <c r="CL223" s="20"/>
      <c r="CM223" s="20"/>
      <c r="CN223" s="20"/>
      <c r="CO223" s="20"/>
      <c r="CP223" s="20"/>
      <c r="CQ223" s="20"/>
      <c r="CR223" s="20"/>
      <c r="CS223" s="20"/>
      <c r="CT223" s="20"/>
      <c r="CU223" s="20"/>
      <c r="CV223" s="20"/>
      <c r="CW223" s="20"/>
      <c r="CX223" s="20"/>
      <c r="CY223" s="20"/>
      <c r="CZ223" s="20"/>
      <c r="DA223" s="20"/>
      <c r="DB223" s="20"/>
      <c r="DC223" s="20"/>
      <c r="DD223" s="20"/>
      <c r="DE223" s="20"/>
      <c r="DF223" s="20"/>
      <c r="DG223" s="20"/>
      <c r="DH223" s="20"/>
      <c r="DI223" s="20"/>
      <c r="DJ223" s="20"/>
      <c r="DK223" s="20"/>
      <c r="DL223" s="20"/>
      <c r="DM223" s="20"/>
      <c r="DN223" s="20"/>
      <c r="DO223" s="20"/>
      <c r="DP223" s="20"/>
      <c r="DQ223" s="20"/>
      <c r="DR223" s="20"/>
      <c r="DS223" s="20"/>
      <c r="DT223" s="20"/>
      <c r="DU223" s="20"/>
      <c r="DV223" s="20"/>
      <c r="DW223" s="20"/>
      <c r="DX223" s="20"/>
      <c r="DY223" s="20"/>
      <c r="DZ223" s="20"/>
      <c r="EA223" s="20"/>
      <c r="EB223" s="20"/>
      <c r="EC223" s="20"/>
      <c r="ED223" s="20"/>
      <c r="EE223" s="20"/>
      <c r="EF223" s="20"/>
      <c r="EG223" s="20"/>
      <c r="EH223" s="20"/>
      <c r="EK223" s="21"/>
    </row>
    <row r="224" spans="1:141" ht="12" customHeight="1" x14ac:dyDescent="0.3">
      <c r="A224" s="4"/>
      <c r="B224" s="70"/>
      <c r="C224" s="172" t="s">
        <v>501</v>
      </c>
      <c r="D224" s="260" t="s">
        <v>271</v>
      </c>
      <c r="E224" s="260"/>
      <c r="F224" s="260"/>
      <c r="G224" s="260"/>
      <c r="H224" s="260"/>
      <c r="I224" s="260"/>
      <c r="J224" s="260"/>
      <c r="K224" s="260"/>
      <c r="L224" s="260"/>
      <c r="M224" s="122" t="s">
        <v>281</v>
      </c>
      <c r="N224" s="123">
        <v>6</v>
      </c>
      <c r="O224" s="169">
        <f t="shared" si="32"/>
        <v>6</v>
      </c>
      <c r="P224" s="115">
        <f t="shared" si="33"/>
        <v>0</v>
      </c>
      <c r="Q224" s="7"/>
      <c r="R224" s="207">
        <f t="shared" si="34"/>
        <v>1</v>
      </c>
      <c r="S224" s="208" t="s">
        <v>516</v>
      </c>
      <c r="T224" s="208">
        <v>1</v>
      </c>
      <c r="U224" s="149"/>
      <c r="V224" s="319">
        <v>0.25</v>
      </c>
      <c r="W224" s="330">
        <f t="shared" si="31"/>
        <v>0</v>
      </c>
      <c r="X224" s="190"/>
      <c r="Y224" s="7"/>
      <c r="Z224" s="149"/>
    </row>
    <row r="225" spans="1:141" ht="12" customHeight="1" thickBot="1" x14ac:dyDescent="0.3">
      <c r="A225" s="4"/>
      <c r="B225" s="205"/>
      <c r="C225" s="175" t="s">
        <v>501</v>
      </c>
      <c r="D225" s="259" t="s">
        <v>272</v>
      </c>
      <c r="E225" s="259"/>
      <c r="F225" s="259"/>
      <c r="G225" s="259"/>
      <c r="H225" s="259"/>
      <c r="I225" s="259"/>
      <c r="J225" s="259"/>
      <c r="K225" s="259"/>
      <c r="L225" s="259"/>
      <c r="M225" s="176" t="s">
        <v>282</v>
      </c>
      <c r="N225" s="185">
        <v>13</v>
      </c>
      <c r="O225" s="182">
        <f t="shared" si="32"/>
        <v>13</v>
      </c>
      <c r="P225" s="186">
        <f t="shared" si="33"/>
        <v>0</v>
      </c>
      <c r="Q225" s="17"/>
      <c r="R225" s="207">
        <f t="shared" si="34"/>
        <v>1</v>
      </c>
      <c r="S225" s="208" t="s">
        <v>516</v>
      </c>
      <c r="T225" s="208">
        <v>1</v>
      </c>
      <c r="U225" s="150"/>
      <c r="V225" s="321">
        <v>0.25</v>
      </c>
      <c r="W225" s="330">
        <f t="shared" si="31"/>
        <v>0</v>
      </c>
      <c r="X225" s="192"/>
      <c r="Y225" s="53"/>
      <c r="Z225" s="151"/>
    </row>
    <row r="226" spans="1:141" ht="12" customHeight="1" x14ac:dyDescent="0.25">
      <c r="A226" s="4"/>
      <c r="B226" s="204"/>
      <c r="C226" s="173" t="s">
        <v>511</v>
      </c>
      <c r="D226" s="261" t="s">
        <v>284</v>
      </c>
      <c r="E226" s="261"/>
      <c r="F226" s="261"/>
      <c r="G226" s="261"/>
      <c r="H226" s="261"/>
      <c r="I226" s="261"/>
      <c r="J226" s="261"/>
      <c r="K226" s="261"/>
      <c r="L226" s="261"/>
      <c r="M226" s="174" t="s">
        <v>395</v>
      </c>
      <c r="N226" s="183">
        <v>51</v>
      </c>
      <c r="O226" s="180">
        <f t="shared" si="32"/>
        <v>51</v>
      </c>
      <c r="P226" s="184">
        <f t="shared" si="33"/>
        <v>0</v>
      </c>
      <c r="Q226" s="8"/>
      <c r="R226" s="207">
        <f t="shared" si="34"/>
        <v>1</v>
      </c>
      <c r="S226" s="208" t="s">
        <v>516</v>
      </c>
      <c r="T226" s="208">
        <v>1</v>
      </c>
      <c r="U226" s="148"/>
      <c r="V226" s="333">
        <v>7</v>
      </c>
      <c r="W226" s="330">
        <f t="shared" si="31"/>
        <v>0</v>
      </c>
      <c r="Y226" s="193"/>
    </row>
    <row r="227" spans="1:141" ht="12" customHeight="1" x14ac:dyDescent="0.25">
      <c r="A227" s="4"/>
      <c r="B227" s="70"/>
      <c r="C227" s="172" t="s">
        <v>511</v>
      </c>
      <c r="D227" s="260" t="s">
        <v>285</v>
      </c>
      <c r="E227" s="260"/>
      <c r="F227" s="260"/>
      <c r="G227" s="260"/>
      <c r="H227" s="260"/>
      <c r="I227" s="260"/>
      <c r="J227" s="260"/>
      <c r="K227" s="260"/>
      <c r="L227" s="260"/>
      <c r="M227" s="122" t="s">
        <v>396</v>
      </c>
      <c r="N227" s="123">
        <v>51</v>
      </c>
      <c r="O227" s="169">
        <f t="shared" si="32"/>
        <v>51</v>
      </c>
      <c r="P227" s="115">
        <f t="shared" si="33"/>
        <v>0</v>
      </c>
      <c r="Q227" s="8"/>
      <c r="R227" s="207">
        <f t="shared" si="34"/>
        <v>1</v>
      </c>
      <c r="S227" s="208" t="s">
        <v>516</v>
      </c>
      <c r="T227" s="208">
        <v>1</v>
      </c>
      <c r="U227" s="148"/>
      <c r="V227" s="319">
        <v>7</v>
      </c>
      <c r="W227" s="330">
        <f t="shared" si="31"/>
        <v>0</v>
      </c>
    </row>
    <row r="228" spans="1:141" s="19" customFormat="1" ht="12" customHeight="1" x14ac:dyDescent="0.25">
      <c r="B228" s="70"/>
      <c r="C228" s="172" t="s">
        <v>511</v>
      </c>
      <c r="D228" s="260" t="s">
        <v>286</v>
      </c>
      <c r="E228" s="260"/>
      <c r="F228" s="260"/>
      <c r="G228" s="260"/>
      <c r="H228" s="260"/>
      <c r="I228" s="260"/>
      <c r="J228" s="260"/>
      <c r="K228" s="260"/>
      <c r="L228" s="260"/>
      <c r="M228" s="122" t="s">
        <v>397</v>
      </c>
      <c r="N228" s="123">
        <v>51</v>
      </c>
      <c r="O228" s="169">
        <f t="shared" si="32"/>
        <v>51</v>
      </c>
      <c r="P228" s="115">
        <f t="shared" si="33"/>
        <v>0</v>
      </c>
      <c r="Q228" s="47"/>
      <c r="R228" s="207">
        <f t="shared" si="34"/>
        <v>1</v>
      </c>
      <c r="S228" s="208" t="s">
        <v>516</v>
      </c>
      <c r="T228" s="208">
        <v>1</v>
      </c>
      <c r="U228" s="153"/>
      <c r="V228" s="321">
        <v>7</v>
      </c>
      <c r="W228" s="330">
        <f t="shared" si="31"/>
        <v>0</v>
      </c>
      <c r="X228" s="194"/>
      <c r="Y228" s="47"/>
      <c r="Z228" s="153"/>
      <c r="AA228" s="152"/>
      <c r="AB228" s="152"/>
      <c r="AC228" s="152"/>
      <c r="AD228" s="152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  <c r="BT228" s="20"/>
      <c r="BU228" s="20"/>
      <c r="BV228" s="20"/>
      <c r="BW228" s="20"/>
      <c r="BX228" s="20"/>
      <c r="BY228" s="20"/>
      <c r="BZ228" s="20"/>
      <c r="CA228" s="20"/>
      <c r="CB228" s="20"/>
      <c r="CC228" s="20"/>
      <c r="CD228" s="20"/>
      <c r="CE228" s="20"/>
      <c r="CF228" s="20"/>
      <c r="CG228" s="20"/>
      <c r="CH228" s="20"/>
      <c r="CI228" s="20"/>
      <c r="CJ228" s="20"/>
      <c r="CK228" s="20"/>
      <c r="CL228" s="20"/>
      <c r="CM228" s="20"/>
      <c r="CN228" s="20"/>
      <c r="CO228" s="20"/>
      <c r="CP228" s="20"/>
      <c r="CQ228" s="20"/>
      <c r="CR228" s="20"/>
      <c r="CS228" s="20"/>
      <c r="CT228" s="20"/>
      <c r="CU228" s="20"/>
      <c r="CV228" s="20"/>
      <c r="CW228" s="20"/>
      <c r="CX228" s="20"/>
      <c r="CY228" s="20"/>
      <c r="CZ228" s="20"/>
      <c r="DA228" s="20"/>
      <c r="DB228" s="20"/>
      <c r="DC228" s="20"/>
      <c r="DD228" s="20"/>
      <c r="DE228" s="20"/>
      <c r="DF228" s="20"/>
      <c r="DG228" s="20"/>
      <c r="DH228" s="20"/>
      <c r="DI228" s="20"/>
      <c r="DJ228" s="20"/>
      <c r="DK228" s="20"/>
      <c r="DL228" s="20"/>
      <c r="DM228" s="20"/>
      <c r="DN228" s="20"/>
      <c r="DO228" s="20"/>
      <c r="DP228" s="20"/>
      <c r="DQ228" s="20"/>
      <c r="DR228" s="20"/>
      <c r="DS228" s="20"/>
      <c r="DT228" s="20"/>
      <c r="DU228" s="20"/>
      <c r="DV228" s="20"/>
      <c r="DW228" s="20"/>
      <c r="DX228" s="20"/>
      <c r="DY228" s="20"/>
      <c r="DZ228" s="20"/>
      <c r="EA228" s="20"/>
      <c r="EB228" s="20"/>
      <c r="EC228" s="20"/>
      <c r="ED228" s="20"/>
      <c r="EE228" s="20"/>
      <c r="EF228" s="20"/>
      <c r="EG228" s="20"/>
      <c r="EH228" s="20"/>
      <c r="EK228" s="21"/>
    </row>
    <row r="229" spans="1:141" ht="12" customHeight="1" x14ac:dyDescent="0.25">
      <c r="A229" s="4"/>
      <c r="B229" s="70"/>
      <c r="C229" s="172" t="s">
        <v>511</v>
      </c>
      <c r="D229" s="260" t="s">
        <v>287</v>
      </c>
      <c r="E229" s="260"/>
      <c r="F229" s="260"/>
      <c r="G229" s="260"/>
      <c r="H229" s="260"/>
      <c r="I229" s="260"/>
      <c r="J229" s="260"/>
      <c r="K229" s="260"/>
      <c r="L229" s="260"/>
      <c r="M229" s="122" t="s">
        <v>398</v>
      </c>
      <c r="N229" s="123">
        <v>51</v>
      </c>
      <c r="O229" s="169">
        <f t="shared" si="32"/>
        <v>51</v>
      </c>
      <c r="P229" s="115">
        <f t="shared" si="33"/>
        <v>0</v>
      </c>
      <c r="Q229" s="8"/>
      <c r="R229" s="207">
        <f t="shared" si="34"/>
        <v>1</v>
      </c>
      <c r="S229" s="208" t="s">
        <v>516</v>
      </c>
      <c r="T229" s="208">
        <v>1</v>
      </c>
      <c r="U229" s="148"/>
      <c r="V229" s="334">
        <v>7</v>
      </c>
      <c r="W229" s="330">
        <f t="shared" si="31"/>
        <v>0</v>
      </c>
      <c r="Y229" s="196"/>
    </row>
    <row r="230" spans="1:141" ht="12" customHeight="1" x14ac:dyDescent="0.25">
      <c r="A230" s="4"/>
      <c r="B230" s="70"/>
      <c r="C230" s="172" t="s">
        <v>511</v>
      </c>
      <c r="D230" s="260" t="s">
        <v>288</v>
      </c>
      <c r="E230" s="260"/>
      <c r="F230" s="260"/>
      <c r="G230" s="260"/>
      <c r="H230" s="260"/>
      <c r="I230" s="260"/>
      <c r="J230" s="260"/>
      <c r="K230" s="260"/>
      <c r="L230" s="260"/>
      <c r="M230" s="122" t="s">
        <v>399</v>
      </c>
      <c r="N230" s="123">
        <v>51</v>
      </c>
      <c r="O230" s="169">
        <f t="shared" si="32"/>
        <v>51</v>
      </c>
      <c r="P230" s="115">
        <f t="shared" si="33"/>
        <v>0</v>
      </c>
      <c r="Q230" s="8"/>
      <c r="R230" s="207">
        <f t="shared" si="34"/>
        <v>1</v>
      </c>
      <c r="S230" s="208" t="s">
        <v>516</v>
      </c>
      <c r="T230" s="208">
        <v>1</v>
      </c>
      <c r="U230" s="148"/>
      <c r="V230" s="334">
        <v>9</v>
      </c>
      <c r="W230" s="330">
        <f t="shared" si="31"/>
        <v>0</v>
      </c>
      <c r="Y230" s="196"/>
    </row>
    <row r="231" spans="1:141" ht="12" customHeight="1" x14ac:dyDescent="0.25">
      <c r="A231" s="4"/>
      <c r="B231" s="70"/>
      <c r="C231" s="172" t="s">
        <v>511</v>
      </c>
      <c r="D231" s="260" t="s">
        <v>289</v>
      </c>
      <c r="E231" s="260"/>
      <c r="F231" s="260"/>
      <c r="G231" s="260"/>
      <c r="H231" s="260"/>
      <c r="I231" s="260"/>
      <c r="J231" s="260"/>
      <c r="K231" s="260"/>
      <c r="L231" s="260"/>
      <c r="M231" s="122" t="s">
        <v>400</v>
      </c>
      <c r="N231" s="123">
        <v>75</v>
      </c>
      <c r="O231" s="169">
        <f t="shared" si="32"/>
        <v>75</v>
      </c>
      <c r="P231" s="115">
        <f t="shared" si="33"/>
        <v>0</v>
      </c>
      <c r="Q231" s="8"/>
      <c r="R231" s="207">
        <f t="shared" si="34"/>
        <v>1</v>
      </c>
      <c r="S231" s="208" t="s">
        <v>516</v>
      </c>
      <c r="T231" s="208">
        <v>1</v>
      </c>
      <c r="U231" s="148"/>
      <c r="V231" s="333">
        <v>10</v>
      </c>
      <c r="W231" s="330">
        <f t="shared" si="31"/>
        <v>0</v>
      </c>
      <c r="Y231" s="196"/>
    </row>
    <row r="232" spans="1:141" ht="12" customHeight="1" x14ac:dyDescent="0.25">
      <c r="A232" s="4"/>
      <c r="B232" s="70"/>
      <c r="C232" s="172" t="s">
        <v>511</v>
      </c>
      <c r="D232" s="260" t="s">
        <v>290</v>
      </c>
      <c r="E232" s="260"/>
      <c r="F232" s="260"/>
      <c r="G232" s="260"/>
      <c r="H232" s="260"/>
      <c r="I232" s="260"/>
      <c r="J232" s="260"/>
      <c r="K232" s="260"/>
      <c r="L232" s="260"/>
      <c r="M232" s="122" t="s">
        <v>401</v>
      </c>
      <c r="N232" s="123">
        <v>75</v>
      </c>
      <c r="O232" s="169">
        <f t="shared" si="32"/>
        <v>75</v>
      </c>
      <c r="P232" s="115">
        <f t="shared" si="33"/>
        <v>0</v>
      </c>
      <c r="Q232" s="8"/>
      <c r="R232" s="207">
        <f t="shared" si="34"/>
        <v>1</v>
      </c>
      <c r="S232" s="208" t="s">
        <v>516</v>
      </c>
      <c r="T232" s="208">
        <v>1</v>
      </c>
      <c r="U232" s="148"/>
      <c r="V232" s="333">
        <v>10</v>
      </c>
      <c r="W232" s="330">
        <f t="shared" si="31"/>
        <v>0</v>
      </c>
      <c r="Y232" s="196"/>
      <c r="EK232" s="1"/>
    </row>
    <row r="233" spans="1:141" ht="12" customHeight="1" x14ac:dyDescent="0.25">
      <c r="A233" s="4"/>
      <c r="B233" s="70"/>
      <c r="C233" s="172" t="s">
        <v>511</v>
      </c>
      <c r="D233" s="260" t="s">
        <v>291</v>
      </c>
      <c r="E233" s="260"/>
      <c r="F233" s="260"/>
      <c r="G233" s="260"/>
      <c r="H233" s="260"/>
      <c r="I233" s="260"/>
      <c r="J233" s="260"/>
      <c r="K233" s="260"/>
      <c r="L233" s="260"/>
      <c r="M233" s="122" t="s">
        <v>402</v>
      </c>
      <c r="N233" s="123">
        <v>75</v>
      </c>
      <c r="O233" s="169">
        <f t="shared" si="32"/>
        <v>75</v>
      </c>
      <c r="P233" s="115">
        <f>O233*B233</f>
        <v>0</v>
      </c>
      <c r="Q233" s="8"/>
      <c r="R233" s="207">
        <f t="shared" si="34"/>
        <v>1</v>
      </c>
      <c r="S233" s="208" t="s">
        <v>516</v>
      </c>
      <c r="T233" s="208">
        <v>1</v>
      </c>
      <c r="U233" s="148"/>
      <c r="V233" s="333">
        <v>10</v>
      </c>
      <c r="W233" s="330">
        <f t="shared" si="31"/>
        <v>0</v>
      </c>
      <c r="Y233" s="196"/>
      <c r="EK233" s="1"/>
    </row>
    <row r="234" spans="1:141" ht="12" customHeight="1" x14ac:dyDescent="0.25">
      <c r="A234" s="4"/>
      <c r="B234" s="70"/>
      <c r="C234" s="172" t="s">
        <v>511</v>
      </c>
      <c r="D234" s="260" t="s">
        <v>292</v>
      </c>
      <c r="E234" s="260"/>
      <c r="F234" s="260"/>
      <c r="G234" s="260"/>
      <c r="H234" s="260"/>
      <c r="I234" s="260"/>
      <c r="J234" s="260"/>
      <c r="K234" s="260"/>
      <c r="L234" s="260"/>
      <c r="M234" s="122" t="s">
        <v>403</v>
      </c>
      <c r="N234" s="123">
        <v>97</v>
      </c>
      <c r="O234" s="169">
        <f t="shared" si="32"/>
        <v>97</v>
      </c>
      <c r="P234" s="115">
        <f t="shared" ref="P234:P265" si="35">O234*B234</f>
        <v>0</v>
      </c>
      <c r="Q234" s="8"/>
      <c r="R234" s="207">
        <f t="shared" si="34"/>
        <v>1</v>
      </c>
      <c r="S234" s="208" t="s">
        <v>516</v>
      </c>
      <c r="T234" s="208">
        <v>1</v>
      </c>
      <c r="U234" s="148"/>
      <c r="V234" s="333">
        <v>10</v>
      </c>
      <c r="W234" s="330">
        <f t="shared" si="31"/>
        <v>0</v>
      </c>
      <c r="Y234" s="196"/>
      <c r="EK234" s="1"/>
    </row>
    <row r="235" spans="1:141" s="19" customFormat="1" ht="12" customHeight="1" x14ac:dyDescent="0.25">
      <c r="B235" s="70"/>
      <c r="C235" s="172" t="s">
        <v>511</v>
      </c>
      <c r="D235" s="260" t="s">
        <v>293</v>
      </c>
      <c r="E235" s="260"/>
      <c r="F235" s="260"/>
      <c r="G235" s="260"/>
      <c r="H235" s="260"/>
      <c r="I235" s="260"/>
      <c r="J235" s="260"/>
      <c r="K235" s="260"/>
      <c r="L235" s="260"/>
      <c r="M235" s="122" t="s">
        <v>404</v>
      </c>
      <c r="N235" s="123">
        <v>75</v>
      </c>
      <c r="O235" s="169">
        <f t="shared" si="32"/>
        <v>75</v>
      </c>
      <c r="P235" s="115">
        <f t="shared" si="35"/>
        <v>0</v>
      </c>
      <c r="Q235" s="47"/>
      <c r="R235" s="207">
        <f t="shared" si="34"/>
        <v>1</v>
      </c>
      <c r="S235" s="208" t="s">
        <v>516</v>
      </c>
      <c r="T235" s="208">
        <v>1</v>
      </c>
      <c r="U235" s="153"/>
      <c r="V235" s="321">
        <v>10</v>
      </c>
      <c r="W235" s="330">
        <f t="shared" si="31"/>
        <v>0</v>
      </c>
      <c r="X235" s="194"/>
      <c r="Y235" s="47"/>
      <c r="Z235" s="153"/>
      <c r="AA235" s="152"/>
      <c r="AB235" s="152"/>
      <c r="AC235" s="152"/>
      <c r="AD235" s="152"/>
      <c r="AE235" s="20"/>
      <c r="AF235" s="20"/>
      <c r="AG235" s="20"/>
      <c r="AH235" s="20"/>
      <c r="AI235" s="20"/>
      <c r="AJ235" s="20"/>
      <c r="AK235" s="20"/>
      <c r="AL235" s="20"/>
      <c r="AM235" s="20"/>
      <c r="AN235" s="20"/>
      <c r="AO235" s="20"/>
      <c r="AP235" s="20"/>
      <c r="AQ235" s="20"/>
      <c r="AR235" s="20"/>
      <c r="AS235" s="20"/>
      <c r="AT235" s="20"/>
      <c r="AU235" s="20"/>
      <c r="AV235" s="20"/>
      <c r="AW235" s="20"/>
      <c r="AX235" s="20"/>
      <c r="AY235" s="20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0"/>
      <c r="BK235" s="20"/>
      <c r="BL235" s="20"/>
      <c r="BM235" s="20"/>
      <c r="BN235" s="20"/>
      <c r="BO235" s="20"/>
      <c r="BP235" s="20"/>
      <c r="BQ235" s="20"/>
      <c r="BR235" s="20"/>
      <c r="BS235" s="20"/>
      <c r="BT235" s="20"/>
      <c r="BU235" s="20"/>
      <c r="BV235" s="20"/>
      <c r="BW235" s="20"/>
      <c r="BX235" s="20"/>
      <c r="BY235" s="20"/>
      <c r="BZ235" s="20"/>
      <c r="CA235" s="20"/>
      <c r="CB235" s="20"/>
      <c r="CC235" s="20"/>
      <c r="CD235" s="20"/>
      <c r="CE235" s="20"/>
      <c r="CF235" s="20"/>
      <c r="CG235" s="20"/>
      <c r="CH235" s="20"/>
      <c r="CI235" s="20"/>
      <c r="CJ235" s="20"/>
      <c r="CK235" s="20"/>
      <c r="CL235" s="20"/>
      <c r="CM235" s="20"/>
      <c r="CN235" s="20"/>
      <c r="CO235" s="20"/>
      <c r="CP235" s="20"/>
      <c r="CQ235" s="20"/>
      <c r="CR235" s="20"/>
      <c r="CS235" s="20"/>
      <c r="CT235" s="20"/>
      <c r="CU235" s="20"/>
      <c r="CV235" s="20"/>
      <c r="CW235" s="20"/>
      <c r="CX235" s="20"/>
      <c r="CY235" s="20"/>
      <c r="CZ235" s="20"/>
      <c r="DA235" s="20"/>
      <c r="DB235" s="20"/>
      <c r="DC235" s="20"/>
      <c r="DD235" s="20"/>
      <c r="DE235" s="20"/>
      <c r="DF235" s="20"/>
      <c r="DG235" s="20"/>
      <c r="DH235" s="20"/>
      <c r="DI235" s="20"/>
      <c r="DJ235" s="20"/>
      <c r="DK235" s="20"/>
      <c r="DL235" s="20"/>
      <c r="DM235" s="20"/>
      <c r="DN235" s="20"/>
      <c r="DO235" s="20"/>
      <c r="DP235" s="20"/>
      <c r="DQ235" s="20"/>
      <c r="DR235" s="20"/>
      <c r="DS235" s="20"/>
      <c r="DT235" s="20"/>
      <c r="DU235" s="20"/>
      <c r="DV235" s="20"/>
      <c r="DW235" s="20"/>
      <c r="DX235" s="20"/>
      <c r="DY235" s="20"/>
      <c r="DZ235" s="20"/>
      <c r="EA235" s="20"/>
      <c r="EB235" s="20"/>
      <c r="EC235" s="20"/>
      <c r="ED235" s="20"/>
      <c r="EE235" s="20"/>
      <c r="EF235" s="20"/>
      <c r="EG235" s="20"/>
      <c r="EH235" s="20"/>
    </row>
    <row r="236" spans="1:141" ht="12" customHeight="1" x14ac:dyDescent="0.25">
      <c r="A236" s="4"/>
      <c r="B236" s="70"/>
      <c r="C236" s="172" t="s">
        <v>511</v>
      </c>
      <c r="D236" s="260" t="s">
        <v>294</v>
      </c>
      <c r="E236" s="260"/>
      <c r="F236" s="260"/>
      <c r="G236" s="260"/>
      <c r="H236" s="260"/>
      <c r="I236" s="260"/>
      <c r="J236" s="260"/>
      <c r="K236" s="260"/>
      <c r="L236" s="260"/>
      <c r="M236" s="122" t="s">
        <v>405</v>
      </c>
      <c r="N236" s="123">
        <v>75</v>
      </c>
      <c r="O236" s="169">
        <f t="shared" si="32"/>
        <v>75</v>
      </c>
      <c r="P236" s="115">
        <f t="shared" si="35"/>
        <v>0</v>
      </c>
      <c r="Q236" s="8"/>
      <c r="R236" s="207">
        <f t="shared" si="34"/>
        <v>1</v>
      </c>
      <c r="S236" s="208" t="s">
        <v>516</v>
      </c>
      <c r="T236" s="208">
        <v>1</v>
      </c>
      <c r="U236" s="148"/>
      <c r="V236" s="333">
        <v>10</v>
      </c>
      <c r="W236" s="330">
        <f t="shared" si="31"/>
        <v>0</v>
      </c>
      <c r="Y236" s="196"/>
      <c r="EK236" s="1"/>
    </row>
    <row r="237" spans="1:141" ht="12" customHeight="1" x14ac:dyDescent="0.25">
      <c r="A237" s="4"/>
      <c r="B237" s="70"/>
      <c r="C237" s="172" t="s">
        <v>511</v>
      </c>
      <c r="D237" s="260" t="s">
        <v>295</v>
      </c>
      <c r="E237" s="260"/>
      <c r="F237" s="260"/>
      <c r="G237" s="260"/>
      <c r="H237" s="260"/>
      <c r="I237" s="260"/>
      <c r="J237" s="260"/>
      <c r="K237" s="260"/>
      <c r="L237" s="260"/>
      <c r="M237" s="122" t="s">
        <v>406</v>
      </c>
      <c r="N237" s="123">
        <v>75</v>
      </c>
      <c r="O237" s="169">
        <f t="shared" si="32"/>
        <v>75</v>
      </c>
      <c r="P237" s="115">
        <f t="shared" si="35"/>
        <v>0</v>
      </c>
      <c r="Q237" s="8"/>
      <c r="R237" s="207">
        <f t="shared" si="34"/>
        <v>1</v>
      </c>
      <c r="S237" s="208" t="s">
        <v>516</v>
      </c>
      <c r="T237" s="208">
        <v>1</v>
      </c>
      <c r="U237" s="148"/>
      <c r="V237" s="333">
        <v>10</v>
      </c>
      <c r="W237" s="330">
        <f t="shared" si="31"/>
        <v>0</v>
      </c>
      <c r="Y237" s="196"/>
      <c r="EK237" s="1"/>
    </row>
    <row r="238" spans="1:141" ht="12" customHeight="1" x14ac:dyDescent="0.25">
      <c r="A238" s="4"/>
      <c r="B238" s="70"/>
      <c r="C238" s="172" t="s">
        <v>511</v>
      </c>
      <c r="D238" s="260" t="s">
        <v>296</v>
      </c>
      <c r="E238" s="260"/>
      <c r="F238" s="260"/>
      <c r="G238" s="260"/>
      <c r="H238" s="260"/>
      <c r="I238" s="260"/>
      <c r="J238" s="260"/>
      <c r="K238" s="260"/>
      <c r="L238" s="260"/>
      <c r="M238" s="122" t="s">
        <v>407</v>
      </c>
      <c r="N238" s="123">
        <v>75</v>
      </c>
      <c r="O238" s="169">
        <f t="shared" si="32"/>
        <v>75</v>
      </c>
      <c r="P238" s="115">
        <f t="shared" si="35"/>
        <v>0</v>
      </c>
      <c r="Q238" s="8"/>
      <c r="R238" s="207">
        <f t="shared" si="34"/>
        <v>1</v>
      </c>
      <c r="S238" s="208" t="s">
        <v>516</v>
      </c>
      <c r="T238" s="208">
        <v>1</v>
      </c>
      <c r="U238" s="148"/>
      <c r="V238" s="333">
        <v>10</v>
      </c>
      <c r="W238" s="330">
        <f t="shared" si="31"/>
        <v>0</v>
      </c>
      <c r="Y238" s="196"/>
      <c r="EK238" s="1"/>
    </row>
    <row r="239" spans="1:141" ht="12" customHeight="1" x14ac:dyDescent="0.25">
      <c r="A239" s="4"/>
      <c r="B239" s="70"/>
      <c r="C239" s="172" t="s">
        <v>511</v>
      </c>
      <c r="D239" s="260" t="s">
        <v>297</v>
      </c>
      <c r="E239" s="260"/>
      <c r="F239" s="260"/>
      <c r="G239" s="260"/>
      <c r="H239" s="260"/>
      <c r="I239" s="260"/>
      <c r="J239" s="260"/>
      <c r="K239" s="260"/>
      <c r="L239" s="260"/>
      <c r="M239" s="122" t="s">
        <v>408</v>
      </c>
      <c r="N239" s="123">
        <v>75</v>
      </c>
      <c r="O239" s="169">
        <f t="shared" si="32"/>
        <v>75</v>
      </c>
      <c r="P239" s="115">
        <f t="shared" si="35"/>
        <v>0</v>
      </c>
      <c r="Q239" s="8"/>
      <c r="R239" s="207">
        <f t="shared" si="34"/>
        <v>1</v>
      </c>
      <c r="S239" s="208" t="s">
        <v>516</v>
      </c>
      <c r="T239" s="208">
        <v>1</v>
      </c>
      <c r="U239" s="148"/>
      <c r="V239" s="333">
        <v>10</v>
      </c>
      <c r="W239" s="330">
        <f t="shared" si="31"/>
        <v>0</v>
      </c>
      <c r="Y239" s="196"/>
      <c r="EK239" s="1"/>
    </row>
    <row r="240" spans="1:141" ht="12" customHeight="1" x14ac:dyDescent="0.25">
      <c r="A240" s="4"/>
      <c r="B240" s="70"/>
      <c r="C240" s="172" t="s">
        <v>511</v>
      </c>
      <c r="D240" s="260" t="s">
        <v>298</v>
      </c>
      <c r="E240" s="260"/>
      <c r="F240" s="260"/>
      <c r="G240" s="260"/>
      <c r="H240" s="260"/>
      <c r="I240" s="260"/>
      <c r="J240" s="260"/>
      <c r="K240" s="260"/>
      <c r="L240" s="260"/>
      <c r="M240" s="122" t="s">
        <v>409</v>
      </c>
      <c r="N240" s="123">
        <v>75</v>
      </c>
      <c r="O240" s="169">
        <f t="shared" si="32"/>
        <v>75</v>
      </c>
      <c r="P240" s="115">
        <f t="shared" si="35"/>
        <v>0</v>
      </c>
      <c r="Q240" s="8"/>
      <c r="R240" s="207">
        <f t="shared" si="34"/>
        <v>1</v>
      </c>
      <c r="S240" s="208" t="s">
        <v>516</v>
      </c>
      <c r="T240" s="208">
        <v>1</v>
      </c>
      <c r="U240" s="148"/>
      <c r="V240" s="333">
        <v>10</v>
      </c>
      <c r="W240" s="330">
        <f t="shared" si="31"/>
        <v>0</v>
      </c>
      <c r="Y240" s="196"/>
      <c r="EK240" s="1"/>
    </row>
    <row r="241" spans="1:141" ht="12" customHeight="1" x14ac:dyDescent="0.25">
      <c r="A241" s="4"/>
      <c r="B241" s="70"/>
      <c r="C241" s="172" t="s">
        <v>511</v>
      </c>
      <c r="D241" s="260" t="s">
        <v>299</v>
      </c>
      <c r="E241" s="260"/>
      <c r="F241" s="260"/>
      <c r="G241" s="260"/>
      <c r="H241" s="260"/>
      <c r="I241" s="260"/>
      <c r="J241" s="260"/>
      <c r="K241" s="260"/>
      <c r="L241" s="260"/>
      <c r="M241" s="122" t="s">
        <v>410</v>
      </c>
      <c r="N241" s="123">
        <v>97</v>
      </c>
      <c r="O241" s="169">
        <f t="shared" si="32"/>
        <v>97</v>
      </c>
      <c r="P241" s="115">
        <f t="shared" si="35"/>
        <v>0</v>
      </c>
      <c r="Q241" s="8"/>
      <c r="R241" s="207">
        <f t="shared" si="34"/>
        <v>1</v>
      </c>
      <c r="S241" s="208" t="s">
        <v>516</v>
      </c>
      <c r="T241" s="208">
        <v>1</v>
      </c>
      <c r="U241" s="148"/>
      <c r="V241" s="319">
        <v>10</v>
      </c>
      <c r="W241" s="330">
        <f t="shared" si="31"/>
        <v>0</v>
      </c>
      <c r="EK241" s="1"/>
    </row>
    <row r="242" spans="1:141" s="19" customFormat="1" ht="12" customHeight="1" x14ac:dyDescent="0.25">
      <c r="A242" s="22"/>
      <c r="B242" s="70"/>
      <c r="C242" s="172" t="s">
        <v>511</v>
      </c>
      <c r="D242" s="260" t="s">
        <v>300</v>
      </c>
      <c r="E242" s="260"/>
      <c r="F242" s="260"/>
      <c r="G242" s="260"/>
      <c r="H242" s="260"/>
      <c r="I242" s="260"/>
      <c r="J242" s="260"/>
      <c r="K242" s="260"/>
      <c r="L242" s="260"/>
      <c r="M242" s="122" t="s">
        <v>411</v>
      </c>
      <c r="N242" s="123">
        <v>98</v>
      </c>
      <c r="O242" s="169">
        <f t="shared" si="32"/>
        <v>98</v>
      </c>
      <c r="P242" s="115">
        <f t="shared" si="35"/>
        <v>0</v>
      </c>
      <c r="Q242" s="47"/>
      <c r="R242" s="207">
        <f t="shared" si="34"/>
        <v>1</v>
      </c>
      <c r="S242" s="208" t="s">
        <v>516</v>
      </c>
      <c r="T242" s="208">
        <v>1</v>
      </c>
      <c r="U242" s="153"/>
      <c r="V242" s="321">
        <v>10</v>
      </c>
      <c r="W242" s="330">
        <f t="shared" si="31"/>
        <v>0</v>
      </c>
      <c r="X242" s="194"/>
      <c r="Y242" s="47"/>
      <c r="Z242" s="153"/>
      <c r="AA242" s="152"/>
      <c r="AB242" s="152"/>
      <c r="AC242" s="152"/>
      <c r="AD242" s="152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0"/>
      <c r="BA242" s="20"/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  <c r="BO242" s="20"/>
      <c r="BP242" s="20"/>
      <c r="BQ242" s="20"/>
      <c r="BR242" s="20"/>
      <c r="BS242" s="20"/>
      <c r="BT242" s="20"/>
      <c r="BU242" s="20"/>
      <c r="BV242" s="20"/>
      <c r="BW242" s="20"/>
      <c r="BX242" s="20"/>
      <c r="BY242" s="20"/>
      <c r="BZ242" s="20"/>
      <c r="CA242" s="20"/>
      <c r="CB242" s="20"/>
      <c r="CC242" s="20"/>
      <c r="CD242" s="20"/>
      <c r="CE242" s="20"/>
      <c r="CF242" s="20"/>
      <c r="CG242" s="20"/>
      <c r="CH242" s="20"/>
      <c r="CI242" s="20"/>
      <c r="CJ242" s="20"/>
      <c r="CK242" s="20"/>
      <c r="CL242" s="20"/>
      <c r="CM242" s="20"/>
      <c r="CN242" s="20"/>
      <c r="CO242" s="20"/>
      <c r="CP242" s="20"/>
      <c r="CQ242" s="20"/>
      <c r="CR242" s="20"/>
      <c r="CS242" s="20"/>
      <c r="CT242" s="20"/>
      <c r="CU242" s="20"/>
      <c r="CV242" s="20"/>
      <c r="CW242" s="20"/>
      <c r="CX242" s="20"/>
      <c r="CY242" s="20"/>
      <c r="CZ242" s="20"/>
      <c r="DA242" s="20"/>
      <c r="DB242" s="20"/>
      <c r="DC242" s="20"/>
      <c r="DD242" s="20"/>
      <c r="DE242" s="20"/>
      <c r="DF242" s="20"/>
      <c r="DG242" s="20"/>
      <c r="DH242" s="20"/>
      <c r="DI242" s="20"/>
      <c r="DJ242" s="20"/>
      <c r="DK242" s="20"/>
      <c r="DL242" s="20"/>
      <c r="DM242" s="20"/>
      <c r="DN242" s="20"/>
      <c r="DO242" s="20"/>
      <c r="DP242" s="20"/>
      <c r="DQ242" s="20"/>
      <c r="DR242" s="20"/>
      <c r="DS242" s="20"/>
      <c r="DT242" s="20"/>
      <c r="DU242" s="20"/>
      <c r="DV242" s="20"/>
      <c r="DW242" s="20"/>
      <c r="DX242" s="20"/>
      <c r="DY242" s="20"/>
      <c r="DZ242" s="20"/>
      <c r="EA242" s="20"/>
      <c r="EB242" s="20"/>
      <c r="EC242" s="20"/>
      <c r="ED242" s="20"/>
      <c r="EE242" s="20"/>
      <c r="EF242" s="20"/>
      <c r="EG242" s="20"/>
      <c r="EH242" s="20"/>
    </row>
    <row r="243" spans="1:141" ht="12" customHeight="1" x14ac:dyDescent="0.25">
      <c r="A243" s="4"/>
      <c r="B243" s="70"/>
      <c r="C243" s="172" t="s">
        <v>511</v>
      </c>
      <c r="D243" s="260" t="s">
        <v>301</v>
      </c>
      <c r="E243" s="260"/>
      <c r="F243" s="260"/>
      <c r="G243" s="260"/>
      <c r="H243" s="260"/>
      <c r="I243" s="260"/>
      <c r="J243" s="260"/>
      <c r="K243" s="260"/>
      <c r="L243" s="260"/>
      <c r="M243" s="122" t="s">
        <v>412</v>
      </c>
      <c r="N243" s="123">
        <v>98</v>
      </c>
      <c r="O243" s="169">
        <f t="shared" si="32"/>
        <v>98</v>
      </c>
      <c r="P243" s="115">
        <f t="shared" si="35"/>
        <v>0</v>
      </c>
      <c r="Q243" s="8"/>
      <c r="R243" s="207">
        <f t="shared" si="34"/>
        <v>1</v>
      </c>
      <c r="S243" s="208" t="s">
        <v>516</v>
      </c>
      <c r="T243" s="208">
        <v>1</v>
      </c>
      <c r="U243" s="148"/>
      <c r="V243" s="334">
        <v>10</v>
      </c>
      <c r="W243" s="330">
        <f t="shared" si="31"/>
        <v>0</v>
      </c>
      <c r="Y243" s="193"/>
      <c r="EK243" s="1"/>
    </row>
    <row r="244" spans="1:141" ht="12" customHeight="1" x14ac:dyDescent="0.25">
      <c r="A244" s="4"/>
      <c r="B244" s="70"/>
      <c r="C244" s="172" t="s">
        <v>511</v>
      </c>
      <c r="D244" s="260" t="s">
        <v>302</v>
      </c>
      <c r="E244" s="260"/>
      <c r="F244" s="260"/>
      <c r="G244" s="260"/>
      <c r="H244" s="260"/>
      <c r="I244" s="260"/>
      <c r="J244" s="260"/>
      <c r="K244" s="260"/>
      <c r="L244" s="260"/>
      <c r="M244" s="122" t="s">
        <v>413</v>
      </c>
      <c r="N244" s="123">
        <v>98</v>
      </c>
      <c r="O244" s="169">
        <f t="shared" si="32"/>
        <v>98</v>
      </c>
      <c r="P244" s="115">
        <f t="shared" si="35"/>
        <v>0</v>
      </c>
      <c r="Q244" s="8"/>
      <c r="R244" s="207">
        <f t="shared" si="34"/>
        <v>1</v>
      </c>
      <c r="S244" s="208" t="s">
        <v>516</v>
      </c>
      <c r="T244" s="208">
        <v>1</v>
      </c>
      <c r="U244" s="148"/>
      <c r="V244" s="334">
        <v>10</v>
      </c>
      <c r="W244" s="330">
        <f t="shared" si="31"/>
        <v>0</v>
      </c>
      <c r="Y244" s="193"/>
      <c r="EK244" s="1"/>
    </row>
    <row r="245" spans="1:141" ht="12" customHeight="1" x14ac:dyDescent="0.25">
      <c r="B245" s="70"/>
      <c r="C245" s="172" t="s">
        <v>511</v>
      </c>
      <c r="D245" s="260" t="s">
        <v>303</v>
      </c>
      <c r="E245" s="260"/>
      <c r="F245" s="260"/>
      <c r="G245" s="260"/>
      <c r="H245" s="260"/>
      <c r="I245" s="260"/>
      <c r="J245" s="260"/>
      <c r="K245" s="260"/>
      <c r="L245" s="260"/>
      <c r="M245" s="122" t="s">
        <v>414</v>
      </c>
      <c r="N245" s="123">
        <v>98</v>
      </c>
      <c r="O245" s="169">
        <f t="shared" si="32"/>
        <v>98</v>
      </c>
      <c r="P245" s="115">
        <f t="shared" si="35"/>
        <v>0</v>
      </c>
      <c r="Q245" s="8"/>
      <c r="R245" s="207">
        <f t="shared" si="34"/>
        <v>1</v>
      </c>
      <c r="S245" s="208" t="s">
        <v>516</v>
      </c>
      <c r="T245" s="208">
        <v>1</v>
      </c>
      <c r="U245" s="148"/>
      <c r="V245" s="334">
        <v>10</v>
      </c>
      <c r="W245" s="330">
        <f t="shared" ref="W245:W308" si="36">V245*B245</f>
        <v>0</v>
      </c>
      <c r="Y245" s="193"/>
      <c r="EK245" s="1"/>
    </row>
    <row r="246" spans="1:141" ht="12" customHeight="1" x14ac:dyDescent="0.25">
      <c r="B246" s="70"/>
      <c r="C246" s="172" t="s">
        <v>511</v>
      </c>
      <c r="D246" s="260" t="s">
        <v>304</v>
      </c>
      <c r="E246" s="260"/>
      <c r="F246" s="260"/>
      <c r="G246" s="260"/>
      <c r="H246" s="260"/>
      <c r="I246" s="260"/>
      <c r="J246" s="260"/>
      <c r="K246" s="260"/>
      <c r="L246" s="260"/>
      <c r="M246" s="122" t="s">
        <v>415</v>
      </c>
      <c r="N246" s="123">
        <v>98</v>
      </c>
      <c r="O246" s="169">
        <f t="shared" si="32"/>
        <v>98</v>
      </c>
      <c r="P246" s="115">
        <f t="shared" si="35"/>
        <v>0</v>
      </c>
      <c r="Q246" s="8"/>
      <c r="R246" s="207">
        <f t="shared" si="34"/>
        <v>1</v>
      </c>
      <c r="S246" s="208" t="s">
        <v>516</v>
      </c>
      <c r="T246" s="208">
        <v>1</v>
      </c>
      <c r="U246" s="148"/>
      <c r="V246" s="334">
        <v>10</v>
      </c>
      <c r="W246" s="330">
        <f t="shared" si="36"/>
        <v>0</v>
      </c>
      <c r="Y246" s="193"/>
      <c r="EK246" s="1"/>
    </row>
    <row r="247" spans="1:141" ht="12" customHeight="1" x14ac:dyDescent="0.25">
      <c r="B247" s="70"/>
      <c r="C247" s="172" t="s">
        <v>511</v>
      </c>
      <c r="D247" s="260" t="s">
        <v>305</v>
      </c>
      <c r="E247" s="260"/>
      <c r="F247" s="260"/>
      <c r="G247" s="260"/>
      <c r="H247" s="260"/>
      <c r="I247" s="260"/>
      <c r="J247" s="260"/>
      <c r="K247" s="260"/>
      <c r="L247" s="260"/>
      <c r="M247" s="122" t="s">
        <v>416</v>
      </c>
      <c r="N247" s="123">
        <v>98</v>
      </c>
      <c r="O247" s="169">
        <f t="shared" si="32"/>
        <v>98</v>
      </c>
      <c r="P247" s="115">
        <f t="shared" si="35"/>
        <v>0</v>
      </c>
      <c r="Q247" s="8"/>
      <c r="R247" s="207">
        <f t="shared" si="34"/>
        <v>1</v>
      </c>
      <c r="S247" s="208" t="s">
        <v>516</v>
      </c>
      <c r="T247" s="208">
        <v>1</v>
      </c>
      <c r="U247" s="148"/>
      <c r="V247" s="334">
        <v>10</v>
      </c>
      <c r="W247" s="330">
        <f t="shared" si="36"/>
        <v>0</v>
      </c>
      <c r="Y247" s="193"/>
      <c r="EK247" s="1"/>
    </row>
    <row r="248" spans="1:141" s="19" customFormat="1" ht="12" hidden="1" customHeight="1" x14ac:dyDescent="0.25">
      <c r="B248" s="70"/>
      <c r="C248" s="213" t="s">
        <v>511</v>
      </c>
      <c r="D248" s="269" t="s">
        <v>306</v>
      </c>
      <c r="E248" s="269"/>
      <c r="F248" s="269"/>
      <c r="G248" s="269"/>
      <c r="H248" s="269"/>
      <c r="I248" s="269"/>
      <c r="J248" s="269"/>
      <c r="K248" s="269"/>
      <c r="L248" s="269"/>
      <c r="M248" s="214" t="s">
        <v>417</v>
      </c>
      <c r="N248" s="215">
        <v>140</v>
      </c>
      <c r="O248" s="169">
        <f t="shared" si="32"/>
        <v>140</v>
      </c>
      <c r="P248" s="216">
        <f t="shared" si="35"/>
        <v>0</v>
      </c>
      <c r="Q248" s="217"/>
      <c r="R248" s="207">
        <f t="shared" si="34"/>
        <v>1</v>
      </c>
      <c r="S248" s="219" t="s">
        <v>516</v>
      </c>
      <c r="T248" s="219">
        <v>1</v>
      </c>
      <c r="U248" s="153"/>
      <c r="V248" s="321">
        <v>10</v>
      </c>
      <c r="W248" s="330">
        <f t="shared" si="36"/>
        <v>0</v>
      </c>
      <c r="X248" s="194"/>
      <c r="Y248" s="47"/>
      <c r="Z248" s="153"/>
      <c r="AA248" s="152"/>
      <c r="AB248" s="152"/>
      <c r="AC248" s="152"/>
      <c r="AD248" s="152"/>
      <c r="AE248" s="20"/>
      <c r="AF248" s="20"/>
      <c r="AG248" s="20"/>
      <c r="AH248" s="20"/>
      <c r="AI248" s="20"/>
      <c r="AJ248" s="20"/>
      <c r="AK248" s="20"/>
      <c r="AL248" s="20"/>
      <c r="AM248" s="20"/>
      <c r="AN248" s="20"/>
      <c r="AO248" s="20"/>
      <c r="AP248" s="20"/>
      <c r="AQ248" s="20"/>
      <c r="AR248" s="20"/>
      <c r="AS248" s="20"/>
      <c r="AT248" s="20"/>
      <c r="AU248" s="20"/>
      <c r="AV248" s="20"/>
      <c r="AW248" s="20"/>
      <c r="AX248" s="20"/>
      <c r="AY248" s="20"/>
      <c r="AZ248" s="20"/>
      <c r="BA248" s="20"/>
      <c r="BB248" s="20"/>
      <c r="BC248" s="20"/>
      <c r="BD248" s="20"/>
      <c r="BE248" s="20"/>
      <c r="BF248" s="20"/>
      <c r="BG248" s="20"/>
      <c r="BH248" s="20"/>
      <c r="BI248" s="20"/>
      <c r="BJ248" s="20"/>
      <c r="BK248" s="20"/>
      <c r="BL248" s="20"/>
      <c r="BM248" s="20"/>
      <c r="BN248" s="20"/>
      <c r="BO248" s="20"/>
      <c r="BP248" s="20"/>
      <c r="BQ248" s="20"/>
      <c r="BR248" s="20"/>
      <c r="BS248" s="20"/>
      <c r="BT248" s="20"/>
      <c r="BU248" s="20"/>
      <c r="BV248" s="20"/>
      <c r="BW248" s="20"/>
      <c r="BX248" s="20"/>
      <c r="BY248" s="20"/>
      <c r="BZ248" s="20"/>
      <c r="CA248" s="20"/>
      <c r="CB248" s="20"/>
      <c r="CC248" s="20"/>
      <c r="CD248" s="20"/>
      <c r="CE248" s="20"/>
      <c r="CF248" s="20"/>
      <c r="CG248" s="20"/>
      <c r="CH248" s="20"/>
      <c r="CI248" s="20"/>
      <c r="CJ248" s="20"/>
      <c r="CK248" s="20"/>
      <c r="CL248" s="20"/>
      <c r="CM248" s="20"/>
      <c r="CN248" s="20"/>
      <c r="CO248" s="20"/>
      <c r="CP248" s="20"/>
      <c r="CQ248" s="20"/>
      <c r="CR248" s="20"/>
      <c r="CS248" s="20"/>
      <c r="CT248" s="20"/>
      <c r="CU248" s="20"/>
      <c r="CV248" s="20"/>
      <c r="CW248" s="20"/>
      <c r="CX248" s="20"/>
      <c r="CY248" s="20"/>
      <c r="CZ248" s="20"/>
      <c r="DA248" s="20"/>
      <c r="DB248" s="20"/>
      <c r="DC248" s="20"/>
      <c r="DD248" s="20"/>
      <c r="DE248" s="20"/>
      <c r="DF248" s="20"/>
      <c r="DG248" s="20"/>
      <c r="DH248" s="20"/>
      <c r="DI248" s="20"/>
      <c r="DJ248" s="20"/>
      <c r="DK248" s="20"/>
      <c r="DL248" s="20"/>
      <c r="DM248" s="20"/>
      <c r="DN248" s="20"/>
      <c r="DO248" s="20"/>
      <c r="DP248" s="20"/>
      <c r="DQ248" s="20"/>
      <c r="DR248" s="20"/>
      <c r="DS248" s="20"/>
      <c r="DT248" s="20"/>
      <c r="DU248" s="20"/>
      <c r="DV248" s="20"/>
      <c r="DW248" s="20"/>
      <c r="DX248" s="20"/>
      <c r="DY248" s="20"/>
      <c r="DZ248" s="20"/>
      <c r="EA248" s="20"/>
      <c r="EB248" s="20"/>
      <c r="EC248" s="20"/>
      <c r="ED248" s="20"/>
      <c r="EE248" s="20"/>
      <c r="EF248" s="20"/>
      <c r="EG248" s="20"/>
      <c r="EH248" s="20"/>
    </row>
    <row r="249" spans="1:141" ht="12" hidden="1" customHeight="1" x14ac:dyDescent="0.25">
      <c r="B249" s="70"/>
      <c r="C249" s="213" t="s">
        <v>511</v>
      </c>
      <c r="D249" s="269" t="s">
        <v>307</v>
      </c>
      <c r="E249" s="269"/>
      <c r="F249" s="269"/>
      <c r="G249" s="269"/>
      <c r="H249" s="269"/>
      <c r="I249" s="269"/>
      <c r="J249" s="269"/>
      <c r="K249" s="269"/>
      <c r="L249" s="269"/>
      <c r="M249" s="214" t="s">
        <v>417</v>
      </c>
      <c r="N249" s="215">
        <v>140</v>
      </c>
      <c r="O249" s="169">
        <f t="shared" si="32"/>
        <v>140</v>
      </c>
      <c r="P249" s="216">
        <f t="shared" si="35"/>
        <v>0</v>
      </c>
      <c r="Q249" s="220"/>
      <c r="R249" s="207">
        <f t="shared" si="34"/>
        <v>1</v>
      </c>
      <c r="S249" s="219" t="s">
        <v>516</v>
      </c>
      <c r="T249" s="219">
        <v>1</v>
      </c>
      <c r="U249" s="148"/>
      <c r="V249" s="334">
        <v>10</v>
      </c>
      <c r="W249" s="330">
        <f t="shared" si="36"/>
        <v>0</v>
      </c>
      <c r="Y249" s="193"/>
      <c r="EK249" s="1"/>
    </row>
    <row r="250" spans="1:141" ht="12" hidden="1" customHeight="1" x14ac:dyDescent="0.25">
      <c r="B250" s="70"/>
      <c r="C250" s="213" t="s">
        <v>511</v>
      </c>
      <c r="D250" s="269" t="s">
        <v>308</v>
      </c>
      <c r="E250" s="269"/>
      <c r="F250" s="269"/>
      <c r="G250" s="269"/>
      <c r="H250" s="269"/>
      <c r="I250" s="269"/>
      <c r="J250" s="269"/>
      <c r="K250" s="269"/>
      <c r="L250" s="269"/>
      <c r="M250" s="214" t="s">
        <v>417</v>
      </c>
      <c r="N250" s="215">
        <v>140</v>
      </c>
      <c r="O250" s="169">
        <f t="shared" si="32"/>
        <v>140</v>
      </c>
      <c r="P250" s="216">
        <f t="shared" si="35"/>
        <v>0</v>
      </c>
      <c r="Q250" s="220"/>
      <c r="R250" s="207">
        <f t="shared" si="34"/>
        <v>1</v>
      </c>
      <c r="S250" s="219" t="s">
        <v>516</v>
      </c>
      <c r="T250" s="219">
        <v>1</v>
      </c>
      <c r="U250" s="148"/>
      <c r="V250" s="334">
        <v>10</v>
      </c>
      <c r="W250" s="330">
        <f t="shared" si="36"/>
        <v>0</v>
      </c>
      <c r="Y250" s="193"/>
      <c r="EK250" s="1"/>
    </row>
    <row r="251" spans="1:141" ht="12" hidden="1" customHeight="1" x14ac:dyDescent="0.25">
      <c r="B251" s="70"/>
      <c r="C251" s="213" t="s">
        <v>511</v>
      </c>
      <c r="D251" s="269" t="s">
        <v>309</v>
      </c>
      <c r="E251" s="269"/>
      <c r="F251" s="269"/>
      <c r="G251" s="269"/>
      <c r="H251" s="269"/>
      <c r="I251" s="269"/>
      <c r="J251" s="269"/>
      <c r="K251" s="269"/>
      <c r="L251" s="269"/>
      <c r="M251" s="214" t="s">
        <v>417</v>
      </c>
      <c r="N251" s="215">
        <v>165</v>
      </c>
      <c r="O251" s="169">
        <f t="shared" si="32"/>
        <v>165</v>
      </c>
      <c r="P251" s="216">
        <f t="shared" si="35"/>
        <v>0</v>
      </c>
      <c r="Q251" s="220"/>
      <c r="R251" s="207">
        <f t="shared" si="34"/>
        <v>1</v>
      </c>
      <c r="S251" s="219" t="s">
        <v>516</v>
      </c>
      <c r="T251" s="219">
        <v>1</v>
      </c>
      <c r="U251" s="148"/>
      <c r="V251" s="334">
        <v>10</v>
      </c>
      <c r="W251" s="330">
        <f t="shared" si="36"/>
        <v>0</v>
      </c>
      <c r="Y251" s="193"/>
      <c r="EK251" s="1"/>
    </row>
    <row r="252" spans="1:141" ht="12" hidden="1" customHeight="1" x14ac:dyDescent="0.25">
      <c r="B252" s="70"/>
      <c r="C252" s="213" t="s">
        <v>511</v>
      </c>
      <c r="D252" s="269" t="s">
        <v>310</v>
      </c>
      <c r="E252" s="269"/>
      <c r="F252" s="269"/>
      <c r="G252" s="269"/>
      <c r="H252" s="269"/>
      <c r="I252" s="269"/>
      <c r="J252" s="269"/>
      <c r="K252" s="269"/>
      <c r="L252" s="269"/>
      <c r="M252" s="214" t="s">
        <v>417</v>
      </c>
      <c r="N252" s="215">
        <v>165</v>
      </c>
      <c r="O252" s="169">
        <f t="shared" si="32"/>
        <v>165</v>
      </c>
      <c r="P252" s="216">
        <f t="shared" si="35"/>
        <v>0</v>
      </c>
      <c r="Q252" s="220"/>
      <c r="R252" s="207">
        <f t="shared" si="34"/>
        <v>1</v>
      </c>
      <c r="S252" s="219" t="s">
        <v>516</v>
      </c>
      <c r="T252" s="219">
        <v>1</v>
      </c>
      <c r="U252" s="148"/>
      <c r="V252" s="334">
        <v>10</v>
      </c>
      <c r="W252" s="330">
        <f t="shared" si="36"/>
        <v>0</v>
      </c>
      <c r="Y252" s="193"/>
      <c r="EK252" s="1"/>
    </row>
    <row r="253" spans="1:141" ht="12" hidden="1" customHeight="1" x14ac:dyDescent="0.25">
      <c r="A253" s="4"/>
      <c r="B253" s="70"/>
      <c r="C253" s="213" t="s">
        <v>511</v>
      </c>
      <c r="D253" s="269" t="s">
        <v>311</v>
      </c>
      <c r="E253" s="269"/>
      <c r="F253" s="269"/>
      <c r="G253" s="269"/>
      <c r="H253" s="269"/>
      <c r="I253" s="269"/>
      <c r="J253" s="269"/>
      <c r="K253" s="269"/>
      <c r="L253" s="269"/>
      <c r="M253" s="214" t="s">
        <v>417</v>
      </c>
      <c r="N253" s="215">
        <v>165</v>
      </c>
      <c r="O253" s="169">
        <f t="shared" si="32"/>
        <v>165</v>
      </c>
      <c r="P253" s="216">
        <f t="shared" si="35"/>
        <v>0</v>
      </c>
      <c r="Q253" s="220"/>
      <c r="R253" s="207">
        <f t="shared" si="34"/>
        <v>1</v>
      </c>
      <c r="S253" s="219" t="s">
        <v>516</v>
      </c>
      <c r="T253" s="219">
        <v>1</v>
      </c>
      <c r="U253" s="148"/>
      <c r="V253" s="333">
        <v>10</v>
      </c>
      <c r="W253" s="330">
        <f t="shared" si="36"/>
        <v>0</v>
      </c>
      <c r="Y253" s="196"/>
      <c r="EK253" s="1"/>
    </row>
    <row r="254" spans="1:141" ht="12" customHeight="1" thickBot="1" x14ac:dyDescent="0.3">
      <c r="A254" s="4"/>
      <c r="B254" s="205"/>
      <c r="C254" s="175" t="s">
        <v>511</v>
      </c>
      <c r="D254" s="259" t="s">
        <v>312</v>
      </c>
      <c r="E254" s="259"/>
      <c r="F254" s="259"/>
      <c r="G254" s="259"/>
      <c r="H254" s="259"/>
      <c r="I254" s="259"/>
      <c r="J254" s="259"/>
      <c r="K254" s="259"/>
      <c r="L254" s="259"/>
      <c r="M254" s="176" t="s">
        <v>418</v>
      </c>
      <c r="N254" s="185">
        <v>1</v>
      </c>
      <c r="O254" s="182">
        <f t="shared" si="32"/>
        <v>1</v>
      </c>
      <c r="P254" s="186">
        <f t="shared" si="35"/>
        <v>0</v>
      </c>
      <c r="Q254" s="8"/>
      <c r="R254" s="207">
        <f t="shared" si="34"/>
        <v>1</v>
      </c>
      <c r="S254" s="208" t="s">
        <v>516</v>
      </c>
      <c r="T254" s="208">
        <v>1</v>
      </c>
      <c r="U254" s="148"/>
      <c r="V254" s="333">
        <v>0.05</v>
      </c>
      <c r="W254" s="330">
        <f t="shared" si="36"/>
        <v>0</v>
      </c>
      <c r="Y254" s="196"/>
      <c r="EK254" s="1"/>
    </row>
    <row r="255" spans="1:141" ht="12" customHeight="1" x14ac:dyDescent="0.25">
      <c r="A255" s="4"/>
      <c r="B255" s="204"/>
      <c r="C255" s="173" t="s">
        <v>503</v>
      </c>
      <c r="D255" s="261" t="s">
        <v>313</v>
      </c>
      <c r="E255" s="261"/>
      <c r="F255" s="261"/>
      <c r="G255" s="261"/>
      <c r="H255" s="261"/>
      <c r="I255" s="261"/>
      <c r="J255" s="261"/>
      <c r="K255" s="261"/>
      <c r="L255" s="261"/>
      <c r="M255" s="174" t="s">
        <v>419</v>
      </c>
      <c r="N255" s="183">
        <v>21</v>
      </c>
      <c r="O255" s="180">
        <f t="shared" si="32"/>
        <v>21</v>
      </c>
      <c r="P255" s="184">
        <f t="shared" si="35"/>
        <v>0</v>
      </c>
      <c r="Q255" s="8"/>
      <c r="R255" s="207">
        <f t="shared" si="34"/>
        <v>1</v>
      </c>
      <c r="S255" s="208" t="s">
        <v>516</v>
      </c>
      <c r="T255" s="208">
        <v>1</v>
      </c>
      <c r="U255" s="148"/>
      <c r="V255" s="333">
        <v>2.5</v>
      </c>
      <c r="W255" s="330">
        <f t="shared" si="36"/>
        <v>0</v>
      </c>
      <c r="Y255" s="196"/>
      <c r="EK255" s="1"/>
    </row>
    <row r="256" spans="1:141" ht="12" customHeight="1" x14ac:dyDescent="0.25">
      <c r="A256" s="4"/>
      <c r="B256" s="70"/>
      <c r="C256" s="172" t="s">
        <v>503</v>
      </c>
      <c r="D256" s="260" t="s">
        <v>314</v>
      </c>
      <c r="E256" s="260"/>
      <c r="F256" s="260"/>
      <c r="G256" s="260"/>
      <c r="H256" s="260"/>
      <c r="I256" s="260"/>
      <c r="J256" s="260"/>
      <c r="K256" s="260"/>
      <c r="L256" s="260"/>
      <c r="M256" s="122" t="s">
        <v>420</v>
      </c>
      <c r="N256" s="123">
        <v>25</v>
      </c>
      <c r="O256" s="169">
        <f t="shared" si="32"/>
        <v>25</v>
      </c>
      <c r="P256" s="115">
        <f t="shared" si="35"/>
        <v>0</v>
      </c>
      <c r="Q256" s="8"/>
      <c r="R256" s="207">
        <f t="shared" si="34"/>
        <v>1</v>
      </c>
      <c r="S256" s="208" t="s">
        <v>516</v>
      </c>
      <c r="T256" s="208">
        <v>1</v>
      </c>
      <c r="U256" s="148"/>
      <c r="V256" s="333">
        <v>2.5</v>
      </c>
      <c r="W256" s="330">
        <f t="shared" si="36"/>
        <v>0</v>
      </c>
      <c r="Y256" s="196"/>
      <c r="EK256" s="1"/>
    </row>
    <row r="257" spans="1:141" ht="12" customHeight="1" x14ac:dyDescent="0.25">
      <c r="A257" s="4"/>
      <c r="B257" s="70"/>
      <c r="C257" s="172" t="s">
        <v>503</v>
      </c>
      <c r="D257" s="260" t="s">
        <v>315</v>
      </c>
      <c r="E257" s="260"/>
      <c r="F257" s="260"/>
      <c r="G257" s="260"/>
      <c r="H257" s="260"/>
      <c r="I257" s="260"/>
      <c r="J257" s="260"/>
      <c r="K257" s="260"/>
      <c r="L257" s="260"/>
      <c r="M257" s="122" t="s">
        <v>421</v>
      </c>
      <c r="N257" s="123">
        <v>73</v>
      </c>
      <c r="O257" s="169">
        <f t="shared" si="32"/>
        <v>73</v>
      </c>
      <c r="P257" s="115">
        <f t="shared" si="35"/>
        <v>0</v>
      </c>
      <c r="Q257" s="8"/>
      <c r="R257" s="207">
        <f t="shared" si="34"/>
        <v>1</v>
      </c>
      <c r="S257" s="208" t="s">
        <v>516</v>
      </c>
      <c r="T257" s="208">
        <v>1</v>
      </c>
      <c r="U257" s="148"/>
      <c r="V257" s="333">
        <v>7</v>
      </c>
      <c r="W257" s="330">
        <f t="shared" si="36"/>
        <v>0</v>
      </c>
      <c r="Y257" s="196"/>
      <c r="EK257" s="1"/>
    </row>
    <row r="258" spans="1:141" ht="12" customHeight="1" x14ac:dyDescent="0.25">
      <c r="A258" s="4"/>
      <c r="B258" s="70"/>
      <c r="C258" s="172" t="s">
        <v>503</v>
      </c>
      <c r="D258" s="260" t="s">
        <v>316</v>
      </c>
      <c r="E258" s="260"/>
      <c r="F258" s="260"/>
      <c r="G258" s="260"/>
      <c r="H258" s="260"/>
      <c r="I258" s="260"/>
      <c r="J258" s="260"/>
      <c r="K258" s="260"/>
      <c r="L258" s="260"/>
      <c r="M258" s="122" t="s">
        <v>422</v>
      </c>
      <c r="N258" s="123">
        <v>51</v>
      </c>
      <c r="O258" s="169">
        <f t="shared" si="32"/>
        <v>51</v>
      </c>
      <c r="P258" s="115">
        <f t="shared" si="35"/>
        <v>0</v>
      </c>
      <c r="Q258" s="8"/>
      <c r="R258" s="207">
        <f t="shared" si="34"/>
        <v>1</v>
      </c>
      <c r="S258" s="208" t="s">
        <v>516</v>
      </c>
      <c r="T258" s="208">
        <v>1</v>
      </c>
      <c r="U258" s="148"/>
      <c r="V258" s="333">
        <v>3</v>
      </c>
      <c r="W258" s="330">
        <f t="shared" si="36"/>
        <v>0</v>
      </c>
      <c r="Y258" s="196"/>
      <c r="EK258" s="1"/>
    </row>
    <row r="259" spans="1:141" ht="12" customHeight="1" x14ac:dyDescent="0.3">
      <c r="A259" s="4"/>
      <c r="B259" s="70"/>
      <c r="C259" s="172" t="s">
        <v>503</v>
      </c>
      <c r="D259" s="260" t="s">
        <v>513</v>
      </c>
      <c r="E259" s="260"/>
      <c r="F259" s="260"/>
      <c r="G259" s="260"/>
      <c r="H259" s="260"/>
      <c r="I259" s="260"/>
      <c r="J259" s="260"/>
      <c r="K259" s="260"/>
      <c r="L259" s="260"/>
      <c r="M259" s="122" t="s">
        <v>423</v>
      </c>
      <c r="N259" s="123">
        <v>47</v>
      </c>
      <c r="O259" s="169">
        <f t="shared" si="32"/>
        <v>47</v>
      </c>
      <c r="P259" s="115">
        <f t="shared" si="35"/>
        <v>0</v>
      </c>
      <c r="Q259" s="8"/>
      <c r="R259" s="207">
        <f t="shared" si="34"/>
        <v>1</v>
      </c>
      <c r="S259" s="208" t="s">
        <v>516</v>
      </c>
      <c r="T259" s="208">
        <v>1</v>
      </c>
      <c r="U259" s="148"/>
      <c r="V259" s="319">
        <v>3</v>
      </c>
      <c r="W259" s="330">
        <f t="shared" si="36"/>
        <v>0</v>
      </c>
      <c r="X259" s="190"/>
      <c r="Y259" s="7"/>
      <c r="Z259" s="149"/>
      <c r="DQ259" s="59"/>
      <c r="DR259" s="59"/>
      <c r="DS259" s="59"/>
      <c r="DT259" s="59"/>
      <c r="DU259" s="59"/>
      <c r="DV259" s="59"/>
      <c r="DW259" s="59"/>
      <c r="DX259" s="59"/>
      <c r="DY259" s="59"/>
      <c r="DZ259" s="59"/>
      <c r="EC259" s="59"/>
      <c r="EK259" s="1"/>
    </row>
    <row r="260" spans="1:141" s="19" customFormat="1" ht="12" customHeight="1" x14ac:dyDescent="0.25">
      <c r="A260" s="22"/>
      <c r="B260" s="70"/>
      <c r="C260" s="172" t="s">
        <v>503</v>
      </c>
      <c r="D260" s="260" t="s">
        <v>317</v>
      </c>
      <c r="E260" s="260"/>
      <c r="F260" s="260"/>
      <c r="G260" s="260"/>
      <c r="H260" s="260"/>
      <c r="I260" s="260"/>
      <c r="J260" s="260"/>
      <c r="K260" s="260"/>
      <c r="L260" s="260"/>
      <c r="M260" s="122" t="s">
        <v>424</v>
      </c>
      <c r="N260" s="123">
        <v>30</v>
      </c>
      <c r="O260" s="169">
        <f t="shared" si="32"/>
        <v>30</v>
      </c>
      <c r="P260" s="115">
        <f t="shared" si="35"/>
        <v>0</v>
      </c>
      <c r="Q260" s="63"/>
      <c r="R260" s="207">
        <f t="shared" si="34"/>
        <v>1</v>
      </c>
      <c r="S260" s="208" t="s">
        <v>516</v>
      </c>
      <c r="T260" s="208">
        <v>1</v>
      </c>
      <c r="U260" s="154"/>
      <c r="V260" s="335">
        <v>1</v>
      </c>
      <c r="W260" s="330">
        <f t="shared" si="36"/>
        <v>0</v>
      </c>
      <c r="X260" s="197"/>
      <c r="Y260" s="197"/>
      <c r="Z260" s="155"/>
      <c r="AA260" s="152"/>
      <c r="AB260" s="152"/>
      <c r="AC260" s="156"/>
      <c r="AD260" s="156"/>
      <c r="AE260" s="76"/>
      <c r="AF260" s="20"/>
      <c r="AG260" s="20"/>
      <c r="AH260" s="20"/>
      <c r="AI260" s="20"/>
      <c r="AJ260" s="20"/>
      <c r="AK260" s="20"/>
      <c r="AL260" s="20"/>
      <c r="AM260" s="20"/>
      <c r="AN260" s="20"/>
      <c r="AO260" s="20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0"/>
      <c r="BA260" s="20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0"/>
      <c r="BM260" s="20"/>
      <c r="BN260" s="20"/>
      <c r="BO260" s="20"/>
      <c r="BP260" s="20"/>
      <c r="BQ260" s="20"/>
      <c r="BR260" s="20"/>
      <c r="BS260" s="20"/>
      <c r="BT260" s="20"/>
      <c r="BU260" s="20"/>
      <c r="BV260" s="20"/>
      <c r="BW260" s="20"/>
      <c r="BX260" s="20"/>
      <c r="BY260" s="20"/>
      <c r="BZ260" s="20"/>
      <c r="CA260" s="20"/>
      <c r="CB260" s="20"/>
      <c r="CC260" s="20"/>
      <c r="CD260" s="20"/>
      <c r="CE260" s="20"/>
      <c r="CF260" s="20"/>
      <c r="CG260" s="58"/>
      <c r="CH260" s="58"/>
      <c r="CI260" s="58"/>
      <c r="CJ260" s="58"/>
      <c r="CK260" s="58"/>
      <c r="CL260" s="58"/>
      <c r="CM260" s="20"/>
      <c r="CN260" s="20"/>
      <c r="CO260" s="20"/>
      <c r="CP260" s="20"/>
      <c r="CQ260" s="20"/>
      <c r="CR260" s="20"/>
      <c r="CS260" s="20"/>
      <c r="CT260" s="20"/>
      <c r="CU260" s="20"/>
      <c r="CV260" s="20"/>
      <c r="CW260" s="20"/>
      <c r="CX260" s="20"/>
      <c r="CY260" s="20"/>
      <c r="CZ260" s="20"/>
      <c r="DA260" s="20"/>
      <c r="DB260" s="20"/>
      <c r="DC260" s="20"/>
      <c r="DD260" s="20"/>
      <c r="DE260" s="20"/>
      <c r="DF260" s="20"/>
      <c r="DG260" s="20"/>
      <c r="DH260" s="20"/>
      <c r="DI260" s="20"/>
      <c r="DJ260" s="20"/>
      <c r="DK260" s="20"/>
      <c r="DL260" s="20"/>
      <c r="DM260" s="20"/>
      <c r="DN260" s="20"/>
      <c r="DO260" s="20"/>
      <c r="DP260" s="20"/>
      <c r="DQ260" s="20"/>
      <c r="DR260" s="57"/>
      <c r="DS260" s="20"/>
      <c r="DT260" s="57"/>
      <c r="DU260" s="20"/>
      <c r="DV260" s="57"/>
      <c r="DW260" s="20"/>
      <c r="DX260" s="57"/>
      <c r="DY260" s="20"/>
      <c r="DZ260" s="57"/>
      <c r="EA260" s="20"/>
      <c r="EB260" s="20"/>
      <c r="EC260" s="57"/>
      <c r="ED260" s="20"/>
      <c r="EE260" s="20"/>
      <c r="EF260" s="20"/>
      <c r="EG260" s="20"/>
      <c r="EH260" s="20"/>
    </row>
    <row r="261" spans="1:141" s="19" customFormat="1" ht="12" customHeight="1" x14ac:dyDescent="0.25">
      <c r="A261" s="22"/>
      <c r="B261" s="70"/>
      <c r="C261" s="172" t="s">
        <v>503</v>
      </c>
      <c r="D261" s="260" t="s">
        <v>318</v>
      </c>
      <c r="E261" s="260"/>
      <c r="F261" s="260"/>
      <c r="G261" s="260"/>
      <c r="H261" s="260"/>
      <c r="I261" s="260"/>
      <c r="J261" s="260"/>
      <c r="K261" s="260"/>
      <c r="L261" s="260"/>
      <c r="M261" s="122" t="s">
        <v>425</v>
      </c>
      <c r="N261" s="123">
        <v>30</v>
      </c>
      <c r="O261" s="169">
        <f t="shared" si="32"/>
        <v>30</v>
      </c>
      <c r="P261" s="115">
        <f t="shared" si="35"/>
        <v>0</v>
      </c>
      <c r="Q261" s="63"/>
      <c r="R261" s="207">
        <f t="shared" si="34"/>
        <v>1</v>
      </c>
      <c r="S261" s="208" t="s">
        <v>516</v>
      </c>
      <c r="T261" s="208">
        <v>1</v>
      </c>
      <c r="U261" s="154"/>
      <c r="V261" s="335">
        <v>1</v>
      </c>
      <c r="W261" s="330">
        <f t="shared" si="36"/>
        <v>0</v>
      </c>
      <c r="X261" s="197"/>
      <c r="Y261" s="197"/>
      <c r="Z261" s="155"/>
      <c r="AA261" s="152"/>
      <c r="AB261" s="152"/>
      <c r="AC261" s="156"/>
      <c r="AD261" s="156"/>
      <c r="AE261" s="76"/>
      <c r="AF261" s="20"/>
      <c r="AG261" s="20"/>
      <c r="AH261" s="20"/>
      <c r="AI261" s="20"/>
      <c r="AJ261" s="20"/>
      <c r="AK261" s="20"/>
      <c r="AL261" s="20"/>
      <c r="AM261" s="20"/>
      <c r="AN261" s="20"/>
      <c r="AO261" s="20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0"/>
      <c r="BA261" s="20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0"/>
      <c r="BM261" s="20"/>
      <c r="BN261" s="20"/>
      <c r="BO261" s="20"/>
      <c r="BP261" s="20"/>
      <c r="BQ261" s="20"/>
      <c r="BR261" s="20"/>
      <c r="BS261" s="20"/>
      <c r="BT261" s="20"/>
      <c r="BU261" s="20"/>
      <c r="BV261" s="20"/>
      <c r="BW261" s="20"/>
      <c r="BX261" s="20"/>
      <c r="BY261" s="20"/>
      <c r="BZ261" s="20"/>
      <c r="CA261" s="20"/>
      <c r="CB261" s="20"/>
      <c r="CC261" s="20"/>
      <c r="CD261" s="20"/>
      <c r="CE261" s="20"/>
      <c r="CF261" s="20"/>
      <c r="CG261" s="58"/>
      <c r="CH261" s="58"/>
      <c r="CI261" s="58"/>
      <c r="CJ261" s="58"/>
      <c r="CK261" s="58"/>
      <c r="CL261" s="58"/>
      <c r="CM261" s="20"/>
      <c r="CN261" s="20"/>
      <c r="CO261" s="20"/>
      <c r="CP261" s="20"/>
      <c r="CQ261" s="20"/>
      <c r="CR261" s="20"/>
      <c r="CS261" s="20"/>
      <c r="CT261" s="20"/>
      <c r="CU261" s="20"/>
      <c r="CV261" s="20"/>
      <c r="CW261" s="20"/>
      <c r="CX261" s="20"/>
      <c r="CY261" s="20"/>
      <c r="CZ261" s="20"/>
      <c r="DA261" s="20"/>
      <c r="DB261" s="20"/>
      <c r="DC261" s="20"/>
      <c r="DD261" s="20"/>
      <c r="DE261" s="20"/>
      <c r="DF261" s="20"/>
      <c r="DG261" s="20"/>
      <c r="DH261" s="20"/>
      <c r="DI261" s="20"/>
      <c r="DJ261" s="20"/>
      <c r="DK261" s="20"/>
      <c r="DL261" s="20"/>
      <c r="DM261" s="20"/>
      <c r="DN261" s="20"/>
      <c r="DO261" s="20"/>
      <c r="DP261" s="20"/>
      <c r="DQ261" s="20"/>
      <c r="DR261" s="57"/>
      <c r="DS261" s="20"/>
      <c r="DT261" s="57"/>
      <c r="DU261" s="20"/>
      <c r="DV261" s="57"/>
      <c r="DW261" s="20"/>
      <c r="DX261" s="57"/>
      <c r="DY261" s="20"/>
      <c r="DZ261" s="57"/>
      <c r="EA261" s="20"/>
      <c r="EB261" s="20"/>
      <c r="EC261" s="57"/>
      <c r="ED261" s="20"/>
      <c r="EE261" s="20"/>
      <c r="EF261" s="20"/>
      <c r="EG261" s="20"/>
      <c r="EH261" s="20"/>
    </row>
    <row r="262" spans="1:141" s="19" customFormat="1" ht="12" customHeight="1" x14ac:dyDescent="0.25">
      <c r="A262" s="22"/>
      <c r="B262" s="70"/>
      <c r="C262" s="172" t="s">
        <v>503</v>
      </c>
      <c r="D262" s="260" t="s">
        <v>319</v>
      </c>
      <c r="E262" s="260"/>
      <c r="F262" s="260"/>
      <c r="G262" s="260"/>
      <c r="H262" s="260"/>
      <c r="I262" s="260"/>
      <c r="J262" s="260"/>
      <c r="K262" s="260"/>
      <c r="L262" s="260"/>
      <c r="M262" s="122" t="s">
        <v>426</v>
      </c>
      <c r="N262" s="123">
        <v>41</v>
      </c>
      <c r="O262" s="169">
        <f t="shared" si="32"/>
        <v>41</v>
      </c>
      <c r="P262" s="115">
        <f t="shared" si="35"/>
        <v>0</v>
      </c>
      <c r="Q262" s="63"/>
      <c r="R262" s="207">
        <f t="shared" si="34"/>
        <v>1</v>
      </c>
      <c r="S262" s="208" t="s">
        <v>516</v>
      </c>
      <c r="T262" s="208">
        <v>1</v>
      </c>
      <c r="U262" s="154"/>
      <c r="V262" s="335">
        <v>1</v>
      </c>
      <c r="W262" s="330">
        <f t="shared" si="36"/>
        <v>0</v>
      </c>
      <c r="X262" s="197"/>
      <c r="Y262" s="197"/>
      <c r="Z262" s="155"/>
      <c r="AA262" s="152"/>
      <c r="AB262" s="152"/>
      <c r="AC262" s="156"/>
      <c r="AD262" s="156"/>
      <c r="AE262" s="76"/>
      <c r="AF262" s="20"/>
      <c r="AG262" s="20"/>
      <c r="AH262" s="20"/>
      <c r="AI262" s="20"/>
      <c r="AJ262" s="20"/>
      <c r="AK262" s="20"/>
      <c r="AL262" s="20"/>
      <c r="AM262" s="20"/>
      <c r="AN262" s="20"/>
      <c r="AO262" s="20"/>
      <c r="AP262" s="20"/>
      <c r="AQ262" s="20"/>
      <c r="AR262" s="20"/>
      <c r="AS262" s="20"/>
      <c r="AT262" s="20"/>
      <c r="AU262" s="20"/>
      <c r="AV262" s="20"/>
      <c r="AW262" s="20"/>
      <c r="AX262" s="20"/>
      <c r="AY262" s="20"/>
      <c r="AZ262" s="20"/>
      <c r="BA262" s="20"/>
      <c r="BB262" s="20"/>
      <c r="BC262" s="20"/>
      <c r="BD262" s="20"/>
      <c r="BE262" s="20"/>
      <c r="BF262" s="20"/>
      <c r="BG262" s="20"/>
      <c r="BH262" s="20"/>
      <c r="BI262" s="20"/>
      <c r="BJ262" s="20"/>
      <c r="BK262" s="20"/>
      <c r="BL262" s="20"/>
      <c r="BM262" s="20"/>
      <c r="BN262" s="20"/>
      <c r="BO262" s="20"/>
      <c r="BP262" s="20"/>
      <c r="BQ262" s="20"/>
      <c r="BR262" s="20"/>
      <c r="BS262" s="20"/>
      <c r="BT262" s="20"/>
      <c r="BU262" s="20"/>
      <c r="BV262" s="20"/>
      <c r="BW262" s="20"/>
      <c r="BX262" s="20"/>
      <c r="BY262" s="20"/>
      <c r="BZ262" s="20"/>
      <c r="CA262" s="20"/>
      <c r="CB262" s="20"/>
      <c r="CC262" s="20"/>
      <c r="CD262" s="20"/>
      <c r="CE262" s="20"/>
      <c r="CF262" s="20"/>
      <c r="CG262" s="58"/>
      <c r="CH262" s="58"/>
      <c r="CI262" s="58"/>
      <c r="CJ262" s="58"/>
      <c r="CK262" s="58"/>
      <c r="CL262" s="58"/>
      <c r="CM262" s="20"/>
      <c r="CN262" s="20"/>
      <c r="CO262" s="20"/>
      <c r="CP262" s="20"/>
      <c r="CQ262" s="20"/>
      <c r="CR262" s="20"/>
      <c r="CS262" s="20"/>
      <c r="CT262" s="20"/>
      <c r="CU262" s="20"/>
      <c r="CV262" s="20"/>
      <c r="CW262" s="20"/>
      <c r="CX262" s="20"/>
      <c r="CY262" s="20"/>
      <c r="CZ262" s="20"/>
      <c r="DA262" s="20"/>
      <c r="DB262" s="20"/>
      <c r="DC262" s="20"/>
      <c r="DD262" s="20"/>
      <c r="DE262" s="20"/>
      <c r="DF262" s="20"/>
      <c r="DG262" s="20"/>
      <c r="DH262" s="20"/>
      <c r="DI262" s="20"/>
      <c r="DJ262" s="20"/>
      <c r="DK262" s="20"/>
      <c r="DL262" s="20"/>
      <c r="DM262" s="20"/>
      <c r="DN262" s="20"/>
      <c r="DO262" s="20"/>
      <c r="DP262" s="20"/>
      <c r="DQ262" s="20"/>
      <c r="DR262" s="57"/>
      <c r="DS262" s="20"/>
      <c r="DT262" s="57"/>
      <c r="DU262" s="20"/>
      <c r="DV262" s="57"/>
      <c r="DW262" s="20"/>
      <c r="DX262" s="57"/>
      <c r="DY262" s="20"/>
      <c r="DZ262" s="57"/>
      <c r="EA262" s="20"/>
      <c r="EB262" s="20"/>
      <c r="EC262" s="57"/>
      <c r="ED262" s="20"/>
      <c r="EE262" s="20"/>
      <c r="EF262" s="20"/>
      <c r="EG262" s="20"/>
      <c r="EH262" s="20"/>
    </row>
    <row r="263" spans="1:141" ht="12" customHeight="1" x14ac:dyDescent="0.25">
      <c r="B263" s="70"/>
      <c r="C263" s="172" t="s">
        <v>503</v>
      </c>
      <c r="D263" s="260" t="s">
        <v>320</v>
      </c>
      <c r="E263" s="260"/>
      <c r="F263" s="260"/>
      <c r="G263" s="260"/>
      <c r="H263" s="260"/>
      <c r="I263" s="260"/>
      <c r="J263" s="260"/>
      <c r="K263" s="260"/>
      <c r="L263" s="260"/>
      <c r="M263" s="122" t="s">
        <v>427</v>
      </c>
      <c r="N263" s="123">
        <v>41</v>
      </c>
      <c r="O263" s="169">
        <f t="shared" si="32"/>
        <v>41</v>
      </c>
      <c r="P263" s="115">
        <f t="shared" si="35"/>
        <v>0</v>
      </c>
      <c r="Q263" s="63"/>
      <c r="R263" s="207">
        <f t="shared" si="34"/>
        <v>1</v>
      </c>
      <c r="S263" s="208" t="s">
        <v>516</v>
      </c>
      <c r="T263" s="208">
        <v>1</v>
      </c>
      <c r="U263" s="154"/>
      <c r="V263" s="335">
        <v>1</v>
      </c>
      <c r="W263" s="330">
        <f t="shared" si="36"/>
        <v>0</v>
      </c>
      <c r="X263" s="197"/>
      <c r="Y263" s="197"/>
      <c r="Z263" s="155"/>
      <c r="AA263" s="152"/>
      <c r="AB263" s="152"/>
      <c r="AC263" s="156"/>
      <c r="AD263" s="156"/>
      <c r="AE263" s="76"/>
      <c r="AF263" s="20"/>
      <c r="AG263" s="20"/>
      <c r="AH263" s="20"/>
      <c r="AI263" s="20"/>
      <c r="AJ263" s="20"/>
      <c r="AK263" s="20"/>
      <c r="AL263" s="20"/>
      <c r="AM263" s="20"/>
      <c r="AN263" s="20"/>
      <c r="AO263" s="20"/>
      <c r="AP263" s="20"/>
      <c r="AQ263" s="20"/>
      <c r="AR263" s="20"/>
      <c r="AS263" s="20"/>
      <c r="AT263" s="20"/>
      <c r="AU263" s="20"/>
      <c r="AV263" s="20"/>
      <c r="AW263" s="20"/>
      <c r="AX263" s="20"/>
      <c r="AY263" s="20"/>
      <c r="AZ263" s="20"/>
      <c r="BA263" s="20"/>
      <c r="BB263" s="20"/>
      <c r="BC263" s="20"/>
      <c r="BD263" s="20"/>
      <c r="BE263" s="20"/>
      <c r="BF263" s="20"/>
      <c r="BG263" s="20"/>
      <c r="BH263" s="20"/>
      <c r="BI263" s="20"/>
      <c r="BJ263" s="20"/>
      <c r="BK263" s="20"/>
      <c r="BL263" s="20"/>
      <c r="BM263" s="20"/>
      <c r="BN263" s="20"/>
      <c r="BO263" s="20"/>
      <c r="BP263" s="20"/>
      <c r="BQ263" s="20"/>
      <c r="BR263" s="20"/>
      <c r="BS263" s="20"/>
      <c r="BT263" s="20"/>
      <c r="BU263" s="20"/>
      <c r="BV263" s="20"/>
      <c r="BW263" s="20"/>
      <c r="BX263" s="20"/>
      <c r="BY263" s="20"/>
      <c r="BZ263" s="20"/>
      <c r="CA263" s="20"/>
      <c r="CB263" s="20"/>
      <c r="CC263" s="20"/>
      <c r="CD263" s="20"/>
      <c r="CE263" s="20"/>
      <c r="CF263" s="20"/>
      <c r="CG263" s="58"/>
      <c r="CH263" s="58"/>
      <c r="CI263" s="58"/>
      <c r="CJ263" s="58"/>
      <c r="CK263" s="58"/>
      <c r="CL263" s="58"/>
      <c r="CM263" s="20"/>
      <c r="CN263" s="20"/>
      <c r="CO263" s="20"/>
      <c r="CP263" s="20"/>
      <c r="CQ263" s="20"/>
      <c r="CR263" s="20"/>
      <c r="CS263" s="20"/>
      <c r="CT263" s="20"/>
      <c r="CU263" s="20"/>
      <c r="CV263" s="20"/>
      <c r="CW263" s="20"/>
      <c r="CX263" s="20"/>
      <c r="CY263" s="20"/>
      <c r="CZ263" s="20"/>
      <c r="DA263" s="20"/>
      <c r="DB263" s="20"/>
      <c r="DC263" s="20"/>
      <c r="DD263" s="20"/>
      <c r="DE263" s="20"/>
      <c r="DF263" s="20"/>
      <c r="DG263" s="20"/>
      <c r="DH263" s="20"/>
      <c r="DI263" s="20"/>
      <c r="DJ263" s="20"/>
      <c r="DK263" s="20"/>
      <c r="DL263" s="20"/>
      <c r="DM263" s="20"/>
      <c r="DN263" s="20"/>
      <c r="DO263" s="20"/>
      <c r="DP263" s="20"/>
      <c r="DQ263" s="20"/>
      <c r="DR263" s="57"/>
      <c r="DS263" s="20"/>
      <c r="DT263" s="57"/>
      <c r="DU263" s="20"/>
      <c r="DV263" s="57"/>
      <c r="DW263" s="20"/>
      <c r="DX263" s="57"/>
      <c r="DY263" s="20"/>
      <c r="DZ263" s="57"/>
      <c r="EA263" s="20"/>
      <c r="EB263" s="20"/>
      <c r="EC263" s="57"/>
      <c r="ED263" s="20"/>
      <c r="EE263" s="20"/>
      <c r="EK263" s="1"/>
    </row>
    <row r="264" spans="1:141" ht="12" customHeight="1" x14ac:dyDescent="0.25">
      <c r="B264" s="70"/>
      <c r="C264" s="172" t="s">
        <v>503</v>
      </c>
      <c r="D264" s="260" t="s">
        <v>321</v>
      </c>
      <c r="E264" s="260"/>
      <c r="F264" s="260"/>
      <c r="G264" s="260"/>
      <c r="H264" s="260"/>
      <c r="I264" s="260"/>
      <c r="J264" s="260"/>
      <c r="K264" s="260"/>
      <c r="L264" s="260"/>
      <c r="M264" s="122" t="s">
        <v>428</v>
      </c>
      <c r="N264" s="123">
        <v>21</v>
      </c>
      <c r="O264" s="169">
        <f t="shared" si="32"/>
        <v>21</v>
      </c>
      <c r="P264" s="115">
        <f t="shared" si="35"/>
        <v>0</v>
      </c>
      <c r="Q264" s="63"/>
      <c r="R264" s="207">
        <f t="shared" si="34"/>
        <v>1</v>
      </c>
      <c r="S264" s="208" t="s">
        <v>516</v>
      </c>
      <c r="T264" s="208">
        <v>1</v>
      </c>
      <c r="U264" s="154"/>
      <c r="V264" s="335">
        <v>1</v>
      </c>
      <c r="W264" s="330">
        <f t="shared" si="36"/>
        <v>0</v>
      </c>
      <c r="X264" s="197"/>
      <c r="Y264" s="197"/>
      <c r="Z264" s="155"/>
      <c r="AA264" s="152"/>
      <c r="AB264" s="152"/>
      <c r="AC264" s="156"/>
      <c r="AD264" s="156"/>
      <c r="AE264" s="76"/>
      <c r="AF264" s="20"/>
      <c r="AG264" s="20"/>
      <c r="AH264" s="20"/>
      <c r="AI264" s="20"/>
      <c r="AJ264" s="20"/>
      <c r="AK264" s="20"/>
      <c r="AL264" s="20"/>
      <c r="AM264" s="20"/>
      <c r="AN264" s="20"/>
      <c r="AO264" s="20"/>
      <c r="AP264" s="20"/>
      <c r="AQ264" s="20"/>
      <c r="AR264" s="20"/>
      <c r="AS264" s="20"/>
      <c r="AT264" s="20"/>
      <c r="AU264" s="20"/>
      <c r="AV264" s="20"/>
      <c r="AW264" s="20"/>
      <c r="AX264" s="20"/>
      <c r="AY264" s="20"/>
      <c r="AZ264" s="20"/>
      <c r="BA264" s="20"/>
      <c r="BB264" s="20"/>
      <c r="BC264" s="20"/>
      <c r="BD264" s="20"/>
      <c r="BE264" s="20"/>
      <c r="BF264" s="20"/>
      <c r="BG264" s="20"/>
      <c r="BH264" s="20"/>
      <c r="BI264" s="20"/>
      <c r="BJ264" s="20"/>
      <c r="BK264" s="20"/>
      <c r="BL264" s="20"/>
      <c r="BM264" s="20"/>
      <c r="BN264" s="20"/>
      <c r="BO264" s="20"/>
      <c r="BP264" s="20"/>
      <c r="BQ264" s="20"/>
      <c r="BR264" s="20"/>
      <c r="BS264" s="20"/>
      <c r="BT264" s="20"/>
      <c r="BU264" s="20"/>
      <c r="BV264" s="20"/>
      <c r="BW264" s="20"/>
      <c r="BX264" s="20"/>
      <c r="BY264" s="20"/>
      <c r="BZ264" s="20"/>
      <c r="CA264" s="20"/>
      <c r="CB264" s="20"/>
      <c r="CC264" s="20"/>
      <c r="CD264" s="20"/>
      <c r="CE264" s="20"/>
      <c r="CF264" s="20"/>
      <c r="CG264" s="58"/>
      <c r="CH264" s="58"/>
      <c r="CI264" s="58"/>
      <c r="CJ264" s="58"/>
      <c r="CK264" s="58"/>
      <c r="CL264" s="58"/>
      <c r="CM264" s="20"/>
      <c r="CN264" s="20"/>
      <c r="CO264" s="20"/>
      <c r="CP264" s="20"/>
      <c r="CQ264" s="20"/>
      <c r="CR264" s="20"/>
      <c r="CS264" s="20"/>
      <c r="CT264" s="20"/>
      <c r="CU264" s="20"/>
      <c r="CV264" s="20"/>
      <c r="CW264" s="20"/>
      <c r="CX264" s="20"/>
      <c r="CY264" s="20"/>
      <c r="CZ264" s="20"/>
      <c r="DA264" s="20"/>
      <c r="DB264" s="20"/>
      <c r="DC264" s="20"/>
      <c r="DD264" s="20"/>
      <c r="DE264" s="20"/>
      <c r="DF264" s="20"/>
      <c r="DG264" s="20"/>
      <c r="DH264" s="20"/>
      <c r="DI264" s="20"/>
      <c r="DJ264" s="20"/>
      <c r="DK264" s="20"/>
      <c r="DL264" s="20"/>
      <c r="DM264" s="20"/>
      <c r="DN264" s="20"/>
      <c r="DO264" s="20"/>
      <c r="DP264" s="20"/>
      <c r="DQ264" s="20"/>
      <c r="DR264" s="57"/>
      <c r="DS264" s="20"/>
      <c r="DT264" s="57"/>
      <c r="DU264" s="20"/>
      <c r="DV264" s="57"/>
      <c r="DW264" s="20"/>
      <c r="DX264" s="57"/>
      <c r="DY264" s="20"/>
      <c r="DZ264" s="57"/>
      <c r="EA264" s="20"/>
      <c r="EB264" s="20"/>
      <c r="EC264" s="57"/>
      <c r="ED264" s="20"/>
      <c r="EE264" s="20"/>
      <c r="EK264" s="1"/>
    </row>
    <row r="265" spans="1:141" ht="12" customHeight="1" x14ac:dyDescent="0.25">
      <c r="B265" s="70"/>
      <c r="C265" s="172" t="s">
        <v>503</v>
      </c>
      <c r="D265" s="260" t="s">
        <v>322</v>
      </c>
      <c r="E265" s="260"/>
      <c r="F265" s="260"/>
      <c r="G265" s="260"/>
      <c r="H265" s="260"/>
      <c r="I265" s="260"/>
      <c r="J265" s="260"/>
      <c r="K265" s="260"/>
      <c r="L265" s="260"/>
      <c r="M265" s="122" t="s">
        <v>429</v>
      </c>
      <c r="N265" s="123">
        <v>345</v>
      </c>
      <c r="O265" s="169">
        <f t="shared" si="32"/>
        <v>345</v>
      </c>
      <c r="P265" s="115">
        <f t="shared" si="35"/>
        <v>0</v>
      </c>
      <c r="Q265" s="8"/>
      <c r="R265" s="207">
        <f t="shared" si="34"/>
        <v>1</v>
      </c>
      <c r="S265" s="208" t="s">
        <v>516</v>
      </c>
      <c r="T265" s="208">
        <v>1</v>
      </c>
      <c r="U265" s="148"/>
      <c r="V265" s="336">
        <v>10</v>
      </c>
      <c r="W265" s="330">
        <f t="shared" si="36"/>
        <v>0</v>
      </c>
      <c r="Y265" s="193"/>
      <c r="EK265" s="1"/>
    </row>
    <row r="266" spans="1:141" ht="12" customHeight="1" x14ac:dyDescent="0.25">
      <c r="B266" s="163"/>
      <c r="C266" s="164"/>
      <c r="D266" s="165"/>
      <c r="E266" s="165"/>
      <c r="F266" s="165"/>
      <c r="G266" s="166"/>
      <c r="H266" s="165"/>
      <c r="I266" s="165"/>
      <c r="J266" s="165"/>
      <c r="K266" s="165"/>
      <c r="L266" s="165"/>
      <c r="M266" s="167"/>
      <c r="N266" s="168"/>
      <c r="O266" s="65"/>
      <c r="P266" s="66"/>
      <c r="Q266" s="8"/>
      <c r="U266" s="148"/>
      <c r="V266" s="336"/>
      <c r="W266" s="330"/>
      <c r="Y266" s="193"/>
      <c r="EK266" s="1"/>
    </row>
    <row r="267" spans="1:141" ht="12" customHeight="1" x14ac:dyDescent="0.25">
      <c r="B267" s="80" t="s">
        <v>509</v>
      </c>
      <c r="C267" s="95"/>
      <c r="D267" s="95"/>
      <c r="E267" s="95"/>
      <c r="F267" s="95"/>
      <c r="G267" s="95"/>
      <c r="H267" s="95"/>
      <c r="I267" s="95"/>
      <c r="J267" s="95"/>
      <c r="K267" s="96"/>
      <c r="L267" s="96"/>
      <c r="M267" s="96"/>
      <c r="N267" s="97"/>
      <c r="O267" s="97"/>
      <c r="P267" s="98"/>
      <c r="Q267" s="8"/>
      <c r="R267" s="258" t="s">
        <v>515</v>
      </c>
      <c r="S267" s="258"/>
      <c r="T267" s="258"/>
      <c r="U267" s="148"/>
      <c r="V267" s="336"/>
      <c r="W267" s="330"/>
      <c r="Y267" s="193"/>
      <c r="EK267" s="1"/>
    </row>
    <row r="268" spans="1:141" ht="12" customHeight="1" x14ac:dyDescent="0.25">
      <c r="B268" s="71" t="s">
        <v>0</v>
      </c>
      <c r="C268" s="102" t="s">
        <v>244</v>
      </c>
      <c r="D268" s="99" t="s">
        <v>39</v>
      </c>
      <c r="E268" s="100"/>
      <c r="F268" s="100"/>
      <c r="G268" s="100"/>
      <c r="H268" s="100"/>
      <c r="I268" s="100"/>
      <c r="J268" s="100"/>
      <c r="K268" s="100"/>
      <c r="L268" s="100"/>
      <c r="M268" s="91" t="s">
        <v>50</v>
      </c>
      <c r="N268" s="92" t="s">
        <v>1</v>
      </c>
      <c r="O268" s="92" t="s">
        <v>4</v>
      </c>
      <c r="P268" s="91" t="s">
        <v>5</v>
      </c>
      <c r="Q268" s="8"/>
      <c r="R268" s="206" t="s">
        <v>516</v>
      </c>
      <c r="S268" s="206" t="s">
        <v>517</v>
      </c>
      <c r="T268" s="206" t="s">
        <v>518</v>
      </c>
      <c r="U268" s="148"/>
      <c r="W268" s="330"/>
      <c r="EK268" s="1"/>
    </row>
    <row r="269" spans="1:141" ht="12" customHeight="1" x14ac:dyDescent="0.3">
      <c r="A269" s="4"/>
      <c r="B269" s="70"/>
      <c r="C269" s="172" t="s">
        <v>510</v>
      </c>
      <c r="D269" s="260" t="s">
        <v>323</v>
      </c>
      <c r="E269" s="260"/>
      <c r="F269" s="260"/>
      <c r="G269" s="260"/>
      <c r="H269" s="260"/>
      <c r="I269" s="260"/>
      <c r="J269" s="260"/>
      <c r="K269" s="260"/>
      <c r="L269" s="260"/>
      <c r="M269" s="170" t="s">
        <v>430</v>
      </c>
      <c r="N269" s="171">
        <v>2</v>
      </c>
      <c r="O269" s="169">
        <f>IF(S269="Custom",N269*T269,N269*R269)</f>
        <v>2</v>
      </c>
      <c r="P269" s="169">
        <f>O269*B269</f>
        <v>0</v>
      </c>
      <c r="Q269" s="7"/>
      <c r="R269" s="207">
        <f t="shared" ref="R269:R281" si="37">$C$26</f>
        <v>1</v>
      </c>
      <c r="S269" s="208" t="s">
        <v>516</v>
      </c>
      <c r="T269" s="208">
        <v>1</v>
      </c>
      <c r="U269" s="149"/>
      <c r="V269" s="319">
        <v>0.1</v>
      </c>
      <c r="W269" s="330">
        <f t="shared" si="36"/>
        <v>0</v>
      </c>
      <c r="X269" s="190"/>
      <c r="Y269" s="7"/>
      <c r="Z269" s="149"/>
      <c r="EK269" s="1"/>
    </row>
    <row r="270" spans="1:141" ht="12" customHeight="1" x14ac:dyDescent="0.25">
      <c r="A270" s="4"/>
      <c r="B270" s="70"/>
      <c r="C270" s="172" t="s">
        <v>510</v>
      </c>
      <c r="D270" s="260" t="s">
        <v>324</v>
      </c>
      <c r="E270" s="260"/>
      <c r="F270" s="260"/>
      <c r="G270" s="260"/>
      <c r="H270" s="260"/>
      <c r="I270" s="260"/>
      <c r="J270" s="260"/>
      <c r="K270" s="260"/>
      <c r="L270" s="260"/>
      <c r="M270" s="170" t="s">
        <v>431</v>
      </c>
      <c r="N270" s="171">
        <v>3</v>
      </c>
      <c r="O270" s="169">
        <f t="shared" ref="O270:O333" si="38">IF(S270="Custom",N270*T270,N270*R270)</f>
        <v>3</v>
      </c>
      <c r="P270" s="169">
        <f t="shared" ref="P270:P329" si="39">O270*B270</f>
        <v>0</v>
      </c>
      <c r="Q270" s="8"/>
      <c r="R270" s="207">
        <f t="shared" si="37"/>
        <v>1</v>
      </c>
      <c r="S270" s="208" t="s">
        <v>516</v>
      </c>
      <c r="T270" s="208">
        <v>1</v>
      </c>
      <c r="U270" s="148"/>
      <c r="V270" s="333">
        <v>0.25</v>
      </c>
      <c r="W270" s="330">
        <f t="shared" si="36"/>
        <v>0</v>
      </c>
      <c r="Y270" s="193"/>
      <c r="EK270" s="1"/>
    </row>
    <row r="271" spans="1:141" ht="12" customHeight="1" x14ac:dyDescent="0.25">
      <c r="A271" s="4"/>
      <c r="B271" s="70"/>
      <c r="C271" s="172" t="s">
        <v>510</v>
      </c>
      <c r="D271" s="260" t="s">
        <v>325</v>
      </c>
      <c r="E271" s="260"/>
      <c r="F271" s="260"/>
      <c r="G271" s="260"/>
      <c r="H271" s="260"/>
      <c r="I271" s="260"/>
      <c r="J271" s="260"/>
      <c r="K271" s="260"/>
      <c r="L271" s="260"/>
      <c r="M271" s="170" t="s">
        <v>432</v>
      </c>
      <c r="N271" s="171">
        <v>3</v>
      </c>
      <c r="O271" s="169">
        <f t="shared" si="38"/>
        <v>3</v>
      </c>
      <c r="P271" s="169">
        <f t="shared" si="39"/>
        <v>0</v>
      </c>
      <c r="Q271" s="8"/>
      <c r="R271" s="207">
        <f t="shared" si="37"/>
        <v>1</v>
      </c>
      <c r="S271" s="208" t="s">
        <v>516</v>
      </c>
      <c r="T271" s="208">
        <v>1</v>
      </c>
      <c r="U271" s="148"/>
      <c r="V271" s="333">
        <v>0.25</v>
      </c>
      <c r="W271" s="330">
        <f t="shared" si="36"/>
        <v>0</v>
      </c>
      <c r="Y271" s="193"/>
      <c r="EK271" s="1"/>
    </row>
    <row r="272" spans="1:141" ht="12" customHeight="1" x14ac:dyDescent="0.25">
      <c r="A272" s="4"/>
      <c r="B272" s="70"/>
      <c r="C272" s="172" t="s">
        <v>510</v>
      </c>
      <c r="D272" s="260" t="s">
        <v>326</v>
      </c>
      <c r="E272" s="260"/>
      <c r="F272" s="260"/>
      <c r="G272" s="260"/>
      <c r="H272" s="260"/>
      <c r="I272" s="260"/>
      <c r="J272" s="260"/>
      <c r="K272" s="260"/>
      <c r="L272" s="260"/>
      <c r="M272" s="170" t="s">
        <v>433</v>
      </c>
      <c r="N272" s="171">
        <v>3</v>
      </c>
      <c r="O272" s="169">
        <f t="shared" si="38"/>
        <v>3</v>
      </c>
      <c r="P272" s="169">
        <f t="shared" si="39"/>
        <v>0</v>
      </c>
      <c r="Q272" s="8"/>
      <c r="R272" s="207">
        <f t="shared" si="37"/>
        <v>1</v>
      </c>
      <c r="S272" s="208" t="s">
        <v>516</v>
      </c>
      <c r="T272" s="208">
        <v>1</v>
      </c>
      <c r="U272" s="148"/>
      <c r="V272" s="333">
        <v>0.25</v>
      </c>
      <c r="W272" s="330">
        <f t="shared" si="36"/>
        <v>0</v>
      </c>
      <c r="Y272" s="193"/>
      <c r="EK272" s="1"/>
    </row>
    <row r="273" spans="1:141" ht="12" customHeight="1" x14ac:dyDescent="0.25">
      <c r="A273" s="4"/>
      <c r="B273" s="70"/>
      <c r="C273" s="172" t="s">
        <v>510</v>
      </c>
      <c r="D273" s="260" t="s">
        <v>327</v>
      </c>
      <c r="E273" s="260"/>
      <c r="F273" s="260"/>
      <c r="G273" s="260"/>
      <c r="H273" s="260"/>
      <c r="I273" s="260"/>
      <c r="J273" s="260"/>
      <c r="K273" s="260"/>
      <c r="L273" s="260"/>
      <c r="M273" s="170" t="s">
        <v>434</v>
      </c>
      <c r="N273" s="171">
        <v>3</v>
      </c>
      <c r="O273" s="169">
        <f t="shared" si="38"/>
        <v>3</v>
      </c>
      <c r="P273" s="169">
        <f t="shared" si="39"/>
        <v>0</v>
      </c>
      <c r="Q273" s="8"/>
      <c r="R273" s="207">
        <f t="shared" si="37"/>
        <v>1</v>
      </c>
      <c r="S273" s="208" t="s">
        <v>516</v>
      </c>
      <c r="T273" s="208">
        <v>1</v>
      </c>
      <c r="U273" s="148"/>
      <c r="V273" s="333">
        <v>0.25</v>
      </c>
      <c r="W273" s="330">
        <f t="shared" si="36"/>
        <v>0</v>
      </c>
      <c r="Y273" s="193"/>
      <c r="EK273" s="1"/>
    </row>
    <row r="274" spans="1:141" ht="12" customHeight="1" x14ac:dyDescent="0.25">
      <c r="A274" s="4"/>
      <c r="B274" s="70"/>
      <c r="C274" s="172" t="s">
        <v>510</v>
      </c>
      <c r="D274" s="260" t="s">
        <v>328</v>
      </c>
      <c r="E274" s="260"/>
      <c r="F274" s="260"/>
      <c r="G274" s="260"/>
      <c r="H274" s="260"/>
      <c r="I274" s="260"/>
      <c r="J274" s="260"/>
      <c r="K274" s="260"/>
      <c r="L274" s="260"/>
      <c r="M274" s="170" t="s">
        <v>435</v>
      </c>
      <c r="N274" s="171">
        <v>3</v>
      </c>
      <c r="O274" s="169">
        <f t="shared" si="38"/>
        <v>3</v>
      </c>
      <c r="P274" s="169">
        <f t="shared" si="39"/>
        <v>0</v>
      </c>
      <c r="Q274" s="8"/>
      <c r="R274" s="207">
        <f t="shared" si="37"/>
        <v>1</v>
      </c>
      <c r="S274" s="208" t="s">
        <v>516</v>
      </c>
      <c r="T274" s="208">
        <v>1</v>
      </c>
      <c r="U274" s="148"/>
      <c r="V274" s="333">
        <v>0.25</v>
      </c>
      <c r="W274" s="330">
        <f t="shared" si="36"/>
        <v>0</v>
      </c>
      <c r="Y274" s="193"/>
      <c r="EK274" s="1"/>
    </row>
    <row r="275" spans="1:141" ht="12" customHeight="1" x14ac:dyDescent="0.25">
      <c r="A275" s="4"/>
      <c r="B275" s="70"/>
      <c r="C275" s="172" t="s">
        <v>510</v>
      </c>
      <c r="D275" s="260" t="s">
        <v>329</v>
      </c>
      <c r="E275" s="260"/>
      <c r="F275" s="260"/>
      <c r="G275" s="260"/>
      <c r="H275" s="260"/>
      <c r="I275" s="260"/>
      <c r="J275" s="260"/>
      <c r="K275" s="260"/>
      <c r="L275" s="260"/>
      <c r="M275" s="170" t="s">
        <v>436</v>
      </c>
      <c r="N275" s="171">
        <v>7</v>
      </c>
      <c r="O275" s="169">
        <f t="shared" si="38"/>
        <v>7</v>
      </c>
      <c r="P275" s="169">
        <f t="shared" si="39"/>
        <v>0</v>
      </c>
      <c r="Q275" s="8"/>
      <c r="R275" s="207">
        <f t="shared" si="37"/>
        <v>1</v>
      </c>
      <c r="S275" s="208" t="s">
        <v>516</v>
      </c>
      <c r="T275" s="208">
        <v>1</v>
      </c>
      <c r="U275" s="148"/>
      <c r="V275" s="333">
        <v>0.25</v>
      </c>
      <c r="W275" s="330">
        <f t="shared" si="36"/>
        <v>0</v>
      </c>
      <c r="Y275" s="193"/>
      <c r="EK275" s="1"/>
    </row>
    <row r="276" spans="1:141" ht="12" customHeight="1" x14ac:dyDescent="0.25">
      <c r="A276" s="4"/>
      <c r="B276" s="70"/>
      <c r="C276" s="172" t="s">
        <v>510</v>
      </c>
      <c r="D276" s="260" t="s">
        <v>330</v>
      </c>
      <c r="E276" s="260"/>
      <c r="F276" s="260"/>
      <c r="G276" s="260"/>
      <c r="H276" s="260"/>
      <c r="I276" s="260"/>
      <c r="J276" s="260"/>
      <c r="K276" s="260"/>
      <c r="L276" s="260"/>
      <c r="M276" s="170" t="s">
        <v>437</v>
      </c>
      <c r="N276" s="171">
        <v>7</v>
      </c>
      <c r="O276" s="169">
        <f t="shared" si="38"/>
        <v>7</v>
      </c>
      <c r="P276" s="169">
        <f t="shared" si="39"/>
        <v>0</v>
      </c>
      <c r="Q276" s="8"/>
      <c r="R276" s="207">
        <f t="shared" si="37"/>
        <v>1</v>
      </c>
      <c r="S276" s="208" t="s">
        <v>516</v>
      </c>
      <c r="T276" s="208">
        <v>1</v>
      </c>
      <c r="U276" s="148"/>
      <c r="V276" s="333">
        <v>0.25</v>
      </c>
      <c r="W276" s="330">
        <f t="shared" si="36"/>
        <v>0</v>
      </c>
      <c r="Y276" s="193"/>
      <c r="EK276" s="1"/>
    </row>
    <row r="277" spans="1:141" ht="12" customHeight="1" x14ac:dyDescent="0.25">
      <c r="A277" s="4"/>
      <c r="B277" s="70"/>
      <c r="C277" s="172" t="s">
        <v>510</v>
      </c>
      <c r="D277" s="260" t="s">
        <v>331</v>
      </c>
      <c r="E277" s="260"/>
      <c r="F277" s="260"/>
      <c r="G277" s="260"/>
      <c r="H277" s="260"/>
      <c r="I277" s="260"/>
      <c r="J277" s="260"/>
      <c r="K277" s="260"/>
      <c r="L277" s="260"/>
      <c r="M277" s="170" t="s">
        <v>438</v>
      </c>
      <c r="N277" s="171">
        <v>3</v>
      </c>
      <c r="O277" s="169">
        <f t="shared" si="38"/>
        <v>3</v>
      </c>
      <c r="P277" s="169">
        <f t="shared" si="39"/>
        <v>0</v>
      </c>
      <c r="Q277" s="8"/>
      <c r="R277" s="207">
        <f t="shared" si="37"/>
        <v>1</v>
      </c>
      <c r="S277" s="208" t="s">
        <v>516</v>
      </c>
      <c r="T277" s="208">
        <v>1</v>
      </c>
      <c r="U277" s="148"/>
      <c r="V277" s="333">
        <v>0.25</v>
      </c>
      <c r="W277" s="330">
        <f t="shared" si="36"/>
        <v>0</v>
      </c>
      <c r="Y277" s="193"/>
      <c r="EK277" s="1"/>
    </row>
    <row r="278" spans="1:141" ht="12" customHeight="1" x14ac:dyDescent="0.25">
      <c r="A278" s="4"/>
      <c r="B278" s="70"/>
      <c r="C278" s="172" t="s">
        <v>510</v>
      </c>
      <c r="D278" s="260" t="s">
        <v>524</v>
      </c>
      <c r="E278" s="260"/>
      <c r="F278" s="260"/>
      <c r="G278" s="260"/>
      <c r="H278" s="260"/>
      <c r="I278" s="260"/>
      <c r="J278" s="260"/>
      <c r="K278" s="260"/>
      <c r="L278" s="260"/>
      <c r="M278" s="170" t="s">
        <v>439</v>
      </c>
      <c r="N278" s="171">
        <v>3</v>
      </c>
      <c r="O278" s="169">
        <f t="shared" si="38"/>
        <v>3</v>
      </c>
      <c r="P278" s="169">
        <f t="shared" si="39"/>
        <v>0</v>
      </c>
      <c r="Q278" s="8"/>
      <c r="R278" s="207">
        <f t="shared" si="37"/>
        <v>1</v>
      </c>
      <c r="S278" s="208" t="s">
        <v>516</v>
      </c>
      <c r="T278" s="208">
        <v>1</v>
      </c>
      <c r="U278" s="148"/>
      <c r="V278" s="333">
        <v>0.25</v>
      </c>
      <c r="W278" s="330">
        <f t="shared" si="36"/>
        <v>0</v>
      </c>
      <c r="Y278" s="193"/>
      <c r="EK278" s="1"/>
    </row>
    <row r="279" spans="1:141" ht="12" customHeight="1" x14ac:dyDescent="0.25">
      <c r="A279" s="4"/>
      <c r="B279" s="70"/>
      <c r="C279" s="172" t="s">
        <v>510</v>
      </c>
      <c r="D279" s="260" t="s">
        <v>332</v>
      </c>
      <c r="E279" s="260"/>
      <c r="F279" s="260"/>
      <c r="G279" s="260"/>
      <c r="H279" s="260"/>
      <c r="I279" s="260"/>
      <c r="J279" s="260"/>
      <c r="K279" s="260"/>
      <c r="L279" s="260"/>
      <c r="M279" s="170" t="s">
        <v>440</v>
      </c>
      <c r="N279" s="171">
        <v>3</v>
      </c>
      <c r="O279" s="169">
        <f t="shared" si="38"/>
        <v>3</v>
      </c>
      <c r="P279" s="169">
        <f t="shared" si="39"/>
        <v>0</v>
      </c>
      <c r="Q279" s="8"/>
      <c r="R279" s="207">
        <f t="shared" si="37"/>
        <v>1</v>
      </c>
      <c r="S279" s="208" t="s">
        <v>516</v>
      </c>
      <c r="T279" s="208">
        <v>1</v>
      </c>
      <c r="U279" s="148"/>
      <c r="V279" s="333">
        <v>0.25</v>
      </c>
      <c r="W279" s="330">
        <f t="shared" si="36"/>
        <v>0</v>
      </c>
      <c r="Y279" s="193"/>
      <c r="EK279" s="1"/>
    </row>
    <row r="280" spans="1:141" ht="12" customHeight="1" x14ac:dyDescent="0.25">
      <c r="A280" s="4"/>
      <c r="B280" s="70"/>
      <c r="C280" s="172" t="s">
        <v>510</v>
      </c>
      <c r="D280" s="260" t="s">
        <v>333</v>
      </c>
      <c r="E280" s="260"/>
      <c r="F280" s="260"/>
      <c r="G280" s="260"/>
      <c r="H280" s="260"/>
      <c r="I280" s="260"/>
      <c r="J280" s="260"/>
      <c r="K280" s="260"/>
      <c r="L280" s="260"/>
      <c r="M280" s="170" t="s">
        <v>441</v>
      </c>
      <c r="N280" s="171">
        <v>3</v>
      </c>
      <c r="O280" s="169">
        <f t="shared" si="38"/>
        <v>3</v>
      </c>
      <c r="P280" s="169">
        <f t="shared" si="39"/>
        <v>0</v>
      </c>
      <c r="Q280" s="8"/>
      <c r="R280" s="207">
        <f t="shared" si="37"/>
        <v>1</v>
      </c>
      <c r="S280" s="208" t="s">
        <v>516</v>
      </c>
      <c r="T280" s="208">
        <v>1</v>
      </c>
      <c r="U280" s="148"/>
      <c r="V280" s="333">
        <v>0.25</v>
      </c>
      <c r="W280" s="330">
        <f t="shared" si="36"/>
        <v>0</v>
      </c>
      <c r="Y280" s="193"/>
      <c r="EK280" s="1"/>
    </row>
    <row r="281" spans="1:141" ht="12" customHeight="1" x14ac:dyDescent="0.25">
      <c r="A281" s="4"/>
      <c r="B281" s="70"/>
      <c r="C281" s="172" t="s">
        <v>510</v>
      </c>
      <c r="D281" s="260" t="s">
        <v>334</v>
      </c>
      <c r="E281" s="260"/>
      <c r="F281" s="260"/>
      <c r="G281" s="260"/>
      <c r="H281" s="260"/>
      <c r="I281" s="260"/>
      <c r="J281" s="260"/>
      <c r="K281" s="260"/>
      <c r="L281" s="260"/>
      <c r="M281" s="170" t="s">
        <v>442</v>
      </c>
      <c r="N281" s="171">
        <v>3</v>
      </c>
      <c r="O281" s="169">
        <f t="shared" si="38"/>
        <v>3</v>
      </c>
      <c r="P281" s="169">
        <f t="shared" si="39"/>
        <v>0</v>
      </c>
      <c r="Q281" s="8"/>
      <c r="R281" s="207">
        <f t="shared" si="37"/>
        <v>1</v>
      </c>
      <c r="S281" s="208" t="s">
        <v>516</v>
      </c>
      <c r="T281" s="208">
        <v>1</v>
      </c>
      <c r="U281" s="148"/>
      <c r="V281" s="333">
        <v>0.25</v>
      </c>
      <c r="W281" s="330">
        <f t="shared" si="36"/>
        <v>0</v>
      </c>
      <c r="Y281" s="193"/>
      <c r="EK281" s="1"/>
    </row>
    <row r="282" spans="1:141" ht="12" customHeight="1" x14ac:dyDescent="0.25">
      <c r="A282" s="4"/>
      <c r="B282" s="70"/>
      <c r="C282" s="172" t="s">
        <v>510</v>
      </c>
      <c r="D282" s="260" t="s">
        <v>335</v>
      </c>
      <c r="E282" s="260"/>
      <c r="F282" s="260"/>
      <c r="G282" s="260"/>
      <c r="H282" s="260"/>
      <c r="I282" s="260"/>
      <c r="J282" s="260"/>
      <c r="K282" s="260"/>
      <c r="L282" s="260"/>
      <c r="M282" s="170" t="s">
        <v>443</v>
      </c>
      <c r="N282" s="171">
        <v>3</v>
      </c>
      <c r="O282" s="169">
        <f t="shared" si="38"/>
        <v>3</v>
      </c>
      <c r="P282" s="169">
        <f t="shared" si="39"/>
        <v>0</v>
      </c>
      <c r="Q282" s="8"/>
      <c r="R282" s="207">
        <f t="shared" ref="R282:R343" si="40">$C$26</f>
        <v>1</v>
      </c>
      <c r="S282" s="208" t="s">
        <v>516</v>
      </c>
      <c r="T282" s="208">
        <v>1</v>
      </c>
      <c r="U282" s="148"/>
      <c r="V282" s="333">
        <v>0.25</v>
      </c>
      <c r="W282" s="330">
        <f t="shared" si="36"/>
        <v>0</v>
      </c>
      <c r="Y282" s="193"/>
      <c r="EK282" s="1"/>
    </row>
    <row r="283" spans="1:141" ht="12" customHeight="1" x14ac:dyDescent="0.25">
      <c r="A283" s="4"/>
      <c r="B283" s="70"/>
      <c r="C283" s="172" t="s">
        <v>510</v>
      </c>
      <c r="D283" s="260" t="s">
        <v>336</v>
      </c>
      <c r="E283" s="260"/>
      <c r="F283" s="260"/>
      <c r="G283" s="260"/>
      <c r="H283" s="260"/>
      <c r="I283" s="260"/>
      <c r="J283" s="260"/>
      <c r="K283" s="260"/>
      <c r="L283" s="260"/>
      <c r="M283" s="170" t="s">
        <v>444</v>
      </c>
      <c r="N283" s="171">
        <v>3</v>
      </c>
      <c r="O283" s="169">
        <f t="shared" si="38"/>
        <v>3</v>
      </c>
      <c r="P283" s="169">
        <f t="shared" si="39"/>
        <v>0</v>
      </c>
      <c r="Q283" s="8"/>
      <c r="R283" s="207">
        <f t="shared" si="40"/>
        <v>1</v>
      </c>
      <c r="S283" s="208" t="s">
        <v>516</v>
      </c>
      <c r="T283" s="208">
        <v>1</v>
      </c>
      <c r="U283" s="148"/>
      <c r="V283" s="333">
        <v>0.25</v>
      </c>
      <c r="W283" s="330">
        <f t="shared" si="36"/>
        <v>0</v>
      </c>
      <c r="Y283" s="193"/>
      <c r="EK283" s="1"/>
    </row>
    <row r="284" spans="1:141" s="19" customFormat="1" ht="12" customHeight="1" x14ac:dyDescent="0.25">
      <c r="A284" s="22"/>
      <c r="B284" s="70"/>
      <c r="C284" s="172" t="s">
        <v>510</v>
      </c>
      <c r="D284" s="260" t="s">
        <v>337</v>
      </c>
      <c r="E284" s="260"/>
      <c r="F284" s="260"/>
      <c r="G284" s="260"/>
      <c r="H284" s="260"/>
      <c r="I284" s="260"/>
      <c r="J284" s="260"/>
      <c r="K284" s="260"/>
      <c r="L284" s="260"/>
      <c r="M284" s="170" t="s">
        <v>445</v>
      </c>
      <c r="N284" s="171">
        <v>5</v>
      </c>
      <c r="O284" s="169">
        <f t="shared" si="38"/>
        <v>5</v>
      </c>
      <c r="P284" s="169">
        <f t="shared" si="39"/>
        <v>0</v>
      </c>
      <c r="Q284" s="17"/>
      <c r="R284" s="207">
        <f t="shared" si="40"/>
        <v>1</v>
      </c>
      <c r="S284" s="208" t="s">
        <v>516</v>
      </c>
      <c r="T284" s="208">
        <v>1</v>
      </c>
      <c r="U284" s="150"/>
      <c r="V284" s="333">
        <v>0.25</v>
      </c>
      <c r="W284" s="330">
        <f t="shared" si="36"/>
        <v>0</v>
      </c>
      <c r="X284" s="192"/>
      <c r="Y284" s="195"/>
      <c r="Z284" s="151"/>
      <c r="AA284" s="152"/>
      <c r="AB284" s="152"/>
      <c r="AC284" s="152"/>
      <c r="AD284" s="152"/>
      <c r="AE284" s="20"/>
      <c r="AF284" s="20"/>
      <c r="AG284" s="20"/>
      <c r="AH284" s="20"/>
      <c r="AI284" s="20"/>
      <c r="AJ284" s="20"/>
      <c r="AK284" s="20"/>
      <c r="AL284" s="20"/>
      <c r="AM284" s="20"/>
      <c r="AN284" s="20"/>
      <c r="AO284" s="20"/>
      <c r="AP284" s="20"/>
      <c r="AQ284" s="20"/>
      <c r="AR284" s="20"/>
      <c r="AS284" s="20"/>
      <c r="AT284" s="20"/>
      <c r="AU284" s="20"/>
      <c r="AV284" s="20"/>
      <c r="AW284" s="20"/>
      <c r="AX284" s="20"/>
      <c r="AY284" s="20"/>
      <c r="AZ284" s="20"/>
      <c r="BA284" s="20"/>
      <c r="BB284" s="20"/>
      <c r="BC284" s="20"/>
      <c r="BD284" s="20"/>
      <c r="BE284" s="20"/>
      <c r="BF284" s="20"/>
      <c r="BG284" s="20"/>
      <c r="BH284" s="20"/>
      <c r="BI284" s="20"/>
      <c r="BJ284" s="20"/>
      <c r="BK284" s="20"/>
      <c r="BL284" s="20"/>
      <c r="BM284" s="20"/>
      <c r="BN284" s="20"/>
      <c r="BO284" s="20"/>
      <c r="BP284" s="20"/>
      <c r="BQ284" s="20"/>
      <c r="BR284" s="20"/>
      <c r="BS284" s="20"/>
      <c r="BT284" s="20"/>
      <c r="BU284" s="20"/>
      <c r="BV284" s="20"/>
      <c r="BW284" s="20"/>
      <c r="BX284" s="20"/>
      <c r="BY284" s="20"/>
      <c r="BZ284" s="20"/>
      <c r="CA284" s="20"/>
      <c r="CB284" s="20"/>
      <c r="CC284" s="20"/>
      <c r="CD284" s="20"/>
      <c r="CE284" s="20"/>
      <c r="CF284" s="20"/>
      <c r="CG284" s="20"/>
      <c r="CH284" s="20"/>
      <c r="CI284" s="20"/>
      <c r="CJ284" s="20"/>
      <c r="CK284" s="20"/>
      <c r="CL284" s="20"/>
      <c r="CM284" s="20"/>
      <c r="CN284" s="20"/>
      <c r="CO284" s="20"/>
      <c r="CP284" s="20"/>
      <c r="CQ284" s="20"/>
      <c r="CR284" s="20"/>
      <c r="CS284" s="20"/>
      <c r="CT284" s="20"/>
      <c r="CU284" s="20"/>
      <c r="CV284" s="20"/>
      <c r="CW284" s="20"/>
      <c r="CX284" s="20"/>
      <c r="CY284" s="20"/>
      <c r="CZ284" s="20"/>
      <c r="DA284" s="20"/>
      <c r="DB284" s="20"/>
      <c r="DC284" s="20"/>
      <c r="DD284" s="20"/>
      <c r="DE284" s="20"/>
      <c r="DF284" s="20"/>
      <c r="DG284" s="20"/>
      <c r="DH284" s="20"/>
      <c r="DI284" s="20"/>
      <c r="DJ284" s="20"/>
      <c r="DK284" s="20"/>
      <c r="DL284" s="20"/>
      <c r="DM284" s="20"/>
      <c r="DN284" s="20"/>
      <c r="DO284" s="20"/>
      <c r="DP284" s="20"/>
      <c r="DQ284" s="20"/>
      <c r="DR284" s="20"/>
      <c r="DS284" s="20"/>
      <c r="DT284" s="20"/>
      <c r="DU284" s="20"/>
      <c r="DV284" s="20"/>
      <c r="DW284" s="20"/>
      <c r="DX284" s="20"/>
      <c r="DY284" s="20"/>
      <c r="DZ284" s="20"/>
      <c r="EA284" s="20"/>
      <c r="EB284" s="20"/>
      <c r="EC284" s="20"/>
      <c r="ED284" s="20"/>
      <c r="EE284" s="20"/>
      <c r="EF284" s="20"/>
      <c r="EG284" s="20"/>
      <c r="EH284" s="20"/>
    </row>
    <row r="285" spans="1:141" s="19" customFormat="1" ht="12" customHeight="1" x14ac:dyDescent="0.25">
      <c r="A285" s="22"/>
      <c r="B285" s="70"/>
      <c r="C285" s="172" t="s">
        <v>510</v>
      </c>
      <c r="D285" s="260" t="s">
        <v>338</v>
      </c>
      <c r="E285" s="260"/>
      <c r="F285" s="260"/>
      <c r="G285" s="260"/>
      <c r="H285" s="260"/>
      <c r="I285" s="260"/>
      <c r="J285" s="260"/>
      <c r="K285" s="260"/>
      <c r="L285" s="260"/>
      <c r="M285" s="170" t="s">
        <v>446</v>
      </c>
      <c r="N285" s="171">
        <v>3</v>
      </c>
      <c r="O285" s="169">
        <f t="shared" si="38"/>
        <v>3</v>
      </c>
      <c r="P285" s="169">
        <f t="shared" si="39"/>
        <v>0</v>
      </c>
      <c r="Q285" s="17"/>
      <c r="R285" s="207">
        <f t="shared" si="40"/>
        <v>1</v>
      </c>
      <c r="S285" s="208" t="s">
        <v>516</v>
      </c>
      <c r="T285" s="208">
        <v>1</v>
      </c>
      <c r="U285" s="150"/>
      <c r="V285" s="333">
        <v>0.25</v>
      </c>
      <c r="W285" s="330">
        <f t="shared" si="36"/>
        <v>0</v>
      </c>
      <c r="X285" s="192"/>
      <c r="Y285" s="195"/>
      <c r="Z285" s="151"/>
      <c r="AA285" s="152"/>
      <c r="AB285" s="152"/>
      <c r="AC285" s="152"/>
      <c r="AD285" s="152"/>
      <c r="AE285" s="20"/>
      <c r="AF285" s="20"/>
      <c r="AG285" s="20"/>
      <c r="AH285" s="20"/>
      <c r="AI285" s="20"/>
      <c r="AJ285" s="20"/>
      <c r="AK285" s="20"/>
      <c r="AL285" s="20"/>
      <c r="AM285" s="20"/>
      <c r="AN285" s="20"/>
      <c r="AO285" s="20"/>
      <c r="AP285" s="20"/>
      <c r="AQ285" s="20"/>
      <c r="AR285" s="20"/>
      <c r="AS285" s="20"/>
      <c r="AT285" s="20"/>
      <c r="AU285" s="20"/>
      <c r="AV285" s="20"/>
      <c r="AW285" s="20"/>
      <c r="AX285" s="20"/>
      <c r="AY285" s="20"/>
      <c r="AZ285" s="20"/>
      <c r="BA285" s="20"/>
      <c r="BB285" s="20"/>
      <c r="BC285" s="20"/>
      <c r="BD285" s="20"/>
      <c r="BE285" s="20"/>
      <c r="BF285" s="20"/>
      <c r="BG285" s="20"/>
      <c r="BH285" s="20"/>
      <c r="BI285" s="20"/>
      <c r="BJ285" s="20"/>
      <c r="BK285" s="20"/>
      <c r="BL285" s="20"/>
      <c r="BM285" s="20"/>
      <c r="BN285" s="20"/>
      <c r="BO285" s="20"/>
      <c r="BP285" s="20"/>
      <c r="BQ285" s="20"/>
      <c r="BR285" s="20"/>
      <c r="BS285" s="20"/>
      <c r="BT285" s="20"/>
      <c r="BU285" s="20"/>
      <c r="BV285" s="20"/>
      <c r="BW285" s="20"/>
      <c r="BX285" s="20"/>
      <c r="BY285" s="20"/>
      <c r="BZ285" s="20"/>
      <c r="CA285" s="20"/>
      <c r="CB285" s="20"/>
      <c r="CC285" s="20"/>
      <c r="CD285" s="20"/>
      <c r="CE285" s="20"/>
      <c r="CF285" s="20"/>
      <c r="CG285" s="20"/>
      <c r="CH285" s="20"/>
      <c r="CI285" s="20"/>
      <c r="CJ285" s="20"/>
      <c r="CK285" s="20"/>
      <c r="CL285" s="20"/>
      <c r="CM285" s="20"/>
      <c r="CN285" s="20"/>
      <c r="CO285" s="20"/>
      <c r="CP285" s="20"/>
      <c r="CQ285" s="20"/>
      <c r="CR285" s="20"/>
      <c r="CS285" s="20"/>
      <c r="CT285" s="20"/>
      <c r="CU285" s="20"/>
      <c r="CV285" s="20"/>
      <c r="CW285" s="20"/>
      <c r="CX285" s="20"/>
      <c r="CY285" s="20"/>
      <c r="CZ285" s="20"/>
      <c r="DA285" s="20"/>
      <c r="DB285" s="20"/>
      <c r="DC285" s="20"/>
      <c r="DD285" s="20"/>
      <c r="DE285" s="20"/>
      <c r="DF285" s="20"/>
      <c r="DG285" s="20"/>
      <c r="DH285" s="20"/>
      <c r="DI285" s="20"/>
      <c r="DJ285" s="20"/>
      <c r="DK285" s="20"/>
      <c r="DL285" s="20"/>
      <c r="DM285" s="20"/>
      <c r="DN285" s="20"/>
      <c r="DO285" s="20"/>
      <c r="DP285" s="20"/>
      <c r="DQ285" s="20"/>
      <c r="DR285" s="20"/>
      <c r="DS285" s="20"/>
      <c r="DT285" s="20"/>
      <c r="DU285" s="20"/>
      <c r="DV285" s="20"/>
      <c r="DW285" s="20"/>
      <c r="DX285" s="20"/>
      <c r="DY285" s="20"/>
      <c r="DZ285" s="20"/>
      <c r="EA285" s="20"/>
      <c r="EB285" s="20"/>
      <c r="EC285" s="20"/>
      <c r="ED285" s="20"/>
      <c r="EE285" s="20"/>
      <c r="EF285" s="20"/>
      <c r="EG285" s="20"/>
      <c r="EH285" s="20"/>
    </row>
    <row r="286" spans="1:141" ht="12" customHeight="1" x14ac:dyDescent="0.3">
      <c r="A286" s="4"/>
      <c r="B286" s="70"/>
      <c r="C286" s="172" t="s">
        <v>510</v>
      </c>
      <c r="D286" s="260" t="s">
        <v>339</v>
      </c>
      <c r="E286" s="260"/>
      <c r="F286" s="260"/>
      <c r="G286" s="260"/>
      <c r="H286" s="260"/>
      <c r="I286" s="260"/>
      <c r="J286" s="260"/>
      <c r="K286" s="260"/>
      <c r="L286" s="260"/>
      <c r="M286" s="170" t="s">
        <v>447</v>
      </c>
      <c r="N286" s="171">
        <v>7</v>
      </c>
      <c r="O286" s="169">
        <f t="shared" si="38"/>
        <v>7</v>
      </c>
      <c r="P286" s="169">
        <f t="shared" si="39"/>
        <v>0</v>
      </c>
      <c r="Q286" s="7"/>
      <c r="R286" s="207">
        <f t="shared" si="40"/>
        <v>1</v>
      </c>
      <c r="S286" s="208" t="s">
        <v>516</v>
      </c>
      <c r="T286" s="208">
        <v>1</v>
      </c>
      <c r="U286" s="149"/>
      <c r="V286" s="333">
        <v>0.25</v>
      </c>
      <c r="W286" s="330">
        <f t="shared" si="36"/>
        <v>0</v>
      </c>
      <c r="X286" s="190"/>
      <c r="Y286" s="7"/>
      <c r="Z286" s="149"/>
      <c r="EK286" s="1"/>
    </row>
    <row r="287" spans="1:141" ht="12" customHeight="1" x14ac:dyDescent="0.25">
      <c r="A287" s="4"/>
      <c r="B287" s="70"/>
      <c r="C287" s="172" t="s">
        <v>510</v>
      </c>
      <c r="D287" s="260" t="s">
        <v>340</v>
      </c>
      <c r="E287" s="260"/>
      <c r="F287" s="260"/>
      <c r="G287" s="260"/>
      <c r="H287" s="260"/>
      <c r="I287" s="260"/>
      <c r="J287" s="260"/>
      <c r="K287" s="260"/>
      <c r="L287" s="260"/>
      <c r="M287" s="170" t="s">
        <v>448</v>
      </c>
      <c r="N287" s="171">
        <v>8</v>
      </c>
      <c r="O287" s="169">
        <f t="shared" si="38"/>
        <v>8</v>
      </c>
      <c r="P287" s="169">
        <f t="shared" si="39"/>
        <v>0</v>
      </c>
      <c r="Q287" s="8"/>
      <c r="R287" s="207">
        <f t="shared" si="40"/>
        <v>1</v>
      </c>
      <c r="S287" s="208" t="s">
        <v>516</v>
      </c>
      <c r="T287" s="208">
        <v>1</v>
      </c>
      <c r="U287" s="148"/>
      <c r="V287" s="333">
        <v>0.25</v>
      </c>
      <c r="W287" s="330">
        <f t="shared" si="36"/>
        <v>0</v>
      </c>
      <c r="Y287" s="193"/>
      <c r="EK287" s="1"/>
    </row>
    <row r="288" spans="1:141" ht="12" customHeight="1" x14ac:dyDescent="0.25">
      <c r="A288" s="4"/>
      <c r="B288" s="70"/>
      <c r="C288" s="172" t="s">
        <v>510</v>
      </c>
      <c r="D288" s="260" t="s">
        <v>341</v>
      </c>
      <c r="E288" s="260"/>
      <c r="F288" s="260"/>
      <c r="G288" s="260"/>
      <c r="H288" s="260"/>
      <c r="I288" s="260"/>
      <c r="J288" s="260"/>
      <c r="K288" s="260"/>
      <c r="L288" s="260"/>
      <c r="M288" s="170" t="s">
        <v>449</v>
      </c>
      <c r="N288" s="171">
        <v>2</v>
      </c>
      <c r="O288" s="169">
        <f t="shared" si="38"/>
        <v>2</v>
      </c>
      <c r="P288" s="169">
        <f t="shared" si="39"/>
        <v>0</v>
      </c>
      <c r="Q288" s="8"/>
      <c r="R288" s="207">
        <f t="shared" si="40"/>
        <v>1</v>
      </c>
      <c r="S288" s="208" t="s">
        <v>516</v>
      </c>
      <c r="T288" s="208">
        <v>1</v>
      </c>
      <c r="U288" s="148"/>
      <c r="V288" s="333">
        <v>0.25</v>
      </c>
      <c r="W288" s="330">
        <f t="shared" si="36"/>
        <v>0</v>
      </c>
      <c r="Y288" s="193"/>
      <c r="EK288" s="1"/>
    </row>
    <row r="289" spans="1:141" ht="12" customHeight="1" x14ac:dyDescent="0.25">
      <c r="A289" s="4"/>
      <c r="B289" s="70"/>
      <c r="C289" s="172" t="s">
        <v>510</v>
      </c>
      <c r="D289" s="260" t="s">
        <v>342</v>
      </c>
      <c r="E289" s="260"/>
      <c r="F289" s="260"/>
      <c r="G289" s="260"/>
      <c r="H289" s="260"/>
      <c r="I289" s="260"/>
      <c r="J289" s="260"/>
      <c r="K289" s="260"/>
      <c r="L289" s="260"/>
      <c r="M289" s="170" t="s">
        <v>450</v>
      </c>
      <c r="N289" s="171">
        <v>2</v>
      </c>
      <c r="O289" s="169">
        <f t="shared" si="38"/>
        <v>2</v>
      </c>
      <c r="P289" s="169">
        <f t="shared" si="39"/>
        <v>0</v>
      </c>
      <c r="Q289" s="8"/>
      <c r="R289" s="207">
        <f t="shared" si="40"/>
        <v>1</v>
      </c>
      <c r="S289" s="208" t="s">
        <v>516</v>
      </c>
      <c r="T289" s="208">
        <v>1</v>
      </c>
      <c r="U289" s="148"/>
      <c r="V289" s="333">
        <v>0.25</v>
      </c>
      <c r="W289" s="330">
        <f t="shared" si="36"/>
        <v>0</v>
      </c>
      <c r="Y289" s="193"/>
      <c r="EK289" s="1"/>
    </row>
    <row r="290" spans="1:141" ht="12" customHeight="1" x14ac:dyDescent="0.25">
      <c r="A290" s="4"/>
      <c r="B290" s="70"/>
      <c r="C290" s="172" t="s">
        <v>510</v>
      </c>
      <c r="D290" s="260" t="s">
        <v>343</v>
      </c>
      <c r="E290" s="260"/>
      <c r="F290" s="260"/>
      <c r="G290" s="260"/>
      <c r="H290" s="260"/>
      <c r="I290" s="260"/>
      <c r="J290" s="260"/>
      <c r="K290" s="260"/>
      <c r="L290" s="260"/>
      <c r="M290" s="170" t="s">
        <v>451</v>
      </c>
      <c r="N290" s="171">
        <v>3</v>
      </c>
      <c r="O290" s="169">
        <f t="shared" si="38"/>
        <v>3</v>
      </c>
      <c r="P290" s="169">
        <f t="shared" si="39"/>
        <v>0</v>
      </c>
      <c r="Q290" s="8"/>
      <c r="R290" s="207">
        <f t="shared" si="40"/>
        <v>1</v>
      </c>
      <c r="S290" s="208" t="s">
        <v>516</v>
      </c>
      <c r="T290" s="208">
        <v>1</v>
      </c>
      <c r="U290" s="148"/>
      <c r="V290" s="333">
        <v>0.25</v>
      </c>
      <c r="W290" s="330">
        <f t="shared" si="36"/>
        <v>0</v>
      </c>
      <c r="Y290" s="193"/>
      <c r="EK290" s="1"/>
    </row>
    <row r="291" spans="1:141" ht="12" customHeight="1" x14ac:dyDescent="0.25">
      <c r="A291" s="4"/>
      <c r="B291" s="70"/>
      <c r="C291" s="172" t="s">
        <v>510</v>
      </c>
      <c r="D291" s="260" t="s">
        <v>344</v>
      </c>
      <c r="E291" s="260"/>
      <c r="F291" s="260"/>
      <c r="G291" s="260"/>
      <c r="H291" s="260"/>
      <c r="I291" s="260"/>
      <c r="J291" s="260"/>
      <c r="K291" s="260"/>
      <c r="L291" s="260"/>
      <c r="M291" s="170" t="s">
        <v>452</v>
      </c>
      <c r="N291" s="171">
        <v>3</v>
      </c>
      <c r="O291" s="169">
        <f t="shared" si="38"/>
        <v>3</v>
      </c>
      <c r="P291" s="169">
        <f t="shared" si="39"/>
        <v>0</v>
      </c>
      <c r="Q291" s="8"/>
      <c r="R291" s="207">
        <f t="shared" si="40"/>
        <v>1</v>
      </c>
      <c r="S291" s="208" t="s">
        <v>516</v>
      </c>
      <c r="T291" s="208">
        <v>1</v>
      </c>
      <c r="U291" s="148"/>
      <c r="V291" s="333">
        <v>0.25</v>
      </c>
      <c r="W291" s="330">
        <f t="shared" si="36"/>
        <v>0</v>
      </c>
      <c r="Y291" s="193"/>
      <c r="EK291" s="1"/>
    </row>
    <row r="292" spans="1:141" ht="12" customHeight="1" x14ac:dyDescent="0.25">
      <c r="A292" s="4"/>
      <c r="B292" s="70"/>
      <c r="C292" s="172" t="s">
        <v>510</v>
      </c>
      <c r="D292" s="260" t="s">
        <v>345</v>
      </c>
      <c r="E292" s="260"/>
      <c r="F292" s="260"/>
      <c r="G292" s="260"/>
      <c r="H292" s="260"/>
      <c r="I292" s="260"/>
      <c r="J292" s="260"/>
      <c r="K292" s="260"/>
      <c r="L292" s="260"/>
      <c r="M292" s="170" t="s">
        <v>453</v>
      </c>
      <c r="N292" s="171">
        <v>5</v>
      </c>
      <c r="O292" s="169">
        <f t="shared" si="38"/>
        <v>5</v>
      </c>
      <c r="P292" s="169">
        <f t="shared" si="39"/>
        <v>0</v>
      </c>
      <c r="Q292" s="8"/>
      <c r="R292" s="207">
        <f t="shared" si="40"/>
        <v>1</v>
      </c>
      <c r="S292" s="208" t="s">
        <v>516</v>
      </c>
      <c r="T292" s="208">
        <v>1</v>
      </c>
      <c r="U292" s="148"/>
      <c r="V292" s="333">
        <v>0.25</v>
      </c>
      <c r="W292" s="330">
        <f t="shared" si="36"/>
        <v>0</v>
      </c>
      <c r="Y292" s="193"/>
      <c r="EK292" s="1"/>
    </row>
    <row r="293" spans="1:141" ht="12" customHeight="1" x14ac:dyDescent="0.25">
      <c r="A293" s="4"/>
      <c r="B293" s="70"/>
      <c r="C293" s="172" t="s">
        <v>510</v>
      </c>
      <c r="D293" s="260" t="s">
        <v>346</v>
      </c>
      <c r="E293" s="260"/>
      <c r="F293" s="260"/>
      <c r="G293" s="260"/>
      <c r="H293" s="260"/>
      <c r="I293" s="260"/>
      <c r="J293" s="260"/>
      <c r="K293" s="260"/>
      <c r="L293" s="260"/>
      <c r="M293" s="170" t="s">
        <v>454</v>
      </c>
      <c r="N293" s="171">
        <v>5</v>
      </c>
      <c r="O293" s="169">
        <f t="shared" si="38"/>
        <v>5</v>
      </c>
      <c r="P293" s="169">
        <f t="shared" si="39"/>
        <v>0</v>
      </c>
      <c r="Q293" s="8"/>
      <c r="R293" s="207">
        <f t="shared" si="40"/>
        <v>1</v>
      </c>
      <c r="S293" s="208" t="s">
        <v>516</v>
      </c>
      <c r="T293" s="208">
        <v>1</v>
      </c>
      <c r="U293" s="148"/>
      <c r="V293" s="333">
        <v>0.25</v>
      </c>
      <c r="W293" s="330">
        <f t="shared" si="36"/>
        <v>0</v>
      </c>
      <c r="Y293" s="193"/>
      <c r="EK293" s="1"/>
    </row>
    <row r="294" spans="1:141" ht="12" customHeight="1" x14ac:dyDescent="0.25">
      <c r="B294" s="70"/>
      <c r="C294" s="172" t="s">
        <v>510</v>
      </c>
      <c r="D294" s="260" t="s">
        <v>347</v>
      </c>
      <c r="E294" s="260"/>
      <c r="F294" s="260"/>
      <c r="G294" s="260"/>
      <c r="H294" s="260"/>
      <c r="I294" s="260"/>
      <c r="J294" s="260"/>
      <c r="K294" s="260"/>
      <c r="L294" s="260"/>
      <c r="M294" s="170" t="s">
        <v>455</v>
      </c>
      <c r="N294" s="171">
        <v>3</v>
      </c>
      <c r="O294" s="169">
        <f t="shared" si="38"/>
        <v>3</v>
      </c>
      <c r="P294" s="169">
        <f t="shared" si="39"/>
        <v>0</v>
      </c>
      <c r="Q294" s="8"/>
      <c r="R294" s="207">
        <f t="shared" si="40"/>
        <v>1</v>
      </c>
      <c r="S294" s="208" t="s">
        <v>516</v>
      </c>
      <c r="T294" s="208">
        <v>1</v>
      </c>
      <c r="U294" s="148"/>
      <c r="V294" s="333">
        <v>0.25</v>
      </c>
      <c r="W294" s="330">
        <f t="shared" si="36"/>
        <v>0</v>
      </c>
      <c r="Y294" s="193"/>
      <c r="EK294" s="1"/>
    </row>
    <row r="295" spans="1:141" ht="12" customHeight="1" x14ac:dyDescent="0.25">
      <c r="A295" s="4"/>
      <c r="B295" s="70"/>
      <c r="C295" s="172" t="s">
        <v>510</v>
      </c>
      <c r="D295" s="260" t="s">
        <v>348</v>
      </c>
      <c r="E295" s="260"/>
      <c r="F295" s="260"/>
      <c r="G295" s="260"/>
      <c r="H295" s="260"/>
      <c r="I295" s="260"/>
      <c r="J295" s="260"/>
      <c r="K295" s="260"/>
      <c r="L295" s="260"/>
      <c r="M295" s="170" t="s">
        <v>456</v>
      </c>
      <c r="N295" s="171">
        <v>3</v>
      </c>
      <c r="O295" s="169">
        <f t="shared" si="38"/>
        <v>3</v>
      </c>
      <c r="P295" s="169">
        <f t="shared" si="39"/>
        <v>0</v>
      </c>
      <c r="Q295" s="8"/>
      <c r="R295" s="207">
        <f t="shared" si="40"/>
        <v>1</v>
      </c>
      <c r="S295" s="208" t="s">
        <v>516</v>
      </c>
      <c r="T295" s="208">
        <v>1</v>
      </c>
      <c r="U295" s="148"/>
      <c r="V295" s="333">
        <v>0.25</v>
      </c>
      <c r="W295" s="330">
        <f t="shared" si="36"/>
        <v>0</v>
      </c>
      <c r="Y295" s="193"/>
      <c r="EK295" s="1"/>
    </row>
    <row r="296" spans="1:141" s="19" customFormat="1" ht="12" customHeight="1" x14ac:dyDescent="0.25">
      <c r="A296" s="22"/>
      <c r="B296" s="70"/>
      <c r="C296" s="172" t="s">
        <v>510</v>
      </c>
      <c r="D296" s="260" t="s">
        <v>349</v>
      </c>
      <c r="E296" s="260"/>
      <c r="F296" s="260"/>
      <c r="G296" s="260"/>
      <c r="H296" s="260"/>
      <c r="I296" s="260"/>
      <c r="J296" s="260"/>
      <c r="K296" s="260"/>
      <c r="L296" s="260"/>
      <c r="M296" s="170" t="s">
        <v>457</v>
      </c>
      <c r="N296" s="171">
        <v>3</v>
      </c>
      <c r="O296" s="169">
        <f t="shared" si="38"/>
        <v>3</v>
      </c>
      <c r="P296" s="169">
        <f t="shared" si="39"/>
        <v>0</v>
      </c>
      <c r="Q296" s="17"/>
      <c r="R296" s="207">
        <f t="shared" si="40"/>
        <v>1</v>
      </c>
      <c r="S296" s="208" t="s">
        <v>516</v>
      </c>
      <c r="T296" s="208">
        <v>1</v>
      </c>
      <c r="U296" s="150"/>
      <c r="V296" s="333">
        <v>0.25</v>
      </c>
      <c r="W296" s="330">
        <f t="shared" si="36"/>
        <v>0</v>
      </c>
      <c r="X296" s="192"/>
      <c r="Y296" s="195"/>
      <c r="Z296" s="151"/>
      <c r="AA296" s="152"/>
      <c r="AB296" s="152"/>
      <c r="AC296" s="152"/>
      <c r="AD296" s="152"/>
      <c r="AE296" s="20"/>
      <c r="AF296" s="20"/>
      <c r="AG296" s="20"/>
      <c r="AH296" s="20"/>
      <c r="AI296" s="20"/>
      <c r="AJ296" s="20"/>
      <c r="AK296" s="20"/>
      <c r="AL296" s="20"/>
      <c r="AM296" s="20"/>
      <c r="AN296" s="20"/>
      <c r="AO296" s="20"/>
      <c r="AP296" s="20"/>
      <c r="AQ296" s="20"/>
      <c r="AR296" s="20"/>
      <c r="AS296" s="20"/>
      <c r="AT296" s="20"/>
      <c r="AU296" s="20"/>
      <c r="AV296" s="20"/>
      <c r="AW296" s="20"/>
      <c r="AX296" s="20"/>
      <c r="AY296" s="20"/>
      <c r="AZ296" s="20"/>
      <c r="BA296" s="20"/>
      <c r="BB296" s="20"/>
      <c r="BC296" s="20"/>
      <c r="BD296" s="20"/>
      <c r="BE296" s="20"/>
      <c r="BF296" s="20"/>
      <c r="BG296" s="20"/>
      <c r="BH296" s="20"/>
      <c r="BI296" s="20"/>
      <c r="BJ296" s="20"/>
      <c r="BK296" s="20"/>
      <c r="BL296" s="20"/>
      <c r="BM296" s="20"/>
      <c r="BN296" s="20"/>
      <c r="BO296" s="20"/>
      <c r="BP296" s="20"/>
      <c r="BQ296" s="20"/>
      <c r="BR296" s="20"/>
      <c r="BS296" s="20"/>
      <c r="BT296" s="20"/>
      <c r="BU296" s="20"/>
      <c r="BV296" s="20"/>
      <c r="BW296" s="20"/>
      <c r="BX296" s="20"/>
      <c r="BY296" s="20"/>
      <c r="BZ296" s="20"/>
      <c r="CA296" s="20"/>
      <c r="CB296" s="20"/>
      <c r="CC296" s="20"/>
      <c r="CD296" s="20"/>
      <c r="CE296" s="20"/>
      <c r="CF296" s="20"/>
      <c r="CG296" s="20"/>
      <c r="CH296" s="20"/>
      <c r="CI296" s="20"/>
      <c r="CJ296" s="20"/>
      <c r="CK296" s="20"/>
      <c r="CL296" s="20"/>
      <c r="CM296" s="20"/>
      <c r="CN296" s="20"/>
      <c r="CO296" s="20"/>
      <c r="CP296" s="20"/>
      <c r="CQ296" s="20"/>
      <c r="CR296" s="20"/>
      <c r="CS296" s="20"/>
      <c r="CT296" s="20"/>
      <c r="CU296" s="20"/>
      <c r="CV296" s="20"/>
      <c r="CW296" s="20"/>
      <c r="CX296" s="20"/>
      <c r="CY296" s="20"/>
      <c r="CZ296" s="20"/>
      <c r="DA296" s="20"/>
      <c r="DB296" s="20"/>
      <c r="DC296" s="20"/>
      <c r="DD296" s="20"/>
      <c r="DE296" s="20"/>
      <c r="DF296" s="20"/>
      <c r="DG296" s="20"/>
      <c r="DH296" s="20"/>
      <c r="DI296" s="20"/>
      <c r="DJ296" s="20"/>
      <c r="DK296" s="20"/>
      <c r="DL296" s="20"/>
      <c r="DM296" s="20"/>
      <c r="DN296" s="20"/>
      <c r="DO296" s="20"/>
      <c r="DP296" s="20"/>
      <c r="DQ296" s="20"/>
      <c r="DR296" s="20"/>
      <c r="DS296" s="20"/>
      <c r="DT296" s="20"/>
      <c r="DU296" s="20"/>
      <c r="DV296" s="20"/>
      <c r="DW296" s="20"/>
      <c r="DX296" s="20"/>
      <c r="DY296" s="20"/>
      <c r="DZ296" s="20"/>
      <c r="EA296" s="20"/>
      <c r="EB296" s="20"/>
      <c r="EC296" s="20"/>
      <c r="ED296" s="20"/>
      <c r="EE296" s="20"/>
      <c r="EF296" s="20"/>
      <c r="EG296" s="20"/>
      <c r="EH296" s="20"/>
    </row>
    <row r="297" spans="1:141" ht="12" customHeight="1" x14ac:dyDescent="0.25">
      <c r="A297" s="4"/>
      <c r="B297" s="70"/>
      <c r="C297" s="172" t="s">
        <v>510</v>
      </c>
      <c r="D297" s="260" t="s">
        <v>350</v>
      </c>
      <c r="E297" s="260"/>
      <c r="F297" s="260"/>
      <c r="G297" s="260"/>
      <c r="H297" s="260"/>
      <c r="I297" s="260"/>
      <c r="J297" s="260"/>
      <c r="K297" s="260"/>
      <c r="L297" s="260"/>
      <c r="M297" s="170" t="s">
        <v>458</v>
      </c>
      <c r="N297" s="171">
        <v>3</v>
      </c>
      <c r="O297" s="169">
        <f t="shared" si="38"/>
        <v>3</v>
      </c>
      <c r="P297" s="169">
        <f t="shared" si="39"/>
        <v>0</v>
      </c>
      <c r="Q297" s="8"/>
      <c r="R297" s="207">
        <f t="shared" si="40"/>
        <v>1</v>
      </c>
      <c r="S297" s="208" t="s">
        <v>516</v>
      </c>
      <c r="T297" s="208">
        <v>1</v>
      </c>
      <c r="U297" s="148"/>
      <c r="V297" s="333">
        <v>0.25</v>
      </c>
      <c r="W297" s="330">
        <f t="shared" si="36"/>
        <v>0</v>
      </c>
      <c r="Y297" s="193"/>
      <c r="EK297" s="1"/>
    </row>
    <row r="298" spans="1:141" ht="12" customHeight="1" x14ac:dyDescent="0.25">
      <c r="A298" s="4"/>
      <c r="B298" s="70"/>
      <c r="C298" s="172" t="s">
        <v>510</v>
      </c>
      <c r="D298" s="260" t="s">
        <v>351</v>
      </c>
      <c r="E298" s="260"/>
      <c r="F298" s="260"/>
      <c r="G298" s="260"/>
      <c r="H298" s="260"/>
      <c r="I298" s="260"/>
      <c r="J298" s="260"/>
      <c r="K298" s="260"/>
      <c r="L298" s="260"/>
      <c r="M298" s="170" t="s">
        <v>459</v>
      </c>
      <c r="N298" s="171">
        <v>3</v>
      </c>
      <c r="O298" s="169">
        <f t="shared" si="38"/>
        <v>3</v>
      </c>
      <c r="P298" s="169">
        <f t="shared" si="39"/>
        <v>0</v>
      </c>
      <c r="Q298" s="8"/>
      <c r="R298" s="207">
        <f t="shared" si="40"/>
        <v>1</v>
      </c>
      <c r="S298" s="208" t="s">
        <v>516</v>
      </c>
      <c r="T298" s="208">
        <v>1</v>
      </c>
      <c r="U298" s="148"/>
      <c r="V298" s="333">
        <v>0.25</v>
      </c>
      <c r="W298" s="330">
        <f t="shared" si="36"/>
        <v>0</v>
      </c>
      <c r="Y298" s="193"/>
      <c r="EK298" s="1"/>
    </row>
    <row r="299" spans="1:141" ht="12" customHeight="1" x14ac:dyDescent="0.25">
      <c r="A299" s="4"/>
      <c r="B299" s="70"/>
      <c r="C299" s="172" t="s">
        <v>510</v>
      </c>
      <c r="D299" s="260" t="s">
        <v>352</v>
      </c>
      <c r="E299" s="260"/>
      <c r="F299" s="260"/>
      <c r="G299" s="260"/>
      <c r="H299" s="260"/>
      <c r="I299" s="260"/>
      <c r="J299" s="260"/>
      <c r="K299" s="260"/>
      <c r="L299" s="260"/>
      <c r="M299" s="170" t="s">
        <v>460</v>
      </c>
      <c r="N299" s="171">
        <v>5</v>
      </c>
      <c r="O299" s="169">
        <f t="shared" si="38"/>
        <v>5</v>
      </c>
      <c r="P299" s="169">
        <f t="shared" si="39"/>
        <v>0</v>
      </c>
      <c r="Q299" s="8"/>
      <c r="R299" s="207">
        <f t="shared" si="40"/>
        <v>1</v>
      </c>
      <c r="S299" s="208" t="s">
        <v>516</v>
      </c>
      <c r="T299" s="208">
        <v>1</v>
      </c>
      <c r="U299" s="148"/>
      <c r="V299" s="333">
        <v>0.75</v>
      </c>
      <c r="W299" s="330">
        <f t="shared" si="36"/>
        <v>0</v>
      </c>
      <c r="Y299" s="193"/>
      <c r="EK299" s="1"/>
    </row>
    <row r="300" spans="1:141" ht="12" customHeight="1" x14ac:dyDescent="0.25">
      <c r="A300" s="4"/>
      <c r="B300" s="70"/>
      <c r="C300" s="172" t="s">
        <v>510</v>
      </c>
      <c r="D300" s="260" t="s">
        <v>353</v>
      </c>
      <c r="E300" s="260"/>
      <c r="F300" s="260"/>
      <c r="G300" s="260"/>
      <c r="H300" s="260"/>
      <c r="I300" s="260"/>
      <c r="J300" s="260"/>
      <c r="K300" s="260"/>
      <c r="L300" s="260"/>
      <c r="M300" s="170" t="s">
        <v>461</v>
      </c>
      <c r="N300" s="171">
        <v>1</v>
      </c>
      <c r="O300" s="169">
        <f t="shared" si="38"/>
        <v>1</v>
      </c>
      <c r="P300" s="169">
        <f t="shared" si="39"/>
        <v>0</v>
      </c>
      <c r="Q300" s="8"/>
      <c r="R300" s="207">
        <f t="shared" si="40"/>
        <v>1</v>
      </c>
      <c r="S300" s="208" t="s">
        <v>516</v>
      </c>
      <c r="T300" s="208">
        <v>1</v>
      </c>
      <c r="U300" s="148"/>
      <c r="V300" s="333">
        <v>0.25</v>
      </c>
      <c r="W300" s="330">
        <f t="shared" si="36"/>
        <v>0</v>
      </c>
      <c r="Y300" s="193"/>
      <c r="EK300" s="1"/>
    </row>
    <row r="301" spans="1:141" ht="12" customHeight="1" x14ac:dyDescent="0.3">
      <c r="A301" s="4"/>
      <c r="B301" s="70"/>
      <c r="C301" s="172" t="s">
        <v>510</v>
      </c>
      <c r="D301" s="260" t="s">
        <v>354</v>
      </c>
      <c r="E301" s="260"/>
      <c r="F301" s="260"/>
      <c r="G301" s="260"/>
      <c r="H301" s="260"/>
      <c r="I301" s="260"/>
      <c r="J301" s="260"/>
      <c r="K301" s="260"/>
      <c r="L301" s="260"/>
      <c r="M301" s="170" t="s">
        <v>462</v>
      </c>
      <c r="N301" s="171">
        <v>8</v>
      </c>
      <c r="O301" s="169">
        <f t="shared" si="38"/>
        <v>8</v>
      </c>
      <c r="P301" s="169">
        <f t="shared" si="39"/>
        <v>0</v>
      </c>
      <c r="Q301" s="7"/>
      <c r="R301" s="207">
        <f t="shared" si="40"/>
        <v>1</v>
      </c>
      <c r="S301" s="208" t="s">
        <v>516</v>
      </c>
      <c r="T301" s="208">
        <v>1</v>
      </c>
      <c r="U301" s="149"/>
      <c r="V301" s="333">
        <v>0.25</v>
      </c>
      <c r="W301" s="330">
        <f t="shared" si="36"/>
        <v>0</v>
      </c>
      <c r="X301" s="190"/>
      <c r="Y301" s="7"/>
      <c r="Z301" s="149"/>
      <c r="EK301" s="1"/>
    </row>
    <row r="302" spans="1:141" ht="12" customHeight="1" x14ac:dyDescent="0.25">
      <c r="A302" s="4"/>
      <c r="B302" s="70"/>
      <c r="C302" s="172" t="s">
        <v>510</v>
      </c>
      <c r="D302" s="260" t="s">
        <v>355</v>
      </c>
      <c r="E302" s="260"/>
      <c r="F302" s="260"/>
      <c r="G302" s="260"/>
      <c r="H302" s="260"/>
      <c r="I302" s="260"/>
      <c r="J302" s="260"/>
      <c r="K302" s="260"/>
      <c r="L302" s="260"/>
      <c r="M302" s="170" t="s">
        <v>463</v>
      </c>
      <c r="N302" s="171">
        <v>5</v>
      </c>
      <c r="O302" s="169">
        <f t="shared" si="38"/>
        <v>5</v>
      </c>
      <c r="P302" s="169">
        <f t="shared" si="39"/>
        <v>0</v>
      </c>
      <c r="Q302" s="8"/>
      <c r="R302" s="207">
        <f t="shared" si="40"/>
        <v>1</v>
      </c>
      <c r="S302" s="208" t="s">
        <v>516</v>
      </c>
      <c r="T302" s="208">
        <v>1</v>
      </c>
      <c r="U302" s="148"/>
      <c r="V302" s="333">
        <v>0.25</v>
      </c>
      <c r="W302" s="330">
        <f t="shared" si="36"/>
        <v>0</v>
      </c>
      <c r="Y302" s="193"/>
      <c r="EK302" s="1"/>
    </row>
    <row r="303" spans="1:141" ht="12" customHeight="1" x14ac:dyDescent="0.25">
      <c r="A303" s="4"/>
      <c r="B303" s="70"/>
      <c r="C303" s="172" t="s">
        <v>510</v>
      </c>
      <c r="D303" s="260" t="s">
        <v>356</v>
      </c>
      <c r="E303" s="260"/>
      <c r="F303" s="260"/>
      <c r="G303" s="260"/>
      <c r="H303" s="260"/>
      <c r="I303" s="260"/>
      <c r="J303" s="260"/>
      <c r="K303" s="260"/>
      <c r="L303" s="260"/>
      <c r="M303" s="170" t="s">
        <v>464</v>
      </c>
      <c r="N303" s="171">
        <v>5</v>
      </c>
      <c r="O303" s="169">
        <f t="shared" si="38"/>
        <v>5</v>
      </c>
      <c r="P303" s="169">
        <f t="shared" si="39"/>
        <v>0</v>
      </c>
      <c r="Q303" s="8"/>
      <c r="R303" s="207">
        <f t="shared" si="40"/>
        <v>1</v>
      </c>
      <c r="S303" s="208" t="s">
        <v>516</v>
      </c>
      <c r="T303" s="208">
        <v>1</v>
      </c>
      <c r="U303" s="148"/>
      <c r="V303" s="333">
        <v>0.25</v>
      </c>
      <c r="W303" s="330">
        <f t="shared" si="36"/>
        <v>0</v>
      </c>
      <c r="Y303" s="193"/>
      <c r="EK303" s="1"/>
    </row>
    <row r="304" spans="1:141" ht="12" customHeight="1" x14ac:dyDescent="0.25">
      <c r="A304" s="4"/>
      <c r="B304" s="70"/>
      <c r="C304" s="172" t="s">
        <v>510</v>
      </c>
      <c r="D304" s="260" t="s">
        <v>357</v>
      </c>
      <c r="E304" s="260"/>
      <c r="F304" s="260"/>
      <c r="G304" s="260"/>
      <c r="H304" s="260"/>
      <c r="I304" s="260"/>
      <c r="J304" s="260"/>
      <c r="K304" s="260"/>
      <c r="L304" s="260"/>
      <c r="M304" s="170" t="s">
        <v>465</v>
      </c>
      <c r="N304" s="171">
        <v>9</v>
      </c>
      <c r="O304" s="169">
        <f t="shared" si="38"/>
        <v>9</v>
      </c>
      <c r="P304" s="169">
        <f t="shared" si="39"/>
        <v>0</v>
      </c>
      <c r="Q304" s="8"/>
      <c r="R304" s="207">
        <f t="shared" si="40"/>
        <v>1</v>
      </c>
      <c r="S304" s="208" t="s">
        <v>516</v>
      </c>
      <c r="T304" s="208">
        <v>1</v>
      </c>
      <c r="U304" s="148"/>
      <c r="V304" s="333">
        <v>0.25</v>
      </c>
      <c r="W304" s="330">
        <f t="shared" si="36"/>
        <v>0</v>
      </c>
      <c r="Y304" s="193"/>
      <c r="EK304" s="1"/>
    </row>
    <row r="305" spans="1:141" ht="12" customHeight="1" x14ac:dyDescent="0.25">
      <c r="A305" s="4"/>
      <c r="B305" s="70"/>
      <c r="C305" s="172" t="s">
        <v>510</v>
      </c>
      <c r="D305" s="260" t="s">
        <v>358</v>
      </c>
      <c r="E305" s="260"/>
      <c r="F305" s="260"/>
      <c r="G305" s="260"/>
      <c r="H305" s="260"/>
      <c r="I305" s="260"/>
      <c r="J305" s="260"/>
      <c r="K305" s="260"/>
      <c r="L305" s="260"/>
      <c r="M305" s="170" t="s">
        <v>466</v>
      </c>
      <c r="N305" s="171">
        <v>9</v>
      </c>
      <c r="O305" s="169">
        <f t="shared" si="38"/>
        <v>9</v>
      </c>
      <c r="P305" s="169">
        <f t="shared" si="39"/>
        <v>0</v>
      </c>
      <c r="Q305" s="8"/>
      <c r="R305" s="207">
        <f t="shared" si="40"/>
        <v>1</v>
      </c>
      <c r="S305" s="208" t="s">
        <v>516</v>
      </c>
      <c r="T305" s="208">
        <v>1</v>
      </c>
      <c r="U305" s="148"/>
      <c r="V305" s="333">
        <v>0.25</v>
      </c>
      <c r="W305" s="330">
        <f t="shared" si="36"/>
        <v>0</v>
      </c>
      <c r="Y305" s="193"/>
      <c r="EK305" s="1"/>
    </row>
    <row r="306" spans="1:141" ht="12" customHeight="1" x14ac:dyDescent="0.25">
      <c r="A306" s="4"/>
      <c r="B306" s="70"/>
      <c r="C306" s="172" t="s">
        <v>510</v>
      </c>
      <c r="D306" s="260" t="s">
        <v>359</v>
      </c>
      <c r="E306" s="260"/>
      <c r="F306" s="260"/>
      <c r="G306" s="260"/>
      <c r="H306" s="260"/>
      <c r="I306" s="260"/>
      <c r="J306" s="260"/>
      <c r="K306" s="260"/>
      <c r="L306" s="260"/>
      <c r="M306" s="170" t="s">
        <v>467</v>
      </c>
      <c r="N306" s="171">
        <v>9</v>
      </c>
      <c r="O306" s="169">
        <f t="shared" si="38"/>
        <v>9</v>
      </c>
      <c r="P306" s="169">
        <f t="shared" si="39"/>
        <v>0</v>
      </c>
      <c r="Q306" s="8"/>
      <c r="R306" s="207">
        <f t="shared" si="40"/>
        <v>1</v>
      </c>
      <c r="S306" s="208" t="s">
        <v>516</v>
      </c>
      <c r="T306" s="208">
        <v>1</v>
      </c>
      <c r="U306" s="148"/>
      <c r="V306" s="333">
        <v>0.75</v>
      </c>
      <c r="W306" s="330">
        <f t="shared" si="36"/>
        <v>0</v>
      </c>
      <c r="Y306" s="193"/>
      <c r="EK306" s="1"/>
    </row>
    <row r="307" spans="1:141" ht="12" customHeight="1" x14ac:dyDescent="0.25">
      <c r="B307" s="70"/>
      <c r="C307" s="172" t="s">
        <v>510</v>
      </c>
      <c r="D307" s="260" t="s">
        <v>360</v>
      </c>
      <c r="E307" s="260"/>
      <c r="F307" s="260"/>
      <c r="G307" s="260"/>
      <c r="H307" s="260"/>
      <c r="I307" s="260"/>
      <c r="J307" s="260"/>
      <c r="K307" s="260"/>
      <c r="L307" s="260"/>
      <c r="M307" s="170" t="s">
        <v>468</v>
      </c>
      <c r="N307" s="171">
        <v>9</v>
      </c>
      <c r="O307" s="169">
        <f t="shared" si="38"/>
        <v>9</v>
      </c>
      <c r="P307" s="169">
        <f t="shared" si="39"/>
        <v>0</v>
      </c>
      <c r="Q307" s="8"/>
      <c r="R307" s="207">
        <f t="shared" si="40"/>
        <v>1</v>
      </c>
      <c r="S307" s="208" t="s">
        <v>516</v>
      </c>
      <c r="T307" s="208">
        <v>1</v>
      </c>
      <c r="U307" s="148"/>
      <c r="V307" s="333">
        <v>0.75</v>
      </c>
      <c r="W307" s="330">
        <f t="shared" si="36"/>
        <v>0</v>
      </c>
      <c r="Y307" s="193"/>
      <c r="EK307" s="1"/>
    </row>
    <row r="308" spans="1:141" ht="12" customHeight="1" x14ac:dyDescent="0.25">
      <c r="B308" s="70"/>
      <c r="C308" s="172" t="s">
        <v>510</v>
      </c>
      <c r="D308" s="260" t="s">
        <v>361</v>
      </c>
      <c r="E308" s="260"/>
      <c r="F308" s="260"/>
      <c r="G308" s="260"/>
      <c r="H308" s="260"/>
      <c r="I308" s="260"/>
      <c r="J308" s="260"/>
      <c r="K308" s="260"/>
      <c r="L308" s="260"/>
      <c r="M308" s="170" t="s">
        <v>469</v>
      </c>
      <c r="N308" s="171">
        <v>9</v>
      </c>
      <c r="O308" s="169">
        <f t="shared" si="38"/>
        <v>9</v>
      </c>
      <c r="P308" s="169">
        <f t="shared" si="39"/>
        <v>0</v>
      </c>
      <c r="Q308" s="8"/>
      <c r="R308" s="207">
        <f t="shared" si="40"/>
        <v>1</v>
      </c>
      <c r="S308" s="208" t="s">
        <v>516</v>
      </c>
      <c r="T308" s="208">
        <v>1</v>
      </c>
      <c r="U308" s="148"/>
      <c r="V308" s="333">
        <v>0.75</v>
      </c>
      <c r="W308" s="330">
        <f t="shared" si="36"/>
        <v>0</v>
      </c>
      <c r="Y308" s="193"/>
      <c r="EK308" s="1"/>
    </row>
    <row r="309" spans="1:141" ht="12" customHeight="1" x14ac:dyDescent="0.25">
      <c r="B309" s="70"/>
      <c r="C309" s="172" t="s">
        <v>510</v>
      </c>
      <c r="D309" s="260" t="s">
        <v>362</v>
      </c>
      <c r="E309" s="260"/>
      <c r="F309" s="260"/>
      <c r="G309" s="260"/>
      <c r="H309" s="260"/>
      <c r="I309" s="260"/>
      <c r="J309" s="260"/>
      <c r="K309" s="260"/>
      <c r="L309" s="260"/>
      <c r="M309" s="170" t="s">
        <v>470</v>
      </c>
      <c r="N309" s="171">
        <v>9</v>
      </c>
      <c r="O309" s="169">
        <f t="shared" si="38"/>
        <v>9</v>
      </c>
      <c r="P309" s="169">
        <f t="shared" si="39"/>
        <v>0</v>
      </c>
      <c r="Q309" s="8"/>
      <c r="R309" s="207">
        <f t="shared" si="40"/>
        <v>1</v>
      </c>
      <c r="S309" s="208" t="s">
        <v>516</v>
      </c>
      <c r="T309" s="208">
        <v>1</v>
      </c>
      <c r="U309" s="148"/>
      <c r="V309" s="333">
        <v>0.75</v>
      </c>
      <c r="W309" s="330">
        <f t="shared" ref="W309:W343" si="41">V309*B309</f>
        <v>0</v>
      </c>
      <c r="Y309" s="193"/>
      <c r="EK309" s="1"/>
    </row>
    <row r="310" spans="1:141" ht="12" customHeight="1" thickBot="1" x14ac:dyDescent="0.3">
      <c r="B310" s="205"/>
      <c r="C310" s="175" t="s">
        <v>510</v>
      </c>
      <c r="D310" s="259" t="s">
        <v>363</v>
      </c>
      <c r="E310" s="259"/>
      <c r="F310" s="259"/>
      <c r="G310" s="259"/>
      <c r="H310" s="259"/>
      <c r="I310" s="259"/>
      <c r="J310" s="259"/>
      <c r="K310" s="259"/>
      <c r="L310" s="259"/>
      <c r="M310" s="178" t="s">
        <v>471</v>
      </c>
      <c r="N310" s="181">
        <v>9</v>
      </c>
      <c r="O310" s="182">
        <f t="shared" si="38"/>
        <v>9</v>
      </c>
      <c r="P310" s="182">
        <f t="shared" si="39"/>
        <v>0</v>
      </c>
      <c r="Q310" s="8"/>
      <c r="R310" s="207">
        <f t="shared" si="40"/>
        <v>1</v>
      </c>
      <c r="S310" s="208" t="s">
        <v>516</v>
      </c>
      <c r="T310" s="208">
        <v>1</v>
      </c>
      <c r="U310" s="148"/>
      <c r="V310" s="333">
        <v>0.75</v>
      </c>
      <c r="W310" s="330">
        <f t="shared" si="41"/>
        <v>0</v>
      </c>
      <c r="Y310" s="193"/>
      <c r="EK310" s="1"/>
    </row>
    <row r="311" spans="1:141" ht="12" customHeight="1" x14ac:dyDescent="0.25">
      <c r="B311" s="204"/>
      <c r="C311" s="173" t="s">
        <v>504</v>
      </c>
      <c r="D311" s="261" t="s">
        <v>364</v>
      </c>
      <c r="E311" s="261"/>
      <c r="F311" s="261"/>
      <c r="G311" s="261"/>
      <c r="H311" s="261"/>
      <c r="I311" s="261"/>
      <c r="J311" s="261"/>
      <c r="K311" s="261"/>
      <c r="L311" s="261"/>
      <c r="M311" s="177" t="s">
        <v>472</v>
      </c>
      <c r="N311" s="179">
        <v>5</v>
      </c>
      <c r="O311" s="180">
        <f t="shared" si="38"/>
        <v>5</v>
      </c>
      <c r="P311" s="180">
        <f t="shared" si="39"/>
        <v>0</v>
      </c>
      <c r="Q311" s="8"/>
      <c r="R311" s="207">
        <f t="shared" si="40"/>
        <v>1</v>
      </c>
      <c r="S311" s="208" t="s">
        <v>516</v>
      </c>
      <c r="T311" s="208">
        <v>1</v>
      </c>
      <c r="U311" s="148"/>
      <c r="V311" s="333">
        <v>0.5</v>
      </c>
      <c r="W311" s="330">
        <f t="shared" si="41"/>
        <v>0</v>
      </c>
      <c r="Y311" s="191"/>
      <c r="EK311" s="1"/>
    </row>
    <row r="312" spans="1:141" ht="12" customHeight="1" x14ac:dyDescent="0.25">
      <c r="B312" s="70"/>
      <c r="C312" s="172" t="s">
        <v>504</v>
      </c>
      <c r="D312" s="260" t="s">
        <v>365</v>
      </c>
      <c r="E312" s="260"/>
      <c r="F312" s="260"/>
      <c r="G312" s="260"/>
      <c r="H312" s="260"/>
      <c r="I312" s="260"/>
      <c r="J312" s="260"/>
      <c r="K312" s="260"/>
      <c r="L312" s="260"/>
      <c r="M312" s="170" t="s">
        <v>473</v>
      </c>
      <c r="N312" s="171">
        <v>5</v>
      </c>
      <c r="O312" s="169">
        <f t="shared" si="38"/>
        <v>5</v>
      </c>
      <c r="P312" s="169">
        <f t="shared" si="39"/>
        <v>0</v>
      </c>
      <c r="Q312" s="8"/>
      <c r="R312" s="207">
        <f t="shared" si="40"/>
        <v>1</v>
      </c>
      <c r="S312" s="208" t="s">
        <v>516</v>
      </c>
      <c r="T312" s="208">
        <v>1</v>
      </c>
      <c r="U312" s="148"/>
      <c r="V312" s="333">
        <v>0.5</v>
      </c>
      <c r="W312" s="330">
        <f t="shared" si="41"/>
        <v>0</v>
      </c>
      <c r="Y312" s="191"/>
    </row>
    <row r="313" spans="1:141" ht="12" customHeight="1" x14ac:dyDescent="0.25">
      <c r="B313" s="70"/>
      <c r="C313" s="172" t="s">
        <v>504</v>
      </c>
      <c r="D313" s="260" t="s">
        <v>366</v>
      </c>
      <c r="E313" s="260"/>
      <c r="F313" s="260"/>
      <c r="G313" s="260"/>
      <c r="H313" s="260"/>
      <c r="I313" s="260"/>
      <c r="J313" s="260"/>
      <c r="K313" s="260"/>
      <c r="L313" s="260"/>
      <c r="M313" s="170" t="s">
        <v>474</v>
      </c>
      <c r="N313" s="171">
        <v>24</v>
      </c>
      <c r="O313" s="169">
        <f t="shared" si="38"/>
        <v>24</v>
      </c>
      <c r="P313" s="169">
        <f t="shared" si="39"/>
        <v>0</v>
      </c>
      <c r="Q313" s="8"/>
      <c r="R313" s="207">
        <f t="shared" si="40"/>
        <v>1</v>
      </c>
      <c r="S313" s="208" t="s">
        <v>516</v>
      </c>
      <c r="T313" s="208">
        <v>1</v>
      </c>
      <c r="U313" s="148"/>
      <c r="V313" s="333">
        <v>0.5</v>
      </c>
      <c r="W313" s="330">
        <f t="shared" si="41"/>
        <v>0</v>
      </c>
      <c r="Y313" s="191"/>
    </row>
    <row r="314" spans="1:141" ht="12" customHeight="1" thickBot="1" x14ac:dyDescent="0.3">
      <c r="B314" s="205"/>
      <c r="C314" s="175" t="s">
        <v>504</v>
      </c>
      <c r="D314" s="259" t="s">
        <v>367</v>
      </c>
      <c r="E314" s="259"/>
      <c r="F314" s="259"/>
      <c r="G314" s="259"/>
      <c r="H314" s="259"/>
      <c r="I314" s="259"/>
      <c r="J314" s="259"/>
      <c r="K314" s="259"/>
      <c r="L314" s="259"/>
      <c r="M314" s="178" t="s">
        <v>475</v>
      </c>
      <c r="N314" s="181">
        <v>32</v>
      </c>
      <c r="O314" s="182">
        <f t="shared" si="38"/>
        <v>32</v>
      </c>
      <c r="P314" s="182">
        <f t="shared" si="39"/>
        <v>0</v>
      </c>
      <c r="Q314" s="8"/>
      <c r="R314" s="207">
        <f t="shared" si="40"/>
        <v>1</v>
      </c>
      <c r="S314" s="208" t="s">
        <v>516</v>
      </c>
      <c r="T314" s="208">
        <v>1</v>
      </c>
      <c r="U314" s="148"/>
      <c r="V314" s="333">
        <v>5</v>
      </c>
      <c r="W314" s="330">
        <f t="shared" si="41"/>
        <v>0</v>
      </c>
      <c r="Y314" s="191"/>
    </row>
    <row r="315" spans="1:141" ht="12" customHeight="1" x14ac:dyDescent="0.3">
      <c r="B315" s="204"/>
      <c r="C315" s="173" t="s">
        <v>505</v>
      </c>
      <c r="D315" s="261" t="s">
        <v>368</v>
      </c>
      <c r="E315" s="261"/>
      <c r="F315" s="261"/>
      <c r="G315" s="261"/>
      <c r="H315" s="261"/>
      <c r="I315" s="261"/>
      <c r="J315" s="261"/>
      <c r="K315" s="261"/>
      <c r="L315" s="261"/>
      <c r="M315" s="177" t="s">
        <v>476</v>
      </c>
      <c r="N315" s="179">
        <v>14</v>
      </c>
      <c r="O315" s="180">
        <f t="shared" si="38"/>
        <v>14</v>
      </c>
      <c r="P315" s="180">
        <f t="shared" si="39"/>
        <v>0</v>
      </c>
      <c r="Q315" s="7"/>
      <c r="R315" s="207">
        <f t="shared" si="40"/>
        <v>1</v>
      </c>
      <c r="S315" s="208" t="s">
        <v>516</v>
      </c>
      <c r="T315" s="208">
        <v>1</v>
      </c>
      <c r="U315" s="149"/>
      <c r="V315" s="319">
        <v>0.5</v>
      </c>
      <c r="W315" s="330">
        <f t="shared" si="41"/>
        <v>0</v>
      </c>
      <c r="X315" s="190"/>
      <c r="Y315" s="7"/>
      <c r="Z315" s="149"/>
    </row>
    <row r="316" spans="1:141" ht="12" customHeight="1" x14ac:dyDescent="0.25">
      <c r="B316" s="70"/>
      <c r="C316" s="172" t="s">
        <v>505</v>
      </c>
      <c r="D316" s="260" t="s">
        <v>369</v>
      </c>
      <c r="E316" s="260"/>
      <c r="F316" s="260"/>
      <c r="G316" s="260"/>
      <c r="H316" s="260"/>
      <c r="I316" s="260"/>
      <c r="J316" s="260"/>
      <c r="K316" s="260"/>
      <c r="L316" s="260"/>
      <c r="M316" s="170" t="s">
        <v>477</v>
      </c>
      <c r="N316" s="171">
        <v>4</v>
      </c>
      <c r="O316" s="169">
        <f t="shared" si="38"/>
        <v>4</v>
      </c>
      <c r="P316" s="169">
        <f t="shared" si="39"/>
        <v>0</v>
      </c>
      <c r="Q316" s="8"/>
      <c r="R316" s="207">
        <f t="shared" si="40"/>
        <v>1</v>
      </c>
      <c r="S316" s="208" t="s">
        <v>516</v>
      </c>
      <c r="T316" s="208">
        <v>1</v>
      </c>
      <c r="U316" s="148"/>
      <c r="V316" s="333">
        <v>3</v>
      </c>
      <c r="W316" s="330">
        <f t="shared" si="41"/>
        <v>0</v>
      </c>
      <c r="Y316" s="191"/>
    </row>
    <row r="317" spans="1:141" ht="12" customHeight="1" x14ac:dyDescent="0.25">
      <c r="B317" s="70"/>
      <c r="C317" s="172" t="s">
        <v>505</v>
      </c>
      <c r="D317" s="260" t="s">
        <v>370</v>
      </c>
      <c r="E317" s="260"/>
      <c r="F317" s="260"/>
      <c r="G317" s="260"/>
      <c r="H317" s="260"/>
      <c r="I317" s="260"/>
      <c r="J317" s="260"/>
      <c r="K317" s="260"/>
      <c r="L317" s="260"/>
      <c r="M317" s="170" t="s">
        <v>478</v>
      </c>
      <c r="N317" s="171">
        <v>4</v>
      </c>
      <c r="O317" s="169">
        <f t="shared" si="38"/>
        <v>4</v>
      </c>
      <c r="P317" s="169">
        <f t="shared" si="39"/>
        <v>0</v>
      </c>
      <c r="Q317" s="8"/>
      <c r="R317" s="207">
        <f t="shared" si="40"/>
        <v>1</v>
      </c>
      <c r="S317" s="208" t="s">
        <v>516</v>
      </c>
      <c r="T317" s="208">
        <v>1</v>
      </c>
      <c r="U317" s="148"/>
      <c r="V317" s="333">
        <v>3</v>
      </c>
      <c r="W317" s="330">
        <f t="shared" si="41"/>
        <v>0</v>
      </c>
      <c r="Y317" s="191"/>
    </row>
    <row r="318" spans="1:141" ht="12" customHeight="1" x14ac:dyDescent="0.25">
      <c r="B318" s="70"/>
      <c r="C318" s="172" t="s">
        <v>505</v>
      </c>
      <c r="D318" s="260" t="s">
        <v>371</v>
      </c>
      <c r="E318" s="260"/>
      <c r="F318" s="260"/>
      <c r="G318" s="260"/>
      <c r="H318" s="260"/>
      <c r="I318" s="260"/>
      <c r="J318" s="260"/>
      <c r="K318" s="260"/>
      <c r="L318" s="260"/>
      <c r="M318" s="170" t="s">
        <v>479</v>
      </c>
      <c r="N318" s="171">
        <v>9</v>
      </c>
      <c r="O318" s="169">
        <f t="shared" si="38"/>
        <v>9</v>
      </c>
      <c r="P318" s="169">
        <f t="shared" si="39"/>
        <v>0</v>
      </c>
      <c r="Q318" s="8"/>
      <c r="R318" s="207">
        <f t="shared" si="40"/>
        <v>1</v>
      </c>
      <c r="S318" s="208" t="s">
        <v>516</v>
      </c>
      <c r="T318" s="208">
        <v>1</v>
      </c>
      <c r="U318" s="148"/>
      <c r="V318" s="333">
        <v>3</v>
      </c>
      <c r="W318" s="330">
        <f t="shared" si="41"/>
        <v>0</v>
      </c>
      <c r="Y318" s="191"/>
    </row>
    <row r="319" spans="1:141" ht="12" customHeight="1" x14ac:dyDescent="0.25">
      <c r="B319" s="70"/>
      <c r="C319" s="172" t="s">
        <v>505</v>
      </c>
      <c r="D319" s="260" t="s">
        <v>372</v>
      </c>
      <c r="E319" s="260"/>
      <c r="F319" s="260"/>
      <c r="G319" s="260"/>
      <c r="H319" s="260"/>
      <c r="I319" s="260"/>
      <c r="J319" s="260"/>
      <c r="K319" s="260"/>
      <c r="L319" s="260"/>
      <c r="M319" s="170" t="s">
        <v>480</v>
      </c>
      <c r="N319" s="171">
        <v>6</v>
      </c>
      <c r="O319" s="169">
        <f t="shared" si="38"/>
        <v>6</v>
      </c>
      <c r="P319" s="169">
        <f t="shared" si="39"/>
        <v>0</v>
      </c>
      <c r="Q319" s="8"/>
      <c r="R319" s="207">
        <f t="shared" si="40"/>
        <v>1</v>
      </c>
      <c r="S319" s="208" t="s">
        <v>516</v>
      </c>
      <c r="T319" s="208">
        <v>1</v>
      </c>
      <c r="U319" s="148"/>
      <c r="V319" s="337">
        <v>3</v>
      </c>
      <c r="W319" s="330">
        <f t="shared" si="41"/>
        <v>0</v>
      </c>
      <c r="Y319" s="191"/>
    </row>
    <row r="320" spans="1:141" ht="12" customHeight="1" x14ac:dyDescent="0.25">
      <c r="B320" s="70"/>
      <c r="C320" s="172" t="s">
        <v>505</v>
      </c>
      <c r="D320" s="260" t="s">
        <v>373</v>
      </c>
      <c r="E320" s="260"/>
      <c r="F320" s="260"/>
      <c r="G320" s="260"/>
      <c r="H320" s="260"/>
      <c r="I320" s="260"/>
      <c r="J320" s="260"/>
      <c r="K320" s="260"/>
      <c r="L320" s="260"/>
      <c r="M320" s="170" t="s">
        <v>481</v>
      </c>
      <c r="N320" s="171">
        <v>9</v>
      </c>
      <c r="O320" s="169">
        <f t="shared" si="38"/>
        <v>9</v>
      </c>
      <c r="P320" s="169">
        <f t="shared" si="39"/>
        <v>0</v>
      </c>
      <c r="Q320" s="8"/>
      <c r="R320" s="207">
        <f t="shared" si="40"/>
        <v>1</v>
      </c>
      <c r="S320" s="208" t="s">
        <v>516</v>
      </c>
      <c r="T320" s="208">
        <v>1</v>
      </c>
      <c r="U320" s="148"/>
      <c r="V320" s="319">
        <v>3</v>
      </c>
      <c r="W320" s="330">
        <f t="shared" si="41"/>
        <v>0</v>
      </c>
    </row>
    <row r="321" spans="1:141" ht="12" customHeight="1" x14ac:dyDescent="0.3">
      <c r="A321" s="4"/>
      <c r="B321" s="70"/>
      <c r="C321" s="172" t="s">
        <v>505</v>
      </c>
      <c r="D321" s="260" t="s">
        <v>374</v>
      </c>
      <c r="E321" s="260"/>
      <c r="F321" s="260"/>
      <c r="G321" s="260"/>
      <c r="H321" s="260"/>
      <c r="I321" s="260"/>
      <c r="J321" s="260"/>
      <c r="K321" s="260"/>
      <c r="L321" s="260"/>
      <c r="M321" s="170" t="s">
        <v>482</v>
      </c>
      <c r="N321" s="171">
        <v>2</v>
      </c>
      <c r="O321" s="169">
        <f t="shared" si="38"/>
        <v>2</v>
      </c>
      <c r="P321" s="169">
        <f t="shared" si="39"/>
        <v>0</v>
      </c>
      <c r="Q321" s="7"/>
      <c r="R321" s="207">
        <f t="shared" si="40"/>
        <v>1</v>
      </c>
      <c r="S321" s="208" t="s">
        <v>516</v>
      </c>
      <c r="T321" s="208">
        <v>1</v>
      </c>
      <c r="U321" s="149"/>
      <c r="V321" s="319">
        <v>3</v>
      </c>
      <c r="W321" s="330">
        <f t="shared" si="41"/>
        <v>0</v>
      </c>
      <c r="X321" s="190"/>
      <c r="Y321" s="7"/>
      <c r="Z321" s="149"/>
    </row>
    <row r="322" spans="1:141" s="19" customFormat="1" ht="12" customHeight="1" thickBot="1" x14ac:dyDescent="0.3">
      <c r="A322" s="22"/>
      <c r="B322" s="205"/>
      <c r="C322" s="175" t="s">
        <v>505</v>
      </c>
      <c r="D322" s="259" t="s">
        <v>375</v>
      </c>
      <c r="E322" s="259"/>
      <c r="F322" s="259"/>
      <c r="G322" s="259"/>
      <c r="H322" s="259"/>
      <c r="I322" s="259"/>
      <c r="J322" s="259"/>
      <c r="K322" s="259"/>
      <c r="L322" s="259"/>
      <c r="M322" s="178" t="s">
        <v>483</v>
      </c>
      <c r="N322" s="181">
        <v>2</v>
      </c>
      <c r="O322" s="182">
        <f t="shared" si="38"/>
        <v>2</v>
      </c>
      <c r="P322" s="182">
        <f t="shared" si="39"/>
        <v>0</v>
      </c>
      <c r="Q322" s="17"/>
      <c r="R322" s="207">
        <f t="shared" si="40"/>
        <v>1</v>
      </c>
      <c r="S322" s="208" t="s">
        <v>516</v>
      </c>
      <c r="T322" s="208">
        <v>1</v>
      </c>
      <c r="U322" s="150"/>
      <c r="V322" s="334">
        <v>0.5</v>
      </c>
      <c r="W322" s="330">
        <f t="shared" si="41"/>
        <v>0</v>
      </c>
      <c r="X322" s="192"/>
      <c r="Y322" s="195"/>
      <c r="Z322" s="151"/>
      <c r="AA322" s="152"/>
      <c r="AB322" s="152"/>
      <c r="AC322" s="152"/>
      <c r="AD322" s="152"/>
      <c r="AE322" s="20"/>
      <c r="AF322" s="20"/>
      <c r="AG322" s="20"/>
      <c r="AH322" s="20"/>
      <c r="AI322" s="20"/>
      <c r="AJ322" s="20"/>
      <c r="AK322" s="20"/>
      <c r="AL322" s="20"/>
      <c r="AM322" s="20"/>
      <c r="AN322" s="20"/>
      <c r="AO322" s="20"/>
      <c r="AP322" s="20"/>
      <c r="AQ322" s="20"/>
      <c r="AR322" s="20"/>
      <c r="AS322" s="20"/>
      <c r="AT322" s="20"/>
      <c r="AU322" s="20"/>
      <c r="AV322" s="20"/>
      <c r="AW322" s="20"/>
      <c r="AX322" s="20"/>
      <c r="AY322" s="20"/>
      <c r="AZ322" s="20"/>
      <c r="BA322" s="20"/>
      <c r="BB322" s="20"/>
      <c r="BC322" s="20"/>
      <c r="BD322" s="20"/>
      <c r="BE322" s="20"/>
      <c r="BF322" s="20"/>
      <c r="BG322" s="20"/>
      <c r="BH322" s="20"/>
      <c r="BI322" s="20"/>
      <c r="BJ322" s="20"/>
      <c r="BK322" s="20"/>
      <c r="BL322" s="20"/>
      <c r="BM322" s="20"/>
      <c r="BN322" s="20"/>
      <c r="BO322" s="20"/>
      <c r="BP322" s="20"/>
      <c r="BQ322" s="20"/>
      <c r="BR322" s="20"/>
      <c r="BS322" s="20"/>
      <c r="BT322" s="20"/>
      <c r="BU322" s="20"/>
      <c r="BV322" s="20"/>
      <c r="BW322" s="20"/>
      <c r="BX322" s="20"/>
      <c r="BY322" s="20"/>
      <c r="BZ322" s="20"/>
      <c r="CA322" s="20"/>
      <c r="CB322" s="20"/>
      <c r="CC322" s="20"/>
      <c r="CD322" s="20"/>
      <c r="CE322" s="20"/>
      <c r="CF322" s="20"/>
      <c r="CG322" s="20"/>
      <c r="CH322" s="20"/>
      <c r="CI322" s="20"/>
      <c r="CJ322" s="20"/>
      <c r="CK322" s="20"/>
      <c r="CL322" s="20"/>
      <c r="CM322" s="20"/>
      <c r="CN322" s="20"/>
      <c r="CO322" s="20"/>
      <c r="CP322" s="20"/>
      <c r="CQ322" s="20"/>
      <c r="CR322" s="20"/>
      <c r="CS322" s="20"/>
      <c r="CT322" s="20"/>
      <c r="CU322" s="20"/>
      <c r="CV322" s="20"/>
      <c r="CW322" s="20"/>
      <c r="CX322" s="20"/>
      <c r="CY322" s="20"/>
      <c r="CZ322" s="20"/>
      <c r="DA322" s="20"/>
      <c r="DB322" s="20"/>
      <c r="DC322" s="20"/>
      <c r="DD322" s="20"/>
      <c r="DE322" s="20"/>
      <c r="DF322" s="20"/>
      <c r="DG322" s="20"/>
      <c r="DH322" s="20"/>
      <c r="DI322" s="20"/>
      <c r="DJ322" s="20"/>
      <c r="DK322" s="20"/>
      <c r="DL322" s="20"/>
      <c r="DM322" s="20"/>
      <c r="DN322" s="20"/>
      <c r="DO322" s="20"/>
      <c r="DP322" s="20"/>
      <c r="DQ322" s="20"/>
      <c r="DR322" s="20"/>
      <c r="DS322" s="20"/>
      <c r="DT322" s="20"/>
      <c r="DU322" s="20"/>
      <c r="DV322" s="20"/>
      <c r="DW322" s="20"/>
      <c r="DX322" s="20"/>
      <c r="DY322" s="20"/>
      <c r="DZ322" s="20"/>
      <c r="EA322" s="20"/>
      <c r="EB322" s="20"/>
      <c r="EC322" s="20"/>
      <c r="ED322" s="20"/>
      <c r="EE322" s="20"/>
      <c r="EF322" s="20"/>
      <c r="EG322" s="20"/>
      <c r="EH322" s="20"/>
      <c r="EK322" s="21"/>
    </row>
    <row r="323" spans="1:141" s="19" customFormat="1" ht="12" customHeight="1" x14ac:dyDescent="0.25">
      <c r="A323" s="22"/>
      <c r="B323" s="204"/>
      <c r="C323" s="173" t="s">
        <v>506</v>
      </c>
      <c r="D323" s="261" t="s">
        <v>376</v>
      </c>
      <c r="E323" s="261"/>
      <c r="F323" s="261"/>
      <c r="G323" s="261"/>
      <c r="H323" s="261"/>
      <c r="I323" s="261"/>
      <c r="J323" s="261"/>
      <c r="K323" s="261"/>
      <c r="L323" s="261"/>
      <c r="M323" s="177" t="s">
        <v>484</v>
      </c>
      <c r="N323" s="179">
        <v>18</v>
      </c>
      <c r="O323" s="180">
        <f t="shared" si="38"/>
        <v>18</v>
      </c>
      <c r="P323" s="180">
        <f t="shared" si="39"/>
        <v>0</v>
      </c>
      <c r="Q323" s="17"/>
      <c r="R323" s="207">
        <f t="shared" si="40"/>
        <v>1</v>
      </c>
      <c r="S323" s="208" t="s">
        <v>516</v>
      </c>
      <c r="T323" s="208">
        <v>1</v>
      </c>
      <c r="U323" s="150"/>
      <c r="V323" s="334">
        <v>0.5</v>
      </c>
      <c r="W323" s="330">
        <f t="shared" si="41"/>
        <v>0</v>
      </c>
      <c r="X323" s="192"/>
      <c r="Y323" s="195"/>
      <c r="Z323" s="151"/>
      <c r="AA323" s="152"/>
      <c r="AB323" s="152"/>
      <c r="AC323" s="152"/>
      <c r="AD323" s="152"/>
      <c r="AE323" s="20"/>
      <c r="AF323" s="20"/>
      <c r="AG323" s="20"/>
      <c r="AH323" s="20"/>
      <c r="AI323" s="20"/>
      <c r="AJ323" s="20"/>
      <c r="AK323" s="20"/>
      <c r="AL323" s="20"/>
      <c r="AM323" s="20"/>
      <c r="AN323" s="20"/>
      <c r="AO323" s="20"/>
      <c r="AP323" s="20"/>
      <c r="AQ323" s="20"/>
      <c r="AR323" s="20"/>
      <c r="AS323" s="20"/>
      <c r="AT323" s="20"/>
      <c r="AU323" s="20"/>
      <c r="AV323" s="20"/>
      <c r="AW323" s="20"/>
      <c r="AX323" s="20"/>
      <c r="AY323" s="20"/>
      <c r="AZ323" s="20"/>
      <c r="BA323" s="20"/>
      <c r="BB323" s="20"/>
      <c r="BC323" s="20"/>
      <c r="BD323" s="20"/>
      <c r="BE323" s="20"/>
      <c r="BF323" s="20"/>
      <c r="BG323" s="20"/>
      <c r="BH323" s="20"/>
      <c r="BI323" s="20"/>
      <c r="BJ323" s="20"/>
      <c r="BK323" s="20"/>
      <c r="BL323" s="20"/>
      <c r="BM323" s="20"/>
      <c r="BN323" s="20"/>
      <c r="BO323" s="20"/>
      <c r="BP323" s="20"/>
      <c r="BQ323" s="20"/>
      <c r="BR323" s="20"/>
      <c r="BS323" s="20"/>
      <c r="BT323" s="20"/>
      <c r="BU323" s="20"/>
      <c r="BV323" s="20"/>
      <c r="BW323" s="20"/>
      <c r="BX323" s="20"/>
      <c r="BY323" s="20"/>
      <c r="BZ323" s="20"/>
      <c r="CA323" s="20"/>
      <c r="CB323" s="20"/>
      <c r="CC323" s="20"/>
      <c r="CD323" s="20"/>
      <c r="CE323" s="20"/>
      <c r="CF323" s="20"/>
      <c r="CG323" s="20"/>
      <c r="CH323" s="20"/>
      <c r="CI323" s="20"/>
      <c r="CJ323" s="20"/>
      <c r="CK323" s="20"/>
      <c r="CL323" s="20"/>
      <c r="CM323" s="20"/>
      <c r="CN323" s="20"/>
      <c r="CO323" s="20"/>
      <c r="CP323" s="20"/>
      <c r="CQ323" s="20"/>
      <c r="CR323" s="20"/>
      <c r="CS323" s="20"/>
      <c r="CT323" s="20"/>
      <c r="CU323" s="20"/>
      <c r="CV323" s="20"/>
      <c r="CW323" s="20"/>
      <c r="CX323" s="20"/>
      <c r="CY323" s="20"/>
      <c r="CZ323" s="20"/>
      <c r="DA323" s="20"/>
      <c r="DB323" s="20"/>
      <c r="DC323" s="20"/>
      <c r="DD323" s="20"/>
      <c r="DE323" s="20"/>
      <c r="DF323" s="20"/>
      <c r="DG323" s="20"/>
      <c r="DH323" s="20"/>
      <c r="DI323" s="20"/>
      <c r="DJ323" s="20"/>
      <c r="DK323" s="20"/>
      <c r="DL323" s="20"/>
      <c r="DM323" s="20"/>
      <c r="DN323" s="20"/>
      <c r="DO323" s="20"/>
      <c r="DP323" s="20"/>
      <c r="DQ323" s="20"/>
      <c r="DR323" s="20"/>
      <c r="DS323" s="20"/>
      <c r="DT323" s="20"/>
      <c r="DU323" s="20"/>
      <c r="DV323" s="20"/>
      <c r="DW323" s="20"/>
      <c r="DX323" s="20"/>
      <c r="DY323" s="20"/>
      <c r="DZ323" s="20"/>
      <c r="EA323" s="20"/>
      <c r="EB323" s="20"/>
      <c r="EC323" s="20"/>
      <c r="ED323" s="20"/>
      <c r="EE323" s="20"/>
      <c r="EF323" s="20"/>
      <c r="EG323" s="20"/>
      <c r="EH323" s="20"/>
      <c r="EK323" s="21"/>
    </row>
    <row r="324" spans="1:141" s="19" customFormat="1" ht="12" customHeight="1" x14ac:dyDescent="0.25">
      <c r="A324" s="22"/>
      <c r="B324" s="70"/>
      <c r="C324" s="172" t="s">
        <v>506</v>
      </c>
      <c r="D324" s="260" t="s">
        <v>377</v>
      </c>
      <c r="E324" s="260"/>
      <c r="F324" s="260"/>
      <c r="G324" s="260"/>
      <c r="H324" s="260"/>
      <c r="I324" s="260"/>
      <c r="J324" s="260"/>
      <c r="K324" s="260"/>
      <c r="L324" s="260"/>
      <c r="M324" s="170" t="s">
        <v>485</v>
      </c>
      <c r="N324" s="171">
        <v>5</v>
      </c>
      <c r="O324" s="169">
        <f t="shared" si="38"/>
        <v>5</v>
      </c>
      <c r="P324" s="169">
        <f t="shared" si="39"/>
        <v>0</v>
      </c>
      <c r="Q324" s="17"/>
      <c r="R324" s="207">
        <f t="shared" si="40"/>
        <v>1</v>
      </c>
      <c r="S324" s="208" t="s">
        <v>516</v>
      </c>
      <c r="T324" s="208">
        <v>1</v>
      </c>
      <c r="U324" s="150"/>
      <c r="V324" s="334">
        <v>0.5</v>
      </c>
      <c r="W324" s="330">
        <f t="shared" si="41"/>
        <v>0</v>
      </c>
      <c r="X324" s="192"/>
      <c r="Y324" s="195"/>
      <c r="Z324" s="151"/>
      <c r="AA324" s="152"/>
      <c r="AB324" s="152"/>
      <c r="AC324" s="152"/>
      <c r="AD324" s="152"/>
      <c r="AE324" s="20"/>
      <c r="AF324" s="20"/>
      <c r="AG324" s="20"/>
      <c r="AH324" s="20"/>
      <c r="AI324" s="20"/>
      <c r="AJ324" s="20"/>
      <c r="AK324" s="20"/>
      <c r="AL324" s="20"/>
      <c r="AM324" s="20"/>
      <c r="AN324" s="20"/>
      <c r="AO324" s="20"/>
      <c r="AP324" s="20"/>
      <c r="AQ324" s="20"/>
      <c r="AR324" s="20"/>
      <c r="AS324" s="20"/>
      <c r="AT324" s="20"/>
      <c r="AU324" s="20"/>
      <c r="AV324" s="20"/>
      <c r="AW324" s="20"/>
      <c r="AX324" s="20"/>
      <c r="AY324" s="20"/>
      <c r="AZ324" s="20"/>
      <c r="BA324" s="20"/>
      <c r="BB324" s="20"/>
      <c r="BC324" s="20"/>
      <c r="BD324" s="20"/>
      <c r="BE324" s="20"/>
      <c r="BF324" s="20"/>
      <c r="BG324" s="20"/>
      <c r="BH324" s="20"/>
      <c r="BI324" s="20"/>
      <c r="BJ324" s="20"/>
      <c r="BK324" s="20"/>
      <c r="BL324" s="20"/>
      <c r="BM324" s="20"/>
      <c r="BN324" s="20"/>
      <c r="BO324" s="20"/>
      <c r="BP324" s="20"/>
      <c r="BQ324" s="20"/>
      <c r="BR324" s="20"/>
      <c r="BS324" s="20"/>
      <c r="BT324" s="20"/>
      <c r="BU324" s="20"/>
      <c r="BV324" s="20"/>
      <c r="BW324" s="20"/>
      <c r="BX324" s="20"/>
      <c r="BY324" s="20"/>
      <c r="BZ324" s="20"/>
      <c r="CA324" s="20"/>
      <c r="CB324" s="20"/>
      <c r="CC324" s="20"/>
      <c r="CD324" s="20"/>
      <c r="CE324" s="20"/>
      <c r="CF324" s="20"/>
      <c r="CG324" s="20"/>
      <c r="CH324" s="20"/>
      <c r="CI324" s="20"/>
      <c r="CJ324" s="20"/>
      <c r="CK324" s="20"/>
      <c r="CL324" s="20"/>
      <c r="CM324" s="20"/>
      <c r="CN324" s="20"/>
      <c r="CO324" s="20"/>
      <c r="CP324" s="20"/>
      <c r="CQ324" s="20"/>
      <c r="CR324" s="20"/>
      <c r="CS324" s="20"/>
      <c r="CT324" s="20"/>
      <c r="CU324" s="20"/>
      <c r="CV324" s="20"/>
      <c r="CW324" s="20"/>
      <c r="CX324" s="20"/>
      <c r="CY324" s="20"/>
      <c r="CZ324" s="20"/>
      <c r="DA324" s="20"/>
      <c r="DB324" s="20"/>
      <c r="DC324" s="20"/>
      <c r="DD324" s="20"/>
      <c r="DE324" s="20"/>
      <c r="DF324" s="20"/>
      <c r="DG324" s="20"/>
      <c r="DH324" s="20"/>
      <c r="DI324" s="20"/>
      <c r="DJ324" s="20"/>
      <c r="DK324" s="20"/>
      <c r="DL324" s="20"/>
      <c r="DM324" s="20"/>
      <c r="DN324" s="20"/>
      <c r="DO324" s="20"/>
      <c r="DP324" s="20"/>
      <c r="DQ324" s="20"/>
      <c r="DR324" s="20"/>
      <c r="DS324" s="20"/>
      <c r="DT324" s="20"/>
      <c r="DU324" s="20"/>
      <c r="DV324" s="20"/>
      <c r="DW324" s="20"/>
      <c r="DX324" s="20"/>
      <c r="DY324" s="20"/>
      <c r="DZ324" s="20"/>
      <c r="EA324" s="20"/>
      <c r="EB324" s="20"/>
      <c r="EC324" s="20"/>
      <c r="ED324" s="20"/>
      <c r="EE324" s="20"/>
      <c r="EF324" s="20"/>
      <c r="EG324" s="20"/>
      <c r="EH324" s="20"/>
      <c r="EK324" s="21"/>
    </row>
    <row r="325" spans="1:141" s="19" customFormat="1" ht="12" customHeight="1" x14ac:dyDescent="0.25">
      <c r="A325" s="22"/>
      <c r="B325" s="70"/>
      <c r="C325" s="172" t="s">
        <v>506</v>
      </c>
      <c r="D325" s="260" t="s">
        <v>378</v>
      </c>
      <c r="E325" s="260"/>
      <c r="F325" s="260"/>
      <c r="G325" s="260"/>
      <c r="H325" s="260"/>
      <c r="I325" s="260"/>
      <c r="J325" s="260"/>
      <c r="K325" s="260"/>
      <c r="L325" s="260"/>
      <c r="M325" s="170" t="s">
        <v>486</v>
      </c>
      <c r="N325" s="171">
        <v>5</v>
      </c>
      <c r="O325" s="169">
        <f t="shared" si="38"/>
        <v>5</v>
      </c>
      <c r="P325" s="169">
        <f t="shared" si="39"/>
        <v>0</v>
      </c>
      <c r="Q325" s="17"/>
      <c r="R325" s="207">
        <f t="shared" si="40"/>
        <v>1</v>
      </c>
      <c r="S325" s="208" t="s">
        <v>516</v>
      </c>
      <c r="T325" s="208">
        <v>1</v>
      </c>
      <c r="U325" s="150"/>
      <c r="V325" s="334">
        <v>0.5</v>
      </c>
      <c r="W325" s="330">
        <f t="shared" si="41"/>
        <v>0</v>
      </c>
      <c r="X325" s="192"/>
      <c r="Y325" s="195"/>
      <c r="Z325" s="151"/>
      <c r="AA325" s="152"/>
      <c r="AB325" s="152"/>
      <c r="AC325" s="152"/>
      <c r="AD325" s="152"/>
      <c r="AE325" s="20"/>
      <c r="AF325" s="20"/>
      <c r="AG325" s="20"/>
      <c r="AH325" s="20"/>
      <c r="AI325" s="20"/>
      <c r="AJ325" s="20"/>
      <c r="AK325" s="20"/>
      <c r="AL325" s="20"/>
      <c r="AM325" s="20"/>
      <c r="AN325" s="20"/>
      <c r="AO325" s="20"/>
      <c r="AP325" s="20"/>
      <c r="AQ325" s="20"/>
      <c r="AR325" s="20"/>
      <c r="AS325" s="20"/>
      <c r="AT325" s="20"/>
      <c r="AU325" s="20"/>
      <c r="AV325" s="20"/>
      <c r="AW325" s="20"/>
      <c r="AX325" s="20"/>
      <c r="AY325" s="20"/>
      <c r="AZ325" s="20"/>
      <c r="BA325" s="20"/>
      <c r="BB325" s="20"/>
      <c r="BC325" s="20"/>
      <c r="BD325" s="20"/>
      <c r="BE325" s="20"/>
      <c r="BF325" s="20"/>
      <c r="BG325" s="20"/>
      <c r="BH325" s="20"/>
      <c r="BI325" s="20"/>
      <c r="BJ325" s="20"/>
      <c r="BK325" s="20"/>
      <c r="BL325" s="20"/>
      <c r="BM325" s="20"/>
      <c r="BN325" s="20"/>
      <c r="BO325" s="20"/>
      <c r="BP325" s="20"/>
      <c r="BQ325" s="20"/>
      <c r="BR325" s="20"/>
      <c r="BS325" s="20"/>
      <c r="BT325" s="20"/>
      <c r="BU325" s="20"/>
      <c r="BV325" s="20"/>
      <c r="BW325" s="20"/>
      <c r="BX325" s="20"/>
      <c r="BY325" s="20"/>
      <c r="BZ325" s="20"/>
      <c r="CA325" s="20"/>
      <c r="CB325" s="20"/>
      <c r="CC325" s="20"/>
      <c r="CD325" s="20"/>
      <c r="CE325" s="20"/>
      <c r="CF325" s="20"/>
      <c r="CG325" s="20"/>
      <c r="CH325" s="20"/>
      <c r="CI325" s="20"/>
      <c r="CJ325" s="20"/>
      <c r="CK325" s="20"/>
      <c r="CL325" s="20"/>
      <c r="CM325" s="20"/>
      <c r="CN325" s="20"/>
      <c r="CO325" s="20"/>
      <c r="CP325" s="20"/>
      <c r="CQ325" s="20"/>
      <c r="CR325" s="20"/>
      <c r="CS325" s="20"/>
      <c r="CT325" s="20"/>
      <c r="CU325" s="20"/>
      <c r="CV325" s="20"/>
      <c r="CW325" s="20"/>
      <c r="CX325" s="20"/>
      <c r="CY325" s="20"/>
      <c r="CZ325" s="20"/>
      <c r="DA325" s="20"/>
      <c r="DB325" s="20"/>
      <c r="DC325" s="20"/>
      <c r="DD325" s="20"/>
      <c r="DE325" s="20"/>
      <c r="DF325" s="20"/>
      <c r="DG325" s="20"/>
      <c r="DH325" s="20"/>
      <c r="DI325" s="20"/>
      <c r="DJ325" s="20"/>
      <c r="DK325" s="20"/>
      <c r="DL325" s="20"/>
      <c r="DM325" s="20"/>
      <c r="DN325" s="20"/>
      <c r="DO325" s="20"/>
      <c r="DP325" s="20"/>
      <c r="DQ325" s="20"/>
      <c r="DR325" s="20"/>
      <c r="DS325" s="20"/>
      <c r="DT325" s="20"/>
      <c r="DU325" s="20"/>
      <c r="DV325" s="20"/>
      <c r="DW325" s="20"/>
      <c r="DX325" s="20"/>
      <c r="DY325" s="20"/>
      <c r="DZ325" s="20"/>
      <c r="EA325" s="20"/>
      <c r="EB325" s="20"/>
      <c r="EC325" s="20"/>
      <c r="ED325" s="20"/>
      <c r="EE325" s="20"/>
      <c r="EF325" s="20"/>
      <c r="EG325" s="20"/>
      <c r="EH325" s="20"/>
      <c r="EK325" s="21"/>
    </row>
    <row r="326" spans="1:141" s="19" customFormat="1" ht="12" customHeight="1" x14ac:dyDescent="0.25">
      <c r="A326" s="22"/>
      <c r="B326" s="70"/>
      <c r="C326" s="172" t="s">
        <v>506</v>
      </c>
      <c r="D326" s="260" t="s">
        <v>379</v>
      </c>
      <c r="E326" s="260"/>
      <c r="F326" s="260"/>
      <c r="G326" s="260"/>
      <c r="H326" s="260"/>
      <c r="I326" s="260"/>
      <c r="J326" s="260"/>
      <c r="K326" s="260"/>
      <c r="L326" s="260"/>
      <c r="M326" s="170" t="s">
        <v>487</v>
      </c>
      <c r="N326" s="171">
        <v>3</v>
      </c>
      <c r="O326" s="169">
        <f t="shared" si="38"/>
        <v>3</v>
      </c>
      <c r="P326" s="169">
        <f t="shared" si="39"/>
        <v>0</v>
      </c>
      <c r="Q326" s="17"/>
      <c r="R326" s="207">
        <f t="shared" si="40"/>
        <v>1</v>
      </c>
      <c r="S326" s="208" t="s">
        <v>516</v>
      </c>
      <c r="T326" s="208">
        <v>1</v>
      </c>
      <c r="U326" s="150"/>
      <c r="V326" s="334">
        <v>0.5</v>
      </c>
      <c r="W326" s="330">
        <f t="shared" si="41"/>
        <v>0</v>
      </c>
      <c r="X326" s="192"/>
      <c r="Y326" s="195"/>
      <c r="Z326" s="151"/>
      <c r="AA326" s="152"/>
      <c r="AB326" s="152"/>
      <c r="AC326" s="152"/>
      <c r="AD326" s="152"/>
      <c r="AE326" s="20"/>
      <c r="AF326" s="20"/>
      <c r="AG326" s="20"/>
      <c r="AH326" s="20"/>
      <c r="AI326" s="20"/>
      <c r="AJ326" s="20"/>
      <c r="AK326" s="20"/>
      <c r="AL326" s="20"/>
      <c r="AM326" s="20"/>
      <c r="AN326" s="20"/>
      <c r="AO326" s="20"/>
      <c r="AP326" s="20"/>
      <c r="AQ326" s="20"/>
      <c r="AR326" s="20"/>
      <c r="AS326" s="20"/>
      <c r="AT326" s="20"/>
      <c r="AU326" s="20"/>
      <c r="AV326" s="20"/>
      <c r="AW326" s="20"/>
      <c r="AX326" s="20"/>
      <c r="AY326" s="20"/>
      <c r="AZ326" s="20"/>
      <c r="BA326" s="20"/>
      <c r="BB326" s="20"/>
      <c r="BC326" s="20"/>
      <c r="BD326" s="20"/>
      <c r="BE326" s="20"/>
      <c r="BF326" s="20"/>
      <c r="BG326" s="20"/>
      <c r="BH326" s="20"/>
      <c r="BI326" s="20"/>
      <c r="BJ326" s="20"/>
      <c r="BK326" s="20"/>
      <c r="BL326" s="20"/>
      <c r="BM326" s="20"/>
      <c r="BN326" s="20"/>
      <c r="BO326" s="20"/>
      <c r="BP326" s="20"/>
      <c r="BQ326" s="20"/>
      <c r="BR326" s="20"/>
      <c r="BS326" s="20"/>
      <c r="BT326" s="20"/>
      <c r="BU326" s="20"/>
      <c r="BV326" s="20"/>
      <c r="BW326" s="20"/>
      <c r="BX326" s="20"/>
      <c r="BY326" s="20"/>
      <c r="BZ326" s="20"/>
      <c r="CA326" s="20"/>
      <c r="CB326" s="20"/>
      <c r="CC326" s="20"/>
      <c r="CD326" s="20"/>
      <c r="CE326" s="20"/>
      <c r="CF326" s="20"/>
      <c r="CG326" s="20"/>
      <c r="CH326" s="20"/>
      <c r="CI326" s="20"/>
      <c r="CJ326" s="20"/>
      <c r="CK326" s="20"/>
      <c r="CL326" s="20"/>
      <c r="CM326" s="20"/>
      <c r="CN326" s="20"/>
      <c r="CO326" s="20"/>
      <c r="CP326" s="20"/>
      <c r="CQ326" s="20"/>
      <c r="CR326" s="20"/>
      <c r="CS326" s="20"/>
      <c r="CT326" s="20"/>
      <c r="CU326" s="20"/>
      <c r="CV326" s="20"/>
      <c r="CW326" s="20"/>
      <c r="CX326" s="20"/>
      <c r="CY326" s="20"/>
      <c r="CZ326" s="20"/>
      <c r="DA326" s="20"/>
      <c r="DB326" s="20"/>
      <c r="DC326" s="20"/>
      <c r="DD326" s="20"/>
      <c r="DE326" s="20"/>
      <c r="DF326" s="20"/>
      <c r="DG326" s="20"/>
      <c r="DH326" s="20"/>
      <c r="DI326" s="20"/>
      <c r="DJ326" s="20"/>
      <c r="DK326" s="20"/>
      <c r="DL326" s="20"/>
      <c r="DM326" s="20"/>
      <c r="DN326" s="20"/>
      <c r="DO326" s="20"/>
      <c r="DP326" s="20"/>
      <c r="DQ326" s="20"/>
      <c r="DR326" s="20"/>
      <c r="DS326" s="20"/>
      <c r="DT326" s="20"/>
      <c r="DU326" s="20"/>
      <c r="DV326" s="20"/>
      <c r="DW326" s="20"/>
      <c r="DX326" s="20"/>
      <c r="DY326" s="20"/>
      <c r="DZ326" s="20"/>
      <c r="EA326" s="20"/>
      <c r="EB326" s="20"/>
      <c r="EC326" s="20"/>
      <c r="ED326" s="20"/>
      <c r="EE326" s="20"/>
      <c r="EF326" s="20"/>
      <c r="EG326" s="20"/>
      <c r="EH326" s="20"/>
      <c r="EK326" s="21"/>
    </row>
    <row r="327" spans="1:141" ht="12" customHeight="1" x14ac:dyDescent="0.25">
      <c r="A327" s="4"/>
      <c r="B327" s="70"/>
      <c r="C327" s="172" t="s">
        <v>506</v>
      </c>
      <c r="D327" s="260" t="s">
        <v>380</v>
      </c>
      <c r="E327" s="260"/>
      <c r="F327" s="260"/>
      <c r="G327" s="260"/>
      <c r="H327" s="260"/>
      <c r="I327" s="260"/>
      <c r="J327" s="260"/>
      <c r="K327" s="260"/>
      <c r="L327" s="260"/>
      <c r="M327" s="170" t="s">
        <v>488</v>
      </c>
      <c r="N327" s="171">
        <v>3</v>
      </c>
      <c r="O327" s="169">
        <f t="shared" si="38"/>
        <v>3</v>
      </c>
      <c r="P327" s="169">
        <f t="shared" si="39"/>
        <v>0</v>
      </c>
      <c r="Q327" s="8"/>
      <c r="R327" s="207">
        <f t="shared" si="40"/>
        <v>1</v>
      </c>
      <c r="S327" s="208" t="s">
        <v>516</v>
      </c>
      <c r="T327" s="208">
        <v>1</v>
      </c>
      <c r="U327" s="148"/>
      <c r="V327" s="333">
        <v>0.5</v>
      </c>
      <c r="W327" s="330">
        <f t="shared" si="41"/>
        <v>0</v>
      </c>
      <c r="Y327" s="196"/>
      <c r="EK327" s="1"/>
    </row>
    <row r="328" spans="1:141" ht="12" customHeight="1" thickBot="1" x14ac:dyDescent="0.3">
      <c r="A328" s="4"/>
      <c r="B328" s="205"/>
      <c r="C328" s="175" t="s">
        <v>506</v>
      </c>
      <c r="D328" s="259" t="s">
        <v>381</v>
      </c>
      <c r="E328" s="259"/>
      <c r="F328" s="259"/>
      <c r="G328" s="259"/>
      <c r="H328" s="259"/>
      <c r="I328" s="259"/>
      <c r="J328" s="259"/>
      <c r="K328" s="259"/>
      <c r="L328" s="259"/>
      <c r="M328" s="178" t="s">
        <v>489</v>
      </c>
      <c r="N328" s="181">
        <v>3</v>
      </c>
      <c r="O328" s="182">
        <f t="shared" si="38"/>
        <v>3</v>
      </c>
      <c r="P328" s="182">
        <f t="shared" si="39"/>
        <v>0</v>
      </c>
      <c r="Q328" s="8"/>
      <c r="R328" s="207">
        <f t="shared" si="40"/>
        <v>1</v>
      </c>
      <c r="S328" s="208" t="s">
        <v>516</v>
      </c>
      <c r="T328" s="208">
        <v>1</v>
      </c>
      <c r="U328" s="148"/>
      <c r="V328" s="333">
        <v>0.2</v>
      </c>
      <c r="W328" s="330">
        <f t="shared" si="41"/>
        <v>0</v>
      </c>
      <c r="Y328" s="196"/>
      <c r="EK328" s="1"/>
    </row>
    <row r="329" spans="1:141" ht="12" customHeight="1" x14ac:dyDescent="0.25">
      <c r="A329" s="4"/>
      <c r="B329" s="204"/>
      <c r="C329" s="173" t="s">
        <v>507</v>
      </c>
      <c r="D329" s="261" t="s">
        <v>382</v>
      </c>
      <c r="E329" s="261"/>
      <c r="F329" s="261"/>
      <c r="G329" s="261"/>
      <c r="H329" s="261"/>
      <c r="I329" s="261"/>
      <c r="J329" s="261"/>
      <c r="K329" s="261"/>
      <c r="L329" s="261"/>
      <c r="M329" s="177" t="s">
        <v>490</v>
      </c>
      <c r="N329" s="179">
        <v>5</v>
      </c>
      <c r="O329" s="180">
        <f t="shared" si="38"/>
        <v>5</v>
      </c>
      <c r="P329" s="180">
        <f t="shared" si="39"/>
        <v>0</v>
      </c>
      <c r="Q329" s="8"/>
      <c r="R329" s="207">
        <f t="shared" si="40"/>
        <v>1</v>
      </c>
      <c r="S329" s="208" t="s">
        <v>516</v>
      </c>
      <c r="T329" s="208">
        <v>1</v>
      </c>
      <c r="U329" s="148"/>
      <c r="V329" s="333">
        <v>1</v>
      </c>
      <c r="W329" s="330">
        <f t="shared" si="41"/>
        <v>0</v>
      </c>
      <c r="Y329" s="196"/>
      <c r="EK329" s="1"/>
    </row>
    <row r="330" spans="1:141" ht="12" customHeight="1" x14ac:dyDescent="0.25">
      <c r="A330" s="4"/>
      <c r="B330" s="70"/>
      <c r="C330" s="172" t="s">
        <v>507</v>
      </c>
      <c r="D330" s="260" t="s">
        <v>383</v>
      </c>
      <c r="E330" s="260"/>
      <c r="F330" s="260"/>
      <c r="G330" s="260"/>
      <c r="H330" s="260"/>
      <c r="I330" s="260"/>
      <c r="J330" s="260"/>
      <c r="K330" s="260"/>
      <c r="L330" s="260"/>
      <c r="M330" s="170" t="s">
        <v>491</v>
      </c>
      <c r="N330" s="171">
        <v>10</v>
      </c>
      <c r="O330" s="169">
        <f t="shared" si="38"/>
        <v>10</v>
      </c>
      <c r="P330" s="169">
        <f t="shared" ref="P330:P343" si="42">O330*B330</f>
        <v>0</v>
      </c>
      <c r="Q330" s="8"/>
      <c r="R330" s="207">
        <f t="shared" si="40"/>
        <v>1</v>
      </c>
      <c r="S330" s="208" t="s">
        <v>516</v>
      </c>
      <c r="T330" s="208">
        <v>1</v>
      </c>
      <c r="U330" s="148"/>
      <c r="V330" s="333">
        <v>2</v>
      </c>
      <c r="W330" s="330">
        <f t="shared" si="41"/>
        <v>0</v>
      </c>
      <c r="Y330" s="196"/>
      <c r="EK330" s="1"/>
    </row>
    <row r="331" spans="1:141" ht="12" customHeight="1" x14ac:dyDescent="0.25">
      <c r="A331" s="4"/>
      <c r="B331" s="70"/>
      <c r="C331" s="172" t="s">
        <v>507</v>
      </c>
      <c r="D331" s="260" t="s">
        <v>384</v>
      </c>
      <c r="E331" s="260"/>
      <c r="F331" s="260"/>
      <c r="G331" s="260"/>
      <c r="H331" s="260"/>
      <c r="I331" s="260"/>
      <c r="J331" s="260"/>
      <c r="K331" s="260"/>
      <c r="L331" s="260"/>
      <c r="M331" s="170" t="s">
        <v>492</v>
      </c>
      <c r="N331" s="171">
        <v>13</v>
      </c>
      <c r="O331" s="169">
        <f t="shared" si="38"/>
        <v>13</v>
      </c>
      <c r="P331" s="169">
        <f t="shared" si="42"/>
        <v>0</v>
      </c>
      <c r="Q331" s="8"/>
      <c r="R331" s="207">
        <f t="shared" si="40"/>
        <v>1</v>
      </c>
      <c r="S331" s="208" t="s">
        <v>516</v>
      </c>
      <c r="T331" s="208">
        <v>1</v>
      </c>
      <c r="U331" s="148"/>
      <c r="V331" s="333">
        <v>3</v>
      </c>
      <c r="W331" s="330">
        <f t="shared" si="41"/>
        <v>0</v>
      </c>
      <c r="Y331" s="196"/>
      <c r="EK331" s="1"/>
    </row>
    <row r="332" spans="1:141" ht="12" customHeight="1" x14ac:dyDescent="0.25">
      <c r="A332" s="4"/>
      <c r="B332" s="70"/>
      <c r="C332" s="172" t="s">
        <v>507</v>
      </c>
      <c r="D332" s="260" t="s">
        <v>385</v>
      </c>
      <c r="E332" s="260"/>
      <c r="F332" s="260"/>
      <c r="G332" s="260"/>
      <c r="H332" s="260"/>
      <c r="I332" s="260"/>
      <c r="J332" s="260"/>
      <c r="K332" s="260"/>
      <c r="L332" s="260"/>
      <c r="M332" s="170" t="s">
        <v>493</v>
      </c>
      <c r="N332" s="171">
        <v>1</v>
      </c>
      <c r="O332" s="169">
        <f t="shared" si="38"/>
        <v>1</v>
      </c>
      <c r="P332" s="169">
        <f t="shared" si="42"/>
        <v>0</v>
      </c>
      <c r="Q332" s="8"/>
      <c r="R332" s="207">
        <f t="shared" si="40"/>
        <v>1</v>
      </c>
      <c r="S332" s="208" t="s">
        <v>516</v>
      </c>
      <c r="T332" s="208">
        <v>1</v>
      </c>
      <c r="U332" s="148"/>
      <c r="V332" s="333">
        <v>0.2</v>
      </c>
      <c r="W332" s="330">
        <f t="shared" si="41"/>
        <v>0</v>
      </c>
      <c r="Y332" s="196"/>
      <c r="EK332" s="1"/>
    </row>
    <row r="333" spans="1:141" ht="12" customHeight="1" x14ac:dyDescent="0.25">
      <c r="A333" s="4"/>
      <c r="B333" s="70"/>
      <c r="C333" s="172" t="s">
        <v>507</v>
      </c>
      <c r="D333" s="260" t="s">
        <v>386</v>
      </c>
      <c r="E333" s="260"/>
      <c r="F333" s="260"/>
      <c r="G333" s="260"/>
      <c r="H333" s="260"/>
      <c r="I333" s="260"/>
      <c r="J333" s="260"/>
      <c r="K333" s="260"/>
      <c r="L333" s="260"/>
      <c r="M333" s="170" t="s">
        <v>494</v>
      </c>
      <c r="N333" s="171">
        <v>1</v>
      </c>
      <c r="O333" s="169">
        <f t="shared" si="38"/>
        <v>1</v>
      </c>
      <c r="P333" s="169">
        <f t="shared" si="42"/>
        <v>0</v>
      </c>
      <c r="Q333" s="8"/>
      <c r="R333" s="207">
        <f t="shared" si="40"/>
        <v>1</v>
      </c>
      <c r="S333" s="208" t="s">
        <v>516</v>
      </c>
      <c r="T333" s="208">
        <v>1</v>
      </c>
      <c r="U333" s="148"/>
      <c r="V333" s="333">
        <v>0.01</v>
      </c>
      <c r="W333" s="330">
        <f t="shared" si="41"/>
        <v>0</v>
      </c>
      <c r="Y333" s="196"/>
      <c r="EK333" s="1"/>
    </row>
    <row r="334" spans="1:141" ht="12" customHeight="1" x14ac:dyDescent="0.25">
      <c r="A334" s="4"/>
      <c r="B334" s="70"/>
      <c r="C334" s="172" t="s">
        <v>507</v>
      </c>
      <c r="D334" s="260" t="s">
        <v>387</v>
      </c>
      <c r="E334" s="260"/>
      <c r="F334" s="260"/>
      <c r="G334" s="260"/>
      <c r="H334" s="260"/>
      <c r="I334" s="260"/>
      <c r="J334" s="260"/>
      <c r="K334" s="260"/>
      <c r="L334" s="260"/>
      <c r="M334" s="170" t="s">
        <v>495</v>
      </c>
      <c r="N334" s="171">
        <v>1</v>
      </c>
      <c r="O334" s="169">
        <f t="shared" ref="O334:O343" si="43">IF(S334="Custom",N334*T334,N334*R334)</f>
        <v>1</v>
      </c>
      <c r="P334" s="169">
        <f t="shared" si="42"/>
        <v>0</v>
      </c>
      <c r="Q334" s="8"/>
      <c r="R334" s="207">
        <f t="shared" si="40"/>
        <v>1</v>
      </c>
      <c r="S334" s="208" t="s">
        <v>516</v>
      </c>
      <c r="T334" s="208">
        <v>1</v>
      </c>
      <c r="U334" s="148"/>
      <c r="V334" s="333">
        <v>0.01</v>
      </c>
      <c r="W334" s="330">
        <f t="shared" si="41"/>
        <v>0</v>
      </c>
      <c r="Y334" s="196"/>
      <c r="EK334" s="1"/>
    </row>
    <row r="335" spans="1:141" ht="12" customHeight="1" x14ac:dyDescent="0.3">
      <c r="A335" s="4"/>
      <c r="B335" s="70"/>
      <c r="C335" s="172" t="s">
        <v>507</v>
      </c>
      <c r="D335" s="260" t="s">
        <v>388</v>
      </c>
      <c r="E335" s="260"/>
      <c r="F335" s="260"/>
      <c r="G335" s="260"/>
      <c r="H335" s="260"/>
      <c r="I335" s="260"/>
      <c r="J335" s="260"/>
      <c r="K335" s="260"/>
      <c r="L335" s="260"/>
      <c r="M335" s="170" t="s">
        <v>496</v>
      </c>
      <c r="N335" s="171">
        <v>1</v>
      </c>
      <c r="O335" s="169">
        <f t="shared" si="43"/>
        <v>1</v>
      </c>
      <c r="P335" s="169">
        <f t="shared" si="42"/>
        <v>0</v>
      </c>
      <c r="Q335" s="8"/>
      <c r="R335" s="207">
        <f t="shared" si="40"/>
        <v>1</v>
      </c>
      <c r="S335" s="208" t="s">
        <v>516</v>
      </c>
      <c r="T335" s="208">
        <v>1</v>
      </c>
      <c r="U335" s="148"/>
      <c r="V335" s="319">
        <v>0.1</v>
      </c>
      <c r="W335" s="330">
        <f t="shared" si="41"/>
        <v>0</v>
      </c>
      <c r="X335" s="190"/>
      <c r="Y335" s="7"/>
      <c r="Z335" s="149"/>
      <c r="DQ335" s="59"/>
      <c r="DR335" s="59"/>
      <c r="DS335" s="59"/>
      <c r="DT335" s="59"/>
      <c r="DU335" s="59"/>
      <c r="DV335" s="59"/>
      <c r="DW335" s="59"/>
      <c r="DX335" s="59"/>
      <c r="DY335" s="59"/>
      <c r="DZ335" s="59"/>
      <c r="EC335" s="59"/>
      <c r="EK335" s="1"/>
    </row>
    <row r="336" spans="1:141" s="19" customFormat="1" ht="12" customHeight="1" x14ac:dyDescent="0.25">
      <c r="A336" s="22"/>
      <c r="B336" s="70"/>
      <c r="C336" s="172" t="s">
        <v>507</v>
      </c>
      <c r="D336" s="260" t="s">
        <v>389</v>
      </c>
      <c r="E336" s="260"/>
      <c r="F336" s="260"/>
      <c r="G336" s="260"/>
      <c r="H336" s="260"/>
      <c r="I336" s="260"/>
      <c r="J336" s="260"/>
      <c r="K336" s="260"/>
      <c r="L336" s="260"/>
      <c r="M336" s="170" t="s">
        <v>497</v>
      </c>
      <c r="N336" s="171">
        <v>1</v>
      </c>
      <c r="O336" s="169">
        <f t="shared" si="43"/>
        <v>1</v>
      </c>
      <c r="P336" s="169">
        <f t="shared" si="42"/>
        <v>0</v>
      </c>
      <c r="Q336" s="17"/>
      <c r="R336" s="207">
        <f t="shared" si="40"/>
        <v>1</v>
      </c>
      <c r="S336" s="208" t="s">
        <v>516</v>
      </c>
      <c r="T336" s="208">
        <v>1</v>
      </c>
      <c r="U336" s="150"/>
      <c r="V336" s="319">
        <v>0.1</v>
      </c>
      <c r="W336" s="330">
        <f t="shared" si="41"/>
        <v>0</v>
      </c>
      <c r="X336" s="20"/>
      <c r="Y336" s="20"/>
      <c r="Z336" s="152"/>
      <c r="AA336" s="152"/>
      <c r="AB336" s="152"/>
      <c r="AC336" s="156"/>
      <c r="AD336" s="156"/>
      <c r="AE336" s="76"/>
      <c r="AF336" s="20"/>
      <c r="AG336" s="20"/>
      <c r="AH336" s="20"/>
      <c r="AI336" s="20"/>
      <c r="AJ336" s="20"/>
      <c r="AK336" s="20"/>
      <c r="AL336" s="20"/>
      <c r="AM336" s="20"/>
      <c r="AN336" s="20"/>
      <c r="AO336" s="20"/>
      <c r="AP336" s="20"/>
      <c r="AQ336" s="20"/>
      <c r="AR336" s="20"/>
      <c r="AS336" s="20"/>
      <c r="AT336" s="20"/>
      <c r="AU336" s="20"/>
      <c r="AV336" s="20"/>
      <c r="AW336" s="20"/>
      <c r="AX336" s="20"/>
      <c r="AY336" s="20"/>
      <c r="AZ336" s="20"/>
      <c r="BA336" s="20"/>
      <c r="BB336" s="20"/>
      <c r="BC336" s="20"/>
      <c r="BD336" s="20"/>
      <c r="BE336" s="20"/>
      <c r="BF336" s="20"/>
      <c r="BG336" s="20"/>
      <c r="BH336" s="20"/>
      <c r="BI336" s="20"/>
      <c r="BJ336" s="20"/>
      <c r="BK336" s="20"/>
      <c r="BL336" s="20"/>
      <c r="BM336" s="20"/>
      <c r="BN336" s="20"/>
      <c r="BO336" s="20"/>
      <c r="BP336" s="20"/>
      <c r="BQ336" s="20"/>
      <c r="BR336" s="20"/>
      <c r="BS336" s="20"/>
      <c r="BT336" s="20"/>
      <c r="BU336" s="20"/>
      <c r="BV336" s="20"/>
      <c r="BW336" s="20"/>
      <c r="BX336" s="20"/>
      <c r="BY336" s="20"/>
      <c r="BZ336" s="20"/>
      <c r="CA336" s="20"/>
      <c r="CB336" s="20"/>
      <c r="CC336" s="20"/>
      <c r="CD336" s="20"/>
      <c r="CE336" s="20"/>
      <c r="CF336" s="20"/>
      <c r="CG336" s="58"/>
      <c r="CH336" s="58"/>
      <c r="CI336" s="58"/>
      <c r="CJ336" s="58"/>
      <c r="CK336" s="58"/>
      <c r="CL336" s="58"/>
      <c r="CM336" s="20"/>
      <c r="CN336" s="20"/>
      <c r="CO336" s="20"/>
      <c r="CP336" s="20"/>
      <c r="CQ336" s="20"/>
      <c r="CR336" s="20"/>
      <c r="CS336" s="20"/>
      <c r="CT336" s="20"/>
      <c r="CU336" s="20"/>
      <c r="CV336" s="20"/>
      <c r="CW336" s="20"/>
      <c r="CX336" s="20"/>
      <c r="CY336" s="20"/>
      <c r="CZ336" s="20"/>
      <c r="DA336" s="20"/>
      <c r="DB336" s="20"/>
      <c r="DC336" s="20"/>
      <c r="DD336" s="20"/>
      <c r="DE336" s="20"/>
      <c r="DF336" s="20"/>
      <c r="DG336" s="20"/>
      <c r="DH336" s="20"/>
      <c r="DI336" s="20"/>
      <c r="DJ336" s="20"/>
      <c r="DK336" s="20"/>
      <c r="DL336" s="20"/>
      <c r="DM336" s="20"/>
      <c r="DN336" s="20"/>
      <c r="DO336" s="20"/>
      <c r="DP336" s="20"/>
      <c r="DQ336" s="20"/>
      <c r="DR336" s="57"/>
      <c r="DS336" s="20"/>
      <c r="DT336" s="57"/>
      <c r="DU336" s="20"/>
      <c r="DV336" s="57"/>
      <c r="DW336" s="20"/>
      <c r="DX336" s="57"/>
      <c r="DY336" s="20"/>
      <c r="DZ336" s="57"/>
      <c r="EA336" s="20"/>
      <c r="EB336" s="20"/>
      <c r="EC336" s="57"/>
      <c r="ED336" s="20"/>
      <c r="EE336" s="20"/>
      <c r="EF336" s="20"/>
      <c r="EG336" s="20"/>
      <c r="EH336" s="20"/>
    </row>
    <row r="337" spans="1:141" s="19" customFormat="1" ht="12" customHeight="1" x14ac:dyDescent="0.25">
      <c r="A337" s="22"/>
      <c r="B337" s="70"/>
      <c r="C337" s="172" t="s">
        <v>507</v>
      </c>
      <c r="D337" s="260" t="s">
        <v>390</v>
      </c>
      <c r="E337" s="260"/>
      <c r="F337" s="260"/>
      <c r="G337" s="260"/>
      <c r="H337" s="260"/>
      <c r="I337" s="260"/>
      <c r="J337" s="260"/>
      <c r="K337" s="260"/>
      <c r="L337" s="260"/>
      <c r="M337" s="170" t="s">
        <v>418</v>
      </c>
      <c r="N337" s="171">
        <v>1</v>
      </c>
      <c r="O337" s="169">
        <f t="shared" si="43"/>
        <v>1</v>
      </c>
      <c r="P337" s="169">
        <f t="shared" si="42"/>
        <v>0</v>
      </c>
      <c r="Q337" s="17"/>
      <c r="R337" s="207">
        <f t="shared" si="40"/>
        <v>1</v>
      </c>
      <c r="S337" s="208" t="s">
        <v>516</v>
      </c>
      <c r="T337" s="208">
        <v>1</v>
      </c>
      <c r="U337" s="150"/>
      <c r="V337" s="319">
        <v>0.05</v>
      </c>
      <c r="W337" s="330">
        <f t="shared" si="41"/>
        <v>0</v>
      </c>
      <c r="X337" s="20"/>
      <c r="Y337" s="20"/>
      <c r="Z337" s="152"/>
      <c r="AA337" s="152"/>
      <c r="AB337" s="152"/>
      <c r="AC337" s="156"/>
      <c r="AD337" s="156"/>
      <c r="AE337" s="76"/>
      <c r="AF337" s="20"/>
      <c r="AG337" s="20"/>
      <c r="AH337" s="20"/>
      <c r="AI337" s="20"/>
      <c r="AJ337" s="20"/>
      <c r="AK337" s="20"/>
      <c r="AL337" s="20"/>
      <c r="AM337" s="20"/>
      <c r="AN337" s="20"/>
      <c r="AO337" s="20"/>
      <c r="AP337" s="20"/>
      <c r="AQ337" s="20"/>
      <c r="AR337" s="20"/>
      <c r="AS337" s="20"/>
      <c r="AT337" s="20"/>
      <c r="AU337" s="20"/>
      <c r="AV337" s="20"/>
      <c r="AW337" s="20"/>
      <c r="AX337" s="20"/>
      <c r="AY337" s="20"/>
      <c r="AZ337" s="20"/>
      <c r="BA337" s="20"/>
      <c r="BB337" s="20"/>
      <c r="BC337" s="20"/>
      <c r="BD337" s="20"/>
      <c r="BE337" s="20"/>
      <c r="BF337" s="20"/>
      <c r="BG337" s="20"/>
      <c r="BH337" s="20"/>
      <c r="BI337" s="20"/>
      <c r="BJ337" s="20"/>
      <c r="BK337" s="20"/>
      <c r="BL337" s="20"/>
      <c r="BM337" s="20"/>
      <c r="BN337" s="20"/>
      <c r="BO337" s="20"/>
      <c r="BP337" s="20"/>
      <c r="BQ337" s="20"/>
      <c r="BR337" s="20"/>
      <c r="BS337" s="20"/>
      <c r="BT337" s="20"/>
      <c r="BU337" s="20"/>
      <c r="BV337" s="20"/>
      <c r="BW337" s="20"/>
      <c r="BX337" s="20"/>
      <c r="BY337" s="20"/>
      <c r="BZ337" s="20"/>
      <c r="CA337" s="20"/>
      <c r="CB337" s="20"/>
      <c r="CC337" s="20"/>
      <c r="CD337" s="20"/>
      <c r="CE337" s="20"/>
      <c r="CF337" s="20"/>
      <c r="CG337" s="58"/>
      <c r="CH337" s="58"/>
      <c r="CI337" s="58"/>
      <c r="CJ337" s="58"/>
      <c r="CK337" s="58"/>
      <c r="CL337" s="58"/>
      <c r="CM337" s="20"/>
      <c r="CN337" s="20"/>
      <c r="CO337" s="20"/>
      <c r="CP337" s="20"/>
      <c r="CQ337" s="20"/>
      <c r="CR337" s="20"/>
      <c r="CS337" s="20"/>
      <c r="CT337" s="20"/>
      <c r="CU337" s="20"/>
      <c r="CV337" s="20"/>
      <c r="CW337" s="20"/>
      <c r="CX337" s="20"/>
      <c r="CY337" s="20"/>
      <c r="CZ337" s="20"/>
      <c r="DA337" s="20"/>
      <c r="DB337" s="20"/>
      <c r="DC337" s="20"/>
      <c r="DD337" s="20"/>
      <c r="DE337" s="20"/>
      <c r="DF337" s="20"/>
      <c r="DG337" s="20"/>
      <c r="DH337" s="20"/>
      <c r="DI337" s="20"/>
      <c r="DJ337" s="20"/>
      <c r="DK337" s="20"/>
      <c r="DL337" s="20"/>
      <c r="DM337" s="20"/>
      <c r="DN337" s="20"/>
      <c r="DO337" s="20"/>
      <c r="DP337" s="20"/>
      <c r="DQ337" s="20"/>
      <c r="DR337" s="57"/>
      <c r="DS337" s="20"/>
      <c r="DT337" s="57"/>
      <c r="DU337" s="20"/>
      <c r="DV337" s="57"/>
      <c r="DW337" s="20"/>
      <c r="DX337" s="57"/>
      <c r="DY337" s="20"/>
      <c r="DZ337" s="57"/>
      <c r="EA337" s="20"/>
      <c r="EB337" s="20"/>
      <c r="EC337" s="57"/>
      <c r="ED337" s="20"/>
      <c r="EE337" s="20"/>
      <c r="EF337" s="20"/>
      <c r="EG337" s="20"/>
      <c r="EH337" s="20"/>
      <c r="EK337" s="21"/>
    </row>
    <row r="338" spans="1:141" s="19" customFormat="1" ht="12" customHeight="1" x14ac:dyDescent="0.25">
      <c r="A338" s="22"/>
      <c r="B338" s="70"/>
      <c r="C338" s="172" t="s">
        <v>507</v>
      </c>
      <c r="D338" s="260" t="s">
        <v>521</v>
      </c>
      <c r="E338" s="260"/>
      <c r="F338" s="260"/>
      <c r="G338" s="260"/>
      <c r="H338" s="260"/>
      <c r="I338" s="260"/>
      <c r="J338" s="260"/>
      <c r="K338" s="260"/>
      <c r="L338" s="260"/>
      <c r="M338" s="170" t="s">
        <v>498</v>
      </c>
      <c r="N338" s="171">
        <v>1</v>
      </c>
      <c r="O338" s="169">
        <f t="shared" si="43"/>
        <v>1</v>
      </c>
      <c r="P338" s="169">
        <f t="shared" si="42"/>
        <v>0</v>
      </c>
      <c r="Q338" s="17"/>
      <c r="R338" s="207">
        <f t="shared" si="40"/>
        <v>1</v>
      </c>
      <c r="S338" s="208" t="s">
        <v>516</v>
      </c>
      <c r="T338" s="208">
        <v>1</v>
      </c>
      <c r="U338" s="150"/>
      <c r="V338" s="319">
        <v>0.05</v>
      </c>
      <c r="W338" s="330">
        <f t="shared" si="41"/>
        <v>0</v>
      </c>
      <c r="X338" s="20"/>
      <c r="Y338" s="20"/>
      <c r="Z338" s="152"/>
      <c r="AA338" s="152"/>
      <c r="AB338" s="152"/>
      <c r="AC338" s="156"/>
      <c r="AD338" s="156"/>
      <c r="AE338" s="76"/>
      <c r="AF338" s="20"/>
      <c r="AG338" s="20"/>
      <c r="AH338" s="20"/>
      <c r="AI338" s="20"/>
      <c r="AJ338" s="20"/>
      <c r="AK338" s="20"/>
      <c r="AL338" s="20"/>
      <c r="AM338" s="20"/>
      <c r="AN338" s="20"/>
      <c r="AO338" s="20"/>
      <c r="AP338" s="20"/>
      <c r="AQ338" s="20"/>
      <c r="AR338" s="20"/>
      <c r="AS338" s="20"/>
      <c r="AT338" s="20"/>
      <c r="AU338" s="20"/>
      <c r="AV338" s="20"/>
      <c r="AW338" s="20"/>
      <c r="AX338" s="20"/>
      <c r="AY338" s="20"/>
      <c r="AZ338" s="20"/>
      <c r="BA338" s="20"/>
      <c r="BB338" s="20"/>
      <c r="BC338" s="20"/>
      <c r="BD338" s="20"/>
      <c r="BE338" s="20"/>
      <c r="BF338" s="20"/>
      <c r="BG338" s="20"/>
      <c r="BH338" s="20"/>
      <c r="BI338" s="20"/>
      <c r="BJ338" s="20"/>
      <c r="BK338" s="20"/>
      <c r="BL338" s="20"/>
      <c r="BM338" s="20"/>
      <c r="BN338" s="20"/>
      <c r="BO338" s="20"/>
      <c r="BP338" s="20"/>
      <c r="BQ338" s="20"/>
      <c r="BR338" s="20"/>
      <c r="BS338" s="20"/>
      <c r="BT338" s="20"/>
      <c r="BU338" s="20"/>
      <c r="BV338" s="20"/>
      <c r="BW338" s="20"/>
      <c r="BX338" s="20"/>
      <c r="BY338" s="20"/>
      <c r="BZ338" s="20"/>
      <c r="CA338" s="20"/>
      <c r="CB338" s="20"/>
      <c r="CC338" s="20"/>
      <c r="CD338" s="20"/>
      <c r="CE338" s="20"/>
      <c r="CF338" s="20"/>
      <c r="CG338" s="58"/>
      <c r="CH338" s="58"/>
      <c r="CI338" s="58"/>
      <c r="CJ338" s="58"/>
      <c r="CK338" s="58"/>
      <c r="CL338" s="58"/>
      <c r="CM338" s="20"/>
      <c r="CN338" s="20"/>
      <c r="CO338" s="20"/>
      <c r="CP338" s="20"/>
      <c r="CQ338" s="20"/>
      <c r="CR338" s="20"/>
      <c r="CS338" s="20"/>
      <c r="CT338" s="20"/>
      <c r="CU338" s="20"/>
      <c r="CV338" s="20"/>
      <c r="CW338" s="20"/>
      <c r="CX338" s="20"/>
      <c r="CY338" s="20"/>
      <c r="CZ338" s="20"/>
      <c r="DA338" s="20"/>
      <c r="DB338" s="20"/>
      <c r="DC338" s="20"/>
      <c r="DD338" s="20"/>
      <c r="DE338" s="20"/>
      <c r="DF338" s="20"/>
      <c r="DG338" s="20"/>
      <c r="DH338" s="20"/>
      <c r="DI338" s="20"/>
      <c r="DJ338" s="20"/>
      <c r="DK338" s="20"/>
      <c r="DL338" s="20"/>
      <c r="DM338" s="20"/>
      <c r="DN338" s="20"/>
      <c r="DO338" s="20"/>
      <c r="DP338" s="20"/>
      <c r="DQ338" s="20"/>
      <c r="DR338" s="57"/>
      <c r="DS338" s="20"/>
      <c r="DT338" s="57"/>
      <c r="DU338" s="20"/>
      <c r="DV338" s="57"/>
      <c r="DW338" s="20"/>
      <c r="DX338" s="57"/>
      <c r="DY338" s="20"/>
      <c r="DZ338" s="57"/>
      <c r="EA338" s="20"/>
      <c r="EB338" s="20"/>
      <c r="EC338" s="57"/>
      <c r="ED338" s="20"/>
      <c r="EE338" s="20"/>
      <c r="EF338" s="20"/>
      <c r="EG338" s="20"/>
      <c r="EH338" s="20"/>
      <c r="EK338" s="21"/>
    </row>
    <row r="339" spans="1:141" s="19" customFormat="1" ht="12" customHeight="1" x14ac:dyDescent="0.25">
      <c r="A339" s="22"/>
      <c r="B339" s="226"/>
      <c r="C339" s="172" t="s">
        <v>507</v>
      </c>
      <c r="D339" s="260" t="s">
        <v>520</v>
      </c>
      <c r="E339" s="260"/>
      <c r="F339" s="260"/>
      <c r="G339" s="260"/>
      <c r="H339" s="260"/>
      <c r="I339" s="260"/>
      <c r="J339" s="260"/>
      <c r="K339" s="260"/>
      <c r="L339" s="260"/>
      <c r="M339" s="170" t="s">
        <v>475</v>
      </c>
      <c r="N339" s="171">
        <v>32</v>
      </c>
      <c r="O339" s="169">
        <f t="shared" ref="O339" si="44">IF(S339="Custom",N339*T339,N339*R339)</f>
        <v>32</v>
      </c>
      <c r="P339" s="169">
        <f t="shared" ref="P339" si="45">O339*B339</f>
        <v>0</v>
      </c>
      <c r="Q339" s="17"/>
      <c r="R339" s="207">
        <f t="shared" si="40"/>
        <v>1</v>
      </c>
      <c r="S339" s="208" t="s">
        <v>516</v>
      </c>
      <c r="T339" s="208">
        <v>1</v>
      </c>
      <c r="U339" s="150"/>
      <c r="V339" s="319">
        <v>10</v>
      </c>
      <c r="W339" s="330">
        <f t="shared" si="41"/>
        <v>0</v>
      </c>
      <c r="X339" s="20"/>
      <c r="Y339" s="20"/>
      <c r="Z339" s="152"/>
      <c r="AA339" s="152"/>
      <c r="AB339" s="152"/>
      <c r="AC339" s="156"/>
      <c r="AD339" s="156"/>
      <c r="AE339" s="76"/>
      <c r="AF339" s="20"/>
      <c r="AG339" s="20"/>
      <c r="AH339" s="20"/>
      <c r="AI339" s="20"/>
      <c r="AJ339" s="20"/>
      <c r="AK339" s="20"/>
      <c r="AL339" s="20"/>
      <c r="AM339" s="20"/>
      <c r="AN339" s="20"/>
      <c r="AO339" s="20"/>
      <c r="AP339" s="20"/>
      <c r="AQ339" s="20"/>
      <c r="AR339" s="20"/>
      <c r="AS339" s="20"/>
      <c r="AT339" s="20"/>
      <c r="AU339" s="20"/>
      <c r="AV339" s="20"/>
      <c r="AW339" s="20"/>
      <c r="AX339" s="20"/>
      <c r="AY339" s="20"/>
      <c r="AZ339" s="20"/>
      <c r="BA339" s="20"/>
      <c r="BB339" s="20"/>
      <c r="BC339" s="20"/>
      <c r="BD339" s="20"/>
      <c r="BE339" s="20"/>
      <c r="BF339" s="20"/>
      <c r="BG339" s="20"/>
      <c r="BH339" s="20"/>
      <c r="BI339" s="20"/>
      <c r="BJ339" s="20"/>
      <c r="BK339" s="20"/>
      <c r="BL339" s="20"/>
      <c r="BM339" s="20"/>
      <c r="BN339" s="20"/>
      <c r="BO339" s="20"/>
      <c r="BP339" s="20"/>
      <c r="BQ339" s="20"/>
      <c r="BR339" s="20"/>
      <c r="BS339" s="20"/>
      <c r="BT339" s="20"/>
      <c r="BU339" s="20"/>
      <c r="BV339" s="20"/>
      <c r="BW339" s="20"/>
      <c r="BX339" s="20"/>
      <c r="BY339" s="20"/>
      <c r="BZ339" s="20"/>
      <c r="CA339" s="20"/>
      <c r="CB339" s="20"/>
      <c r="CC339" s="20"/>
      <c r="CD339" s="20"/>
      <c r="CE339" s="20"/>
      <c r="CF339" s="20"/>
      <c r="CG339" s="58"/>
      <c r="CH339" s="58"/>
      <c r="CI339" s="58"/>
      <c r="CJ339" s="58"/>
      <c r="CK339" s="58"/>
      <c r="CL339" s="58"/>
      <c r="CM339" s="20"/>
      <c r="CN339" s="20"/>
      <c r="CO339" s="20"/>
      <c r="CP339" s="20"/>
      <c r="CQ339" s="20"/>
      <c r="CR339" s="20"/>
      <c r="CS339" s="20"/>
      <c r="CT339" s="20"/>
      <c r="CU339" s="20"/>
      <c r="CV339" s="20"/>
      <c r="CW339" s="20"/>
      <c r="CX339" s="20"/>
      <c r="CY339" s="20"/>
      <c r="CZ339" s="20"/>
      <c r="DA339" s="20"/>
      <c r="DB339" s="20"/>
      <c r="DC339" s="20"/>
      <c r="DD339" s="20"/>
      <c r="DE339" s="20"/>
      <c r="DF339" s="20"/>
      <c r="DG339" s="20"/>
      <c r="DH339" s="20"/>
      <c r="DI339" s="20"/>
      <c r="DJ339" s="20"/>
      <c r="DK339" s="20"/>
      <c r="DL339" s="20"/>
      <c r="DM339" s="20"/>
      <c r="DN339" s="20"/>
      <c r="DO339" s="20"/>
      <c r="DP339" s="20"/>
      <c r="DQ339" s="20"/>
      <c r="DR339" s="57"/>
      <c r="DS339" s="20"/>
      <c r="DT339" s="57"/>
      <c r="DU339" s="20"/>
      <c r="DV339" s="57"/>
      <c r="DW339" s="20"/>
      <c r="DX339" s="57"/>
      <c r="DY339" s="20"/>
      <c r="DZ339" s="57"/>
      <c r="EA339" s="20"/>
      <c r="EB339" s="20"/>
      <c r="EC339" s="57"/>
      <c r="ED339" s="20"/>
      <c r="EE339" s="20"/>
      <c r="EF339" s="20"/>
      <c r="EG339" s="20"/>
      <c r="EH339" s="20"/>
      <c r="EK339" s="21"/>
    </row>
    <row r="340" spans="1:141" s="19" customFormat="1" ht="12" customHeight="1" thickBot="1" x14ac:dyDescent="0.3">
      <c r="A340" s="22"/>
      <c r="B340" s="205"/>
      <c r="C340" s="175" t="s">
        <v>507</v>
      </c>
      <c r="D340" s="259" t="s">
        <v>391</v>
      </c>
      <c r="E340" s="259"/>
      <c r="F340" s="259"/>
      <c r="G340" s="259"/>
      <c r="H340" s="259"/>
      <c r="I340" s="259"/>
      <c r="J340" s="259"/>
      <c r="K340" s="259"/>
      <c r="L340" s="259"/>
      <c r="M340" s="178" t="s">
        <v>499</v>
      </c>
      <c r="N340" s="181">
        <v>1</v>
      </c>
      <c r="O340" s="182">
        <f t="shared" si="43"/>
        <v>1</v>
      </c>
      <c r="P340" s="182">
        <f t="shared" si="42"/>
        <v>0</v>
      </c>
      <c r="Q340" s="17"/>
      <c r="R340" s="207">
        <f t="shared" si="40"/>
        <v>1</v>
      </c>
      <c r="S340" s="208" t="s">
        <v>516</v>
      </c>
      <c r="T340" s="208">
        <v>1</v>
      </c>
      <c r="U340" s="150"/>
      <c r="V340" s="319">
        <v>0.05</v>
      </c>
      <c r="W340" s="330">
        <f t="shared" si="41"/>
        <v>0</v>
      </c>
      <c r="X340" s="20"/>
      <c r="Y340" s="20"/>
      <c r="Z340" s="152"/>
      <c r="AA340" s="152"/>
      <c r="AB340" s="152"/>
      <c r="AC340" s="156"/>
      <c r="AD340" s="156"/>
      <c r="AE340" s="76"/>
      <c r="AF340" s="20"/>
      <c r="AG340" s="20"/>
      <c r="AH340" s="20"/>
      <c r="AI340" s="20"/>
      <c r="AJ340" s="20"/>
      <c r="AK340" s="20"/>
      <c r="AL340" s="20"/>
      <c r="AM340" s="20"/>
      <c r="AN340" s="20"/>
      <c r="AO340" s="20"/>
      <c r="AP340" s="20"/>
      <c r="AQ340" s="20"/>
      <c r="AR340" s="20"/>
      <c r="AS340" s="20"/>
      <c r="AT340" s="20"/>
      <c r="AU340" s="20"/>
      <c r="AV340" s="20"/>
      <c r="AW340" s="20"/>
      <c r="AX340" s="20"/>
      <c r="AY340" s="20"/>
      <c r="AZ340" s="20"/>
      <c r="BA340" s="20"/>
      <c r="BB340" s="20"/>
      <c r="BC340" s="20"/>
      <c r="BD340" s="20"/>
      <c r="BE340" s="20"/>
      <c r="BF340" s="20"/>
      <c r="BG340" s="20"/>
      <c r="BH340" s="20"/>
      <c r="BI340" s="20"/>
      <c r="BJ340" s="20"/>
      <c r="BK340" s="20"/>
      <c r="BL340" s="20"/>
      <c r="BM340" s="20"/>
      <c r="BN340" s="20"/>
      <c r="BO340" s="20"/>
      <c r="BP340" s="20"/>
      <c r="BQ340" s="20"/>
      <c r="BR340" s="20"/>
      <c r="BS340" s="20"/>
      <c r="BT340" s="20"/>
      <c r="BU340" s="20"/>
      <c r="BV340" s="20"/>
      <c r="BW340" s="20"/>
      <c r="BX340" s="20"/>
      <c r="BY340" s="20"/>
      <c r="BZ340" s="20"/>
      <c r="CA340" s="20"/>
      <c r="CB340" s="20"/>
      <c r="CC340" s="20"/>
      <c r="CD340" s="20"/>
      <c r="CE340" s="20"/>
      <c r="CF340" s="20"/>
      <c r="CG340" s="58"/>
      <c r="CH340" s="58"/>
      <c r="CI340" s="58"/>
      <c r="CJ340" s="58"/>
      <c r="CK340" s="58"/>
      <c r="CL340" s="58"/>
      <c r="CM340" s="20"/>
      <c r="CN340" s="20"/>
      <c r="CO340" s="20"/>
      <c r="CP340" s="20"/>
      <c r="CQ340" s="20"/>
      <c r="CR340" s="20"/>
      <c r="CS340" s="20"/>
      <c r="CT340" s="20"/>
      <c r="CU340" s="20"/>
      <c r="CV340" s="20"/>
      <c r="CW340" s="20"/>
      <c r="CX340" s="20"/>
      <c r="CY340" s="20"/>
      <c r="CZ340" s="20"/>
      <c r="DA340" s="20"/>
      <c r="DB340" s="20"/>
      <c r="DC340" s="20"/>
      <c r="DD340" s="20"/>
      <c r="DE340" s="20"/>
      <c r="DF340" s="20"/>
      <c r="DG340" s="20"/>
      <c r="DH340" s="20"/>
      <c r="DI340" s="20"/>
      <c r="DJ340" s="20"/>
      <c r="DK340" s="20"/>
      <c r="DL340" s="20"/>
      <c r="DM340" s="20"/>
      <c r="DN340" s="20"/>
      <c r="DO340" s="20"/>
      <c r="DP340" s="20"/>
      <c r="DQ340" s="20"/>
      <c r="DR340" s="57"/>
      <c r="DS340" s="20"/>
      <c r="DT340" s="57"/>
      <c r="DU340" s="20"/>
      <c r="DV340" s="57"/>
      <c r="DW340" s="20"/>
      <c r="DX340" s="57"/>
      <c r="DY340" s="20"/>
      <c r="DZ340" s="57"/>
      <c r="EA340" s="20"/>
      <c r="EB340" s="20"/>
      <c r="EC340" s="57"/>
      <c r="ED340" s="20"/>
      <c r="EE340" s="20"/>
      <c r="EF340" s="20"/>
      <c r="EG340" s="20"/>
      <c r="EH340" s="20"/>
      <c r="EK340" s="21"/>
    </row>
    <row r="341" spans="1:141" s="19" customFormat="1" ht="12" hidden="1" customHeight="1" x14ac:dyDescent="0.25">
      <c r="A341" s="22"/>
      <c r="B341" s="204"/>
      <c r="C341" s="221" t="s">
        <v>508</v>
      </c>
      <c r="D341" s="262" t="s">
        <v>392</v>
      </c>
      <c r="E341" s="262"/>
      <c r="F341" s="262"/>
      <c r="G341" s="262"/>
      <c r="H341" s="262"/>
      <c r="I341" s="262"/>
      <c r="J341" s="262"/>
      <c r="K341" s="262"/>
      <c r="L341" s="262"/>
      <c r="M341" s="222" t="s">
        <v>500</v>
      </c>
      <c r="N341" s="223">
        <v>34</v>
      </c>
      <c r="O341" s="224">
        <f t="shared" si="43"/>
        <v>34</v>
      </c>
      <c r="P341" s="224">
        <f t="shared" si="42"/>
        <v>0</v>
      </c>
      <c r="Q341" s="225"/>
      <c r="R341" s="218">
        <f t="shared" si="40"/>
        <v>1</v>
      </c>
      <c r="S341" s="219" t="s">
        <v>516</v>
      </c>
      <c r="T341" s="219">
        <v>1</v>
      </c>
      <c r="U341" s="150"/>
      <c r="V341" s="319">
        <v>1</v>
      </c>
      <c r="W341" s="330">
        <f t="shared" si="41"/>
        <v>0</v>
      </c>
      <c r="X341" s="192"/>
      <c r="Y341" s="195"/>
      <c r="Z341" s="151"/>
      <c r="AA341" s="152"/>
      <c r="AB341" s="152"/>
      <c r="AC341" s="152"/>
      <c r="AD341" s="152"/>
      <c r="AE341" s="20"/>
      <c r="AF341" s="20"/>
      <c r="AG341" s="20"/>
      <c r="AH341" s="20"/>
      <c r="AI341" s="20"/>
      <c r="AJ341" s="20"/>
      <c r="AK341" s="20"/>
      <c r="AL341" s="20"/>
      <c r="AM341" s="20"/>
      <c r="AN341" s="20"/>
      <c r="AO341" s="20"/>
      <c r="AP341" s="20"/>
      <c r="AQ341" s="20"/>
      <c r="AR341" s="20"/>
      <c r="AS341" s="20"/>
      <c r="AT341" s="20"/>
      <c r="AU341" s="20"/>
      <c r="AV341" s="20"/>
      <c r="AW341" s="20"/>
      <c r="AX341" s="20"/>
      <c r="AY341" s="20"/>
      <c r="AZ341" s="20"/>
      <c r="BA341" s="20"/>
      <c r="BB341" s="20"/>
      <c r="BC341" s="20"/>
      <c r="BD341" s="20"/>
      <c r="BE341" s="20"/>
      <c r="BF341" s="20"/>
      <c r="BG341" s="20"/>
      <c r="BH341" s="20"/>
      <c r="BI341" s="20"/>
      <c r="BJ341" s="20"/>
      <c r="BK341" s="20"/>
      <c r="BL341" s="20"/>
      <c r="BM341" s="20"/>
      <c r="BN341" s="20"/>
      <c r="BO341" s="20"/>
      <c r="BP341" s="20"/>
      <c r="BQ341" s="20"/>
      <c r="BR341" s="20"/>
      <c r="BS341" s="20"/>
      <c r="BT341" s="20"/>
      <c r="BU341" s="20"/>
      <c r="BV341" s="20"/>
      <c r="BW341" s="20"/>
      <c r="BX341" s="20"/>
      <c r="BY341" s="20"/>
      <c r="BZ341" s="20"/>
      <c r="CA341" s="20"/>
      <c r="CB341" s="20"/>
      <c r="CC341" s="20"/>
      <c r="CD341" s="20"/>
      <c r="CE341" s="20"/>
      <c r="CF341" s="20"/>
      <c r="CG341" s="20"/>
      <c r="CH341" s="20"/>
      <c r="CI341" s="20"/>
      <c r="CJ341" s="20"/>
      <c r="CK341" s="20"/>
      <c r="CL341" s="20"/>
      <c r="CM341" s="20"/>
      <c r="CN341" s="20"/>
      <c r="CO341" s="20"/>
      <c r="CP341" s="20"/>
      <c r="CQ341" s="20"/>
      <c r="CR341" s="20"/>
      <c r="CS341" s="20"/>
      <c r="CT341" s="20"/>
      <c r="CU341" s="20"/>
      <c r="CV341" s="20"/>
      <c r="CW341" s="20"/>
      <c r="CX341" s="20"/>
      <c r="CY341" s="20"/>
      <c r="CZ341" s="20"/>
      <c r="DA341" s="20"/>
      <c r="DB341" s="20"/>
      <c r="DC341" s="20"/>
      <c r="DD341" s="20"/>
      <c r="DE341" s="20"/>
      <c r="DF341" s="20"/>
      <c r="DG341" s="20"/>
      <c r="DH341" s="20"/>
      <c r="DI341" s="20"/>
      <c r="DJ341" s="20"/>
      <c r="DK341" s="20"/>
      <c r="DL341" s="20"/>
      <c r="DM341" s="20"/>
      <c r="DN341" s="20"/>
      <c r="DO341" s="20"/>
      <c r="DP341" s="20"/>
      <c r="DQ341" s="20"/>
      <c r="DR341" s="20"/>
      <c r="DS341" s="20"/>
      <c r="DT341" s="20"/>
      <c r="DU341" s="20"/>
      <c r="DV341" s="20"/>
      <c r="DW341" s="20"/>
      <c r="DX341" s="20"/>
      <c r="DY341" s="20"/>
      <c r="DZ341" s="20"/>
      <c r="EA341" s="20"/>
      <c r="EB341" s="20"/>
      <c r="EC341" s="20"/>
      <c r="ED341" s="20"/>
      <c r="EE341" s="20"/>
      <c r="EF341" s="20"/>
      <c r="EG341" s="20"/>
      <c r="EH341" s="20"/>
      <c r="EK341" s="21"/>
    </row>
    <row r="342" spans="1:141" ht="12" customHeight="1" x14ac:dyDescent="0.3">
      <c r="A342" s="4"/>
      <c r="B342" s="70"/>
      <c r="C342" s="172" t="s">
        <v>508</v>
      </c>
      <c r="D342" s="260" t="s">
        <v>393</v>
      </c>
      <c r="E342" s="260"/>
      <c r="F342" s="260"/>
      <c r="G342" s="260"/>
      <c r="H342" s="260"/>
      <c r="I342" s="260"/>
      <c r="J342" s="260"/>
      <c r="K342" s="260"/>
      <c r="L342" s="260"/>
      <c r="M342" s="170" t="s">
        <v>500</v>
      </c>
      <c r="N342" s="171">
        <v>408</v>
      </c>
      <c r="O342" s="169">
        <f t="shared" si="43"/>
        <v>2040</v>
      </c>
      <c r="P342" s="169">
        <f t="shared" si="42"/>
        <v>0</v>
      </c>
      <c r="Q342" s="7"/>
      <c r="R342" s="207">
        <v>5</v>
      </c>
      <c r="S342" s="208" t="s">
        <v>516</v>
      </c>
      <c r="T342" s="208">
        <v>1</v>
      </c>
      <c r="U342" s="149"/>
      <c r="V342" s="319">
        <v>12</v>
      </c>
      <c r="W342" s="330">
        <f t="shared" si="41"/>
        <v>0</v>
      </c>
      <c r="X342" s="190"/>
      <c r="Y342" s="7"/>
      <c r="Z342" s="149"/>
      <c r="EK342" s="1"/>
    </row>
    <row r="343" spans="1:141" ht="12" customHeight="1" x14ac:dyDescent="0.25">
      <c r="A343" s="4"/>
      <c r="B343" s="70"/>
      <c r="C343" s="172" t="s">
        <v>508</v>
      </c>
      <c r="D343" s="260" t="s">
        <v>394</v>
      </c>
      <c r="E343" s="260"/>
      <c r="F343" s="260"/>
      <c r="G343" s="260"/>
      <c r="H343" s="260"/>
      <c r="I343" s="260"/>
      <c r="J343" s="260"/>
      <c r="K343" s="260"/>
      <c r="L343" s="260"/>
      <c r="M343" s="170" t="s">
        <v>2</v>
      </c>
      <c r="N343" s="171">
        <v>700</v>
      </c>
      <c r="O343" s="169">
        <f t="shared" si="43"/>
        <v>700</v>
      </c>
      <c r="P343" s="169">
        <f t="shared" si="42"/>
        <v>0</v>
      </c>
      <c r="Q343" s="8"/>
      <c r="R343" s="207">
        <f t="shared" si="40"/>
        <v>1</v>
      </c>
      <c r="S343" s="208" t="s">
        <v>516</v>
      </c>
      <c r="T343" s="208">
        <v>1</v>
      </c>
      <c r="U343" s="148"/>
      <c r="V343" s="319">
        <v>20</v>
      </c>
      <c r="W343" s="330">
        <f t="shared" si="41"/>
        <v>0</v>
      </c>
      <c r="Y343" s="193"/>
      <c r="EK343" s="1"/>
    </row>
    <row r="344" spans="1:141" ht="12" customHeight="1" x14ac:dyDescent="0.25">
      <c r="A344" s="4"/>
      <c r="B344" s="4"/>
      <c r="C344" s="73"/>
      <c r="D344" s="73"/>
      <c r="E344" s="73"/>
      <c r="F344" s="73"/>
      <c r="G344" s="73"/>
      <c r="H344" s="73"/>
      <c r="I344" s="73"/>
      <c r="J344" s="73"/>
      <c r="K344" s="82"/>
      <c r="L344" s="81"/>
      <c r="M344" s="81"/>
      <c r="N344" s="55"/>
      <c r="O344" s="55"/>
      <c r="P344" s="56"/>
      <c r="Q344" s="8"/>
      <c r="R344" s="148"/>
      <c r="S344" s="148"/>
      <c r="T344" s="148"/>
      <c r="U344" s="148"/>
      <c r="V344" s="333"/>
      <c r="Y344" s="193"/>
      <c r="EK344" s="1"/>
    </row>
    <row r="345" spans="1:141" ht="12" customHeight="1" x14ac:dyDescent="0.25">
      <c r="A345" s="4"/>
      <c r="B345" s="4"/>
      <c r="C345" s="73"/>
      <c r="D345" s="73"/>
      <c r="E345" s="73"/>
      <c r="F345" s="73"/>
      <c r="G345" s="73"/>
      <c r="H345" s="73"/>
      <c r="I345" s="73"/>
      <c r="J345" s="73"/>
      <c r="K345" s="82"/>
      <c r="L345" s="81"/>
      <c r="M345" s="81"/>
      <c r="N345" s="55"/>
      <c r="O345" s="55"/>
      <c r="P345" s="56"/>
      <c r="Q345" s="8"/>
      <c r="R345" s="148"/>
      <c r="S345" s="148"/>
      <c r="T345" s="148"/>
      <c r="U345" s="148"/>
      <c r="V345" s="333"/>
      <c r="Y345" s="193"/>
      <c r="EK345" s="1"/>
    </row>
    <row r="346" spans="1:141" ht="12" customHeight="1" x14ac:dyDescent="0.25">
      <c r="A346" s="4"/>
      <c r="B346" s="4"/>
      <c r="C346" s="73"/>
      <c r="D346" s="73"/>
      <c r="E346" s="73"/>
      <c r="F346" s="73"/>
      <c r="G346" s="73"/>
      <c r="H346" s="73"/>
      <c r="I346" s="73"/>
      <c r="J346" s="73"/>
      <c r="K346" s="82"/>
      <c r="L346" s="81"/>
      <c r="M346" s="81"/>
      <c r="N346" s="55"/>
      <c r="O346" s="55"/>
      <c r="P346" s="56"/>
      <c r="Q346" s="8"/>
      <c r="R346" s="148"/>
      <c r="S346" s="148"/>
      <c r="T346" s="148"/>
      <c r="U346" s="148"/>
      <c r="V346" s="333"/>
      <c r="Y346" s="193"/>
      <c r="EK346" s="1"/>
    </row>
    <row r="347" spans="1:141" ht="12" customHeight="1" x14ac:dyDescent="0.25">
      <c r="A347" s="4"/>
      <c r="B347" s="4"/>
      <c r="C347" s="73"/>
      <c r="D347" s="73"/>
      <c r="E347" s="73"/>
      <c r="F347" s="73"/>
      <c r="G347" s="73"/>
      <c r="H347" s="73"/>
      <c r="I347" s="73"/>
      <c r="J347" s="73"/>
      <c r="K347" s="82"/>
      <c r="L347" s="81"/>
      <c r="M347" s="81"/>
      <c r="N347" s="55"/>
      <c r="O347" s="55"/>
      <c r="P347" s="56"/>
      <c r="Q347" s="8"/>
      <c r="R347" s="148"/>
      <c r="S347" s="148"/>
      <c r="T347" s="148"/>
      <c r="U347" s="148"/>
      <c r="V347" s="333"/>
      <c r="Y347" s="193"/>
      <c r="EK347" s="1"/>
    </row>
    <row r="348" spans="1:141" ht="12" customHeight="1" x14ac:dyDescent="0.25">
      <c r="A348" s="4"/>
      <c r="B348" s="4"/>
      <c r="C348" s="73"/>
      <c r="D348" s="73"/>
      <c r="E348" s="73"/>
      <c r="F348" s="73"/>
      <c r="G348" s="73"/>
      <c r="H348" s="73"/>
      <c r="I348" s="73"/>
      <c r="J348" s="73"/>
      <c r="K348" s="82"/>
      <c r="L348" s="81"/>
      <c r="M348" s="81"/>
      <c r="N348" s="55"/>
      <c r="O348" s="55"/>
      <c r="P348" s="56"/>
      <c r="Q348" s="8"/>
      <c r="R348" s="148"/>
      <c r="S348" s="148"/>
      <c r="T348" s="148"/>
      <c r="U348" s="148"/>
      <c r="V348" s="333"/>
      <c r="Y348" s="193"/>
      <c r="EK348" s="1"/>
    </row>
    <row r="349" spans="1:141" ht="12" customHeight="1" x14ac:dyDescent="0.25">
      <c r="A349" s="4"/>
      <c r="B349" s="4"/>
      <c r="C349" s="73"/>
      <c r="D349" s="73"/>
      <c r="E349" s="73"/>
      <c r="F349" s="73"/>
      <c r="G349" s="73"/>
      <c r="H349" s="73"/>
      <c r="I349" s="73"/>
      <c r="J349" s="73"/>
      <c r="K349" s="82"/>
      <c r="L349" s="81"/>
      <c r="M349" s="81"/>
      <c r="N349" s="55"/>
      <c r="O349" s="55"/>
      <c r="P349" s="56"/>
      <c r="Q349" s="8"/>
      <c r="R349" s="148"/>
      <c r="S349" s="148"/>
      <c r="T349" s="148"/>
      <c r="U349" s="148"/>
      <c r="V349" s="333"/>
      <c r="Y349" s="193"/>
      <c r="EK349" s="1"/>
    </row>
    <row r="350" spans="1:141" ht="12" customHeight="1" x14ac:dyDescent="0.25">
      <c r="A350" s="4"/>
      <c r="B350" s="4"/>
      <c r="C350" s="73"/>
      <c r="D350" s="73"/>
      <c r="E350" s="73"/>
      <c r="F350" s="73"/>
      <c r="G350" s="73"/>
      <c r="H350" s="73"/>
      <c r="I350" s="73"/>
      <c r="J350" s="73"/>
      <c r="K350" s="82"/>
      <c r="L350" s="81"/>
      <c r="M350" s="81"/>
      <c r="N350" s="55"/>
      <c r="O350" s="55"/>
      <c r="P350" s="56"/>
      <c r="Q350" s="8"/>
      <c r="R350" s="148"/>
      <c r="S350" s="148"/>
      <c r="T350" s="148"/>
      <c r="U350" s="148"/>
      <c r="V350" s="333"/>
      <c r="Y350" s="193"/>
      <c r="EK350" s="1"/>
    </row>
    <row r="351" spans="1:141" ht="12" customHeight="1" x14ac:dyDescent="0.25">
      <c r="A351" s="4"/>
      <c r="B351" s="4"/>
      <c r="C351" s="73"/>
      <c r="D351" s="73"/>
      <c r="E351" s="73"/>
      <c r="F351" s="73"/>
      <c r="G351" s="73"/>
      <c r="H351" s="73"/>
      <c r="I351" s="73"/>
      <c r="J351" s="73"/>
      <c r="K351" s="82"/>
      <c r="L351" s="81"/>
      <c r="M351" s="81"/>
      <c r="N351" s="55"/>
      <c r="O351" s="55"/>
      <c r="P351" s="56"/>
      <c r="Q351" s="8"/>
      <c r="R351" s="148"/>
      <c r="S351" s="148"/>
      <c r="T351" s="148"/>
      <c r="U351" s="148"/>
      <c r="V351" s="333"/>
      <c r="Y351" s="193"/>
      <c r="EK351" s="1"/>
    </row>
    <row r="352" spans="1:141" ht="12" customHeight="1" x14ac:dyDescent="0.25">
      <c r="A352" s="4"/>
      <c r="B352" s="4"/>
      <c r="C352" s="73"/>
      <c r="D352" s="73"/>
      <c r="E352" s="73"/>
      <c r="F352" s="73"/>
      <c r="G352" s="73"/>
      <c r="H352" s="73"/>
      <c r="I352" s="73"/>
      <c r="J352" s="73"/>
      <c r="K352" s="82"/>
      <c r="L352" s="81"/>
      <c r="M352" s="81"/>
      <c r="N352" s="55"/>
      <c r="O352" s="55"/>
      <c r="P352" s="56"/>
      <c r="Q352" s="8"/>
      <c r="R352" s="148"/>
      <c r="S352" s="148"/>
      <c r="T352" s="148"/>
      <c r="U352" s="148"/>
      <c r="V352" s="333"/>
      <c r="Y352" s="193"/>
      <c r="EK352" s="1"/>
    </row>
    <row r="353" spans="1:141" ht="12" customHeight="1" x14ac:dyDescent="0.25">
      <c r="A353" s="4"/>
      <c r="B353" s="4"/>
      <c r="C353" s="73"/>
      <c r="D353" s="73"/>
      <c r="E353" s="73"/>
      <c r="F353" s="73"/>
      <c r="G353" s="73"/>
      <c r="H353" s="73"/>
      <c r="I353" s="73"/>
      <c r="J353" s="73"/>
      <c r="K353" s="82"/>
      <c r="L353" s="81"/>
      <c r="M353" s="81"/>
      <c r="N353" s="55"/>
      <c r="O353" s="55"/>
      <c r="P353" s="56"/>
      <c r="Q353" s="8"/>
      <c r="R353" s="148"/>
      <c r="S353" s="148"/>
      <c r="T353" s="148"/>
      <c r="U353" s="148"/>
      <c r="V353" s="333"/>
      <c r="Y353" s="193"/>
      <c r="EK353" s="1"/>
    </row>
    <row r="354" spans="1:141" ht="12" customHeight="1" x14ac:dyDescent="0.25">
      <c r="A354" s="4"/>
      <c r="B354" s="4"/>
      <c r="C354" s="73"/>
      <c r="D354" s="73"/>
      <c r="E354" s="73"/>
      <c r="F354" s="73"/>
      <c r="G354" s="73"/>
      <c r="H354" s="73"/>
      <c r="I354" s="73"/>
      <c r="J354" s="73"/>
      <c r="K354" s="82"/>
      <c r="L354" s="81"/>
      <c r="M354" s="81"/>
      <c r="N354" s="55"/>
      <c r="O354" s="55"/>
      <c r="P354" s="56"/>
      <c r="Q354" s="8"/>
      <c r="R354" s="148"/>
      <c r="S354" s="148"/>
      <c r="T354" s="148"/>
      <c r="U354" s="148"/>
      <c r="V354" s="333"/>
      <c r="Y354" s="193"/>
      <c r="EK354" s="1"/>
    </row>
    <row r="355" spans="1:141" ht="12" customHeight="1" x14ac:dyDescent="0.2">
      <c r="A355" s="4"/>
      <c r="B355" s="4"/>
      <c r="C355" s="73"/>
      <c r="D355" s="73"/>
      <c r="E355" s="73"/>
      <c r="F355" s="73"/>
      <c r="G355" s="73"/>
      <c r="H355" s="73"/>
      <c r="I355" s="73"/>
      <c r="J355" s="73"/>
      <c r="K355" s="82"/>
      <c r="L355" s="81"/>
      <c r="M355" s="81"/>
      <c r="N355" s="55"/>
      <c r="O355" s="55"/>
      <c r="P355" s="56"/>
      <c r="Q355" s="17"/>
      <c r="R355" s="150"/>
      <c r="S355" s="150"/>
      <c r="T355" s="150"/>
      <c r="U355" s="150"/>
      <c r="V355" s="321"/>
      <c r="W355" s="338"/>
      <c r="X355" s="192"/>
      <c r="Y355" s="195"/>
      <c r="Z355" s="151"/>
      <c r="EK355" s="1"/>
    </row>
    <row r="356" spans="1:141" ht="12" customHeight="1" x14ac:dyDescent="0.2">
      <c r="A356" s="4"/>
      <c r="B356" s="4"/>
      <c r="C356" s="73"/>
      <c r="D356" s="73"/>
      <c r="E356" s="73"/>
      <c r="F356" s="73"/>
      <c r="G356" s="73"/>
      <c r="H356" s="73"/>
      <c r="I356" s="73"/>
      <c r="J356" s="73"/>
      <c r="K356" s="82"/>
      <c r="L356" s="81"/>
      <c r="M356" s="81"/>
      <c r="N356" s="55"/>
      <c r="O356" s="55"/>
      <c r="P356" s="56"/>
      <c r="Q356" s="17"/>
      <c r="R356" s="150"/>
      <c r="S356" s="150"/>
      <c r="T356" s="150"/>
      <c r="U356" s="150"/>
      <c r="V356" s="321"/>
      <c r="W356" s="338"/>
      <c r="X356" s="192"/>
      <c r="Y356" s="195"/>
      <c r="Z356" s="151"/>
      <c r="EK356" s="1"/>
    </row>
    <row r="357" spans="1:141" ht="12" customHeight="1" x14ac:dyDescent="0.2">
      <c r="A357" s="4"/>
      <c r="B357" s="4"/>
      <c r="C357" s="73"/>
      <c r="D357" s="73"/>
      <c r="E357" s="73"/>
      <c r="F357" s="73"/>
      <c r="G357" s="73"/>
      <c r="H357" s="73"/>
      <c r="I357" s="73"/>
      <c r="J357" s="73"/>
      <c r="K357" s="82"/>
      <c r="L357" s="81"/>
      <c r="M357" s="81"/>
      <c r="N357" s="55"/>
      <c r="O357" s="55"/>
      <c r="P357" s="56"/>
      <c r="Q357" s="17"/>
      <c r="R357" s="150"/>
      <c r="S357" s="150"/>
      <c r="T357" s="150"/>
      <c r="U357" s="150"/>
      <c r="V357" s="321"/>
      <c r="W357" s="338"/>
      <c r="X357" s="192"/>
      <c r="Y357" s="195"/>
      <c r="Z357" s="151"/>
      <c r="EK357" s="1"/>
    </row>
    <row r="358" spans="1:141" ht="12" customHeight="1" x14ac:dyDescent="0.3">
      <c r="A358" s="4"/>
      <c r="B358" s="4"/>
      <c r="C358" s="73"/>
      <c r="D358" s="73"/>
      <c r="E358" s="73"/>
      <c r="F358" s="73"/>
      <c r="G358" s="73"/>
      <c r="H358" s="73"/>
      <c r="I358" s="73"/>
      <c r="J358" s="73"/>
      <c r="K358" s="82"/>
      <c r="L358" s="81"/>
      <c r="M358" s="81"/>
      <c r="N358" s="55"/>
      <c r="O358" s="55"/>
      <c r="P358" s="56"/>
      <c r="Q358" s="7"/>
      <c r="R358" s="149"/>
      <c r="S358" s="149"/>
      <c r="T358" s="149"/>
      <c r="U358" s="149"/>
      <c r="W358" s="339"/>
      <c r="X358" s="190"/>
      <c r="Y358" s="7"/>
      <c r="Z358" s="149"/>
      <c r="EK358" s="1"/>
    </row>
    <row r="359" spans="1:141" ht="12" customHeight="1" x14ac:dyDescent="0.25">
      <c r="A359" s="4"/>
      <c r="B359" s="4"/>
      <c r="C359" s="73"/>
      <c r="D359" s="73"/>
      <c r="E359" s="73"/>
      <c r="F359" s="73"/>
      <c r="G359" s="73"/>
      <c r="H359" s="73"/>
      <c r="I359" s="73"/>
      <c r="J359" s="73"/>
      <c r="K359" s="82"/>
      <c r="L359" s="81"/>
      <c r="M359" s="81"/>
      <c r="N359" s="55"/>
      <c r="O359" s="55"/>
      <c r="P359" s="56"/>
      <c r="Q359" s="8"/>
      <c r="R359" s="148"/>
      <c r="S359" s="148"/>
      <c r="T359" s="148"/>
      <c r="U359" s="148"/>
      <c r="V359" s="333"/>
      <c r="Y359" s="193"/>
      <c r="EK359" s="1"/>
    </row>
    <row r="360" spans="1:141" ht="12" customHeight="1" x14ac:dyDescent="0.25">
      <c r="A360" s="4"/>
      <c r="B360" s="4"/>
      <c r="C360" s="73"/>
      <c r="D360" s="73"/>
      <c r="E360" s="73"/>
      <c r="F360" s="73"/>
      <c r="G360" s="73"/>
      <c r="H360" s="73"/>
      <c r="I360" s="73"/>
      <c r="J360" s="73"/>
      <c r="K360" s="82"/>
      <c r="L360" s="81"/>
      <c r="M360" s="81"/>
      <c r="N360" s="55"/>
      <c r="O360" s="55"/>
      <c r="P360" s="56"/>
      <c r="Q360" s="8"/>
      <c r="R360" s="148"/>
      <c r="S360" s="148"/>
      <c r="T360" s="148"/>
      <c r="U360" s="148"/>
      <c r="V360" s="333"/>
      <c r="Y360" s="193"/>
      <c r="EK360" s="1"/>
    </row>
    <row r="361" spans="1:141" ht="12" customHeight="1" x14ac:dyDescent="0.25">
      <c r="A361" s="4"/>
      <c r="B361" s="4"/>
      <c r="C361" s="73"/>
      <c r="D361" s="73"/>
      <c r="E361" s="73"/>
      <c r="F361" s="73"/>
      <c r="G361" s="73"/>
      <c r="H361" s="73"/>
      <c r="I361" s="73"/>
      <c r="J361" s="73"/>
      <c r="K361" s="82"/>
      <c r="L361" s="81"/>
      <c r="M361" s="81"/>
      <c r="N361" s="55"/>
      <c r="O361" s="55"/>
      <c r="P361" s="56"/>
      <c r="Q361" s="8"/>
      <c r="R361" s="148"/>
      <c r="S361" s="148"/>
      <c r="T361" s="148"/>
      <c r="U361" s="148"/>
      <c r="V361" s="333"/>
      <c r="Y361" s="193"/>
      <c r="EK361" s="1"/>
    </row>
    <row r="362" spans="1:141" ht="12" customHeight="1" x14ac:dyDescent="0.25">
      <c r="A362" s="4"/>
      <c r="B362" s="4"/>
      <c r="C362" s="73"/>
      <c r="D362" s="73"/>
      <c r="E362" s="73"/>
      <c r="F362" s="73"/>
      <c r="G362" s="73"/>
      <c r="H362" s="73"/>
      <c r="I362" s="73"/>
      <c r="J362" s="73"/>
      <c r="K362" s="82"/>
      <c r="L362" s="81"/>
      <c r="M362" s="81"/>
      <c r="N362" s="55"/>
      <c r="O362" s="55"/>
      <c r="P362" s="56"/>
      <c r="Q362" s="8"/>
      <c r="R362" s="148"/>
      <c r="S362" s="148"/>
      <c r="T362" s="148"/>
      <c r="U362" s="148"/>
      <c r="V362" s="333"/>
      <c r="Y362" s="193"/>
      <c r="EK362" s="1"/>
    </row>
    <row r="363" spans="1:141" ht="12" customHeight="1" x14ac:dyDescent="0.25">
      <c r="A363" s="4"/>
      <c r="B363" s="4"/>
      <c r="C363" s="73"/>
      <c r="D363" s="73"/>
      <c r="E363" s="73"/>
      <c r="F363" s="73"/>
      <c r="G363" s="73"/>
      <c r="H363" s="73"/>
      <c r="I363" s="73"/>
      <c r="J363" s="73"/>
      <c r="K363" s="82"/>
      <c r="L363" s="81"/>
      <c r="M363" s="81"/>
      <c r="N363" s="55"/>
      <c r="O363" s="55"/>
      <c r="P363" s="56"/>
      <c r="Q363" s="8"/>
      <c r="R363" s="148"/>
      <c r="S363" s="148"/>
      <c r="T363" s="148"/>
      <c r="U363" s="148"/>
      <c r="V363" s="333"/>
      <c r="Y363" s="193"/>
      <c r="EK363" s="1"/>
    </row>
    <row r="364" spans="1:141" ht="12" customHeight="1" x14ac:dyDescent="0.25">
      <c r="A364" s="4"/>
      <c r="B364" s="4"/>
      <c r="C364" s="73"/>
      <c r="D364" s="73"/>
      <c r="E364" s="73"/>
      <c r="F364" s="73"/>
      <c r="G364" s="73"/>
      <c r="H364" s="73"/>
      <c r="I364" s="73"/>
      <c r="J364" s="73"/>
      <c r="K364" s="82"/>
      <c r="L364" s="81"/>
      <c r="M364" s="81"/>
      <c r="N364" s="55"/>
      <c r="O364" s="55"/>
      <c r="P364" s="56"/>
      <c r="Q364" s="8"/>
      <c r="R364" s="148"/>
      <c r="S364" s="148"/>
      <c r="T364" s="148"/>
      <c r="U364" s="148"/>
      <c r="V364" s="333"/>
      <c r="Y364" s="193"/>
      <c r="EK364" s="1"/>
    </row>
    <row r="365" spans="1:141" ht="12" customHeight="1" x14ac:dyDescent="0.25">
      <c r="A365" s="4"/>
      <c r="B365" s="4"/>
      <c r="C365" s="73"/>
      <c r="D365" s="73"/>
      <c r="E365" s="73"/>
      <c r="F365" s="73"/>
      <c r="G365" s="73"/>
      <c r="H365" s="73"/>
      <c r="I365" s="73"/>
      <c r="J365" s="73"/>
      <c r="K365" s="82"/>
      <c r="L365" s="81"/>
      <c r="M365" s="81"/>
      <c r="N365" s="55"/>
      <c r="O365" s="55"/>
      <c r="P365" s="56"/>
      <c r="Q365" s="8"/>
      <c r="R365" s="148"/>
      <c r="S365" s="148"/>
      <c r="T365" s="148"/>
      <c r="U365" s="148"/>
      <c r="V365" s="333"/>
      <c r="Y365" s="193"/>
      <c r="EK365" s="1"/>
    </row>
    <row r="366" spans="1:141" ht="12" customHeight="1" x14ac:dyDescent="0.25">
      <c r="A366" s="4"/>
      <c r="B366" s="4"/>
      <c r="C366" s="73"/>
      <c r="D366" s="73"/>
      <c r="E366" s="73"/>
      <c r="F366" s="73"/>
      <c r="G366" s="73"/>
      <c r="H366" s="73"/>
      <c r="I366" s="73"/>
      <c r="J366" s="73"/>
      <c r="K366" s="82"/>
      <c r="L366" s="81"/>
      <c r="M366" s="81"/>
      <c r="N366" s="55"/>
      <c r="O366" s="55"/>
      <c r="P366" s="56"/>
      <c r="Q366" s="8"/>
      <c r="R366" s="148"/>
      <c r="S366" s="148"/>
      <c r="T366" s="148"/>
      <c r="U366" s="148"/>
      <c r="V366" s="333"/>
      <c r="Y366" s="193"/>
      <c r="EK366" s="1"/>
    </row>
    <row r="367" spans="1:141" ht="12" customHeight="1" x14ac:dyDescent="0.25">
      <c r="A367" s="4"/>
      <c r="B367" s="4"/>
      <c r="C367" s="73"/>
      <c r="D367" s="73"/>
      <c r="E367" s="73"/>
      <c r="F367" s="73"/>
      <c r="G367" s="73"/>
      <c r="H367" s="73"/>
      <c r="I367" s="73"/>
      <c r="J367" s="73"/>
      <c r="K367" s="82"/>
      <c r="L367" s="81"/>
      <c r="M367" s="81"/>
      <c r="N367" s="55"/>
      <c r="O367" s="55"/>
      <c r="P367" s="56"/>
      <c r="Q367" s="8"/>
      <c r="R367" s="148"/>
      <c r="S367" s="148"/>
      <c r="T367" s="148"/>
      <c r="U367" s="148"/>
      <c r="V367" s="333"/>
      <c r="Y367" s="193"/>
      <c r="EK367" s="1"/>
    </row>
    <row r="368" spans="1:141" ht="12" customHeight="1" x14ac:dyDescent="0.25">
      <c r="A368" s="4"/>
      <c r="B368" s="4"/>
      <c r="C368" s="73"/>
      <c r="D368" s="73"/>
      <c r="E368" s="73"/>
      <c r="F368" s="73"/>
      <c r="G368" s="73"/>
      <c r="H368" s="73"/>
      <c r="I368" s="73"/>
      <c r="J368" s="73"/>
      <c r="K368" s="82"/>
      <c r="L368" s="81"/>
      <c r="M368" s="81"/>
      <c r="N368" s="55"/>
      <c r="O368" s="55"/>
      <c r="P368" s="56"/>
      <c r="Q368" s="8"/>
      <c r="R368" s="148"/>
      <c r="S368" s="148"/>
      <c r="T368" s="148"/>
      <c r="U368" s="148"/>
      <c r="V368" s="333"/>
      <c r="Y368" s="193"/>
      <c r="EK368" s="1"/>
    </row>
    <row r="369" spans="1:141" ht="12" customHeight="1" x14ac:dyDescent="0.25">
      <c r="A369" s="4"/>
      <c r="B369" s="4"/>
      <c r="C369" s="73"/>
      <c r="D369" s="73"/>
      <c r="E369" s="73"/>
      <c r="F369" s="73"/>
      <c r="G369" s="73"/>
      <c r="H369" s="73"/>
      <c r="I369" s="73"/>
      <c r="J369" s="73"/>
      <c r="K369" s="82"/>
      <c r="L369" s="81"/>
      <c r="M369" s="81"/>
      <c r="N369" s="55"/>
      <c r="O369" s="55"/>
      <c r="P369" s="56"/>
      <c r="Q369" s="8"/>
      <c r="R369" s="148"/>
      <c r="S369" s="148"/>
      <c r="T369" s="148"/>
      <c r="U369" s="148"/>
      <c r="V369" s="333"/>
      <c r="Y369" s="193"/>
      <c r="EK369" s="1"/>
    </row>
    <row r="370" spans="1:141" ht="12" customHeight="1" x14ac:dyDescent="0.25">
      <c r="A370" s="4"/>
      <c r="B370" s="4"/>
      <c r="C370" s="73"/>
      <c r="D370" s="73"/>
      <c r="E370" s="73"/>
      <c r="F370" s="73"/>
      <c r="G370" s="73"/>
      <c r="H370" s="73"/>
      <c r="I370" s="73"/>
      <c r="J370" s="73"/>
      <c r="K370" s="82"/>
      <c r="L370" s="81"/>
      <c r="M370" s="81"/>
      <c r="N370" s="55"/>
      <c r="O370" s="55"/>
      <c r="P370" s="56"/>
      <c r="Q370" s="8"/>
      <c r="R370" s="148"/>
      <c r="S370" s="148"/>
      <c r="T370" s="148"/>
      <c r="U370" s="148"/>
      <c r="V370" s="333"/>
      <c r="Y370" s="193"/>
      <c r="EK370" s="1"/>
    </row>
    <row r="371" spans="1:141" ht="12" customHeight="1" x14ac:dyDescent="0.3">
      <c r="A371" s="4"/>
      <c r="B371" s="4"/>
      <c r="C371" s="73"/>
      <c r="D371" s="73"/>
      <c r="E371" s="73"/>
      <c r="F371" s="73"/>
      <c r="G371" s="73"/>
      <c r="H371" s="73"/>
      <c r="I371" s="73"/>
      <c r="J371" s="73"/>
      <c r="K371" s="82"/>
      <c r="L371" s="81"/>
      <c r="M371" s="81"/>
      <c r="N371" s="55"/>
      <c r="O371" s="55"/>
      <c r="P371" s="56"/>
      <c r="Q371" s="7"/>
      <c r="R371" s="149"/>
      <c r="S371" s="149"/>
      <c r="T371" s="149"/>
      <c r="U371" s="149"/>
      <c r="W371" s="339"/>
      <c r="X371" s="190"/>
      <c r="Y371" s="7"/>
      <c r="Z371" s="149"/>
      <c r="EK371" s="1"/>
    </row>
    <row r="372" spans="1:141" ht="12" customHeight="1" x14ac:dyDescent="0.25">
      <c r="A372" s="4"/>
      <c r="B372" s="4"/>
      <c r="C372" s="73"/>
      <c r="D372" s="73"/>
      <c r="E372" s="73"/>
      <c r="F372" s="73"/>
      <c r="G372" s="73"/>
      <c r="H372" s="73"/>
      <c r="I372" s="73"/>
      <c r="J372" s="73"/>
      <c r="K372" s="82"/>
      <c r="L372" s="81"/>
      <c r="M372" s="81"/>
      <c r="N372" s="55"/>
      <c r="O372" s="55"/>
      <c r="P372" s="56"/>
      <c r="Q372" s="8"/>
      <c r="R372" s="148"/>
      <c r="S372" s="148"/>
      <c r="T372" s="148"/>
      <c r="U372" s="148"/>
      <c r="V372" s="333"/>
      <c r="Y372" s="193"/>
      <c r="EK372" s="1"/>
    </row>
    <row r="373" spans="1:141" ht="12" customHeight="1" x14ac:dyDescent="0.25">
      <c r="A373" s="4"/>
      <c r="B373" s="4"/>
      <c r="C373" s="73"/>
      <c r="D373" s="73"/>
      <c r="E373" s="73"/>
      <c r="F373" s="73"/>
      <c r="G373" s="73"/>
      <c r="H373" s="73"/>
      <c r="I373" s="73"/>
      <c r="J373" s="73"/>
      <c r="K373" s="82"/>
      <c r="L373" s="81"/>
      <c r="M373" s="81"/>
      <c r="N373" s="55"/>
      <c r="O373" s="55"/>
      <c r="P373" s="56"/>
      <c r="Q373" s="8"/>
      <c r="R373" s="148"/>
      <c r="S373" s="148"/>
      <c r="T373" s="148"/>
      <c r="U373" s="148"/>
      <c r="V373" s="333"/>
      <c r="Y373" s="193"/>
      <c r="EK373" s="1"/>
    </row>
    <row r="374" spans="1:141" ht="12" customHeight="1" x14ac:dyDescent="0.25">
      <c r="A374" s="4"/>
      <c r="B374" s="4"/>
      <c r="C374" s="73"/>
      <c r="D374" s="73"/>
      <c r="E374" s="73"/>
      <c r="F374" s="73"/>
      <c r="G374" s="73"/>
      <c r="H374" s="73"/>
      <c r="I374" s="73"/>
      <c r="J374" s="73"/>
      <c r="K374" s="82"/>
      <c r="L374" s="81"/>
      <c r="M374" s="81"/>
      <c r="N374" s="55"/>
      <c r="O374" s="55"/>
      <c r="P374" s="56"/>
      <c r="Q374" s="8"/>
      <c r="R374" s="148"/>
      <c r="S374" s="148"/>
      <c r="T374" s="148"/>
      <c r="U374" s="148"/>
      <c r="V374" s="333"/>
      <c r="Y374" s="193"/>
      <c r="EK374" s="1"/>
    </row>
    <row r="375" spans="1:141" ht="12" customHeight="1" x14ac:dyDescent="0.25">
      <c r="A375" s="4"/>
      <c r="B375" s="4"/>
      <c r="C375" s="73"/>
      <c r="D375" s="73"/>
      <c r="E375" s="73"/>
      <c r="F375" s="73"/>
      <c r="G375" s="73"/>
      <c r="H375" s="73"/>
      <c r="I375" s="73"/>
      <c r="J375" s="73"/>
      <c r="K375" s="82"/>
      <c r="L375" s="81"/>
      <c r="M375" s="81"/>
      <c r="N375" s="55"/>
      <c r="O375" s="55"/>
      <c r="P375" s="56"/>
      <c r="Q375" s="8"/>
      <c r="R375" s="148"/>
      <c r="S375" s="148"/>
      <c r="T375" s="148"/>
      <c r="U375" s="148"/>
      <c r="V375" s="333"/>
      <c r="Y375" s="193"/>
      <c r="EK375" s="1"/>
    </row>
    <row r="376" spans="1:141" ht="12" customHeight="1" x14ac:dyDescent="0.25">
      <c r="A376" s="4"/>
      <c r="B376" s="4"/>
      <c r="C376" s="73"/>
      <c r="D376" s="73"/>
      <c r="E376" s="73"/>
      <c r="F376" s="73"/>
      <c r="G376" s="73"/>
      <c r="H376" s="73"/>
      <c r="I376" s="73"/>
      <c r="J376" s="73"/>
      <c r="K376" s="82"/>
      <c r="L376" s="81"/>
      <c r="M376" s="81"/>
      <c r="N376" s="55"/>
      <c r="O376" s="55"/>
      <c r="P376" s="56"/>
      <c r="Q376" s="8"/>
      <c r="R376" s="148"/>
      <c r="S376" s="148"/>
      <c r="T376" s="148"/>
      <c r="U376" s="148"/>
      <c r="V376" s="333"/>
      <c r="Y376" s="193"/>
      <c r="EK376" s="1"/>
    </row>
    <row r="377" spans="1:141" ht="12" customHeight="1" x14ac:dyDescent="0.25">
      <c r="A377" s="4"/>
      <c r="B377" s="4"/>
      <c r="C377" s="73"/>
      <c r="D377" s="73"/>
      <c r="E377" s="73"/>
      <c r="F377" s="73"/>
      <c r="G377" s="73"/>
      <c r="H377" s="73"/>
      <c r="I377" s="73"/>
      <c r="J377" s="73"/>
      <c r="K377" s="82"/>
      <c r="L377" s="81"/>
      <c r="M377" s="81"/>
      <c r="N377" s="55"/>
      <c r="O377" s="55"/>
      <c r="P377" s="56"/>
      <c r="Q377" s="8"/>
      <c r="R377" s="148"/>
      <c r="S377" s="148"/>
      <c r="T377" s="148"/>
      <c r="U377" s="148"/>
      <c r="V377" s="333"/>
      <c r="Y377" s="193"/>
      <c r="EK377" s="1"/>
    </row>
    <row r="378" spans="1:141" ht="12" customHeight="1" x14ac:dyDescent="0.25">
      <c r="A378" s="4"/>
      <c r="B378" s="4"/>
      <c r="C378" s="73"/>
      <c r="D378" s="73"/>
      <c r="E378" s="73"/>
      <c r="F378" s="73"/>
      <c r="G378" s="73"/>
      <c r="H378" s="73"/>
      <c r="I378" s="73"/>
      <c r="J378" s="73"/>
      <c r="K378" s="82"/>
      <c r="L378" s="81"/>
      <c r="M378" s="81"/>
      <c r="N378" s="55"/>
      <c r="O378" s="55"/>
      <c r="P378" s="56"/>
      <c r="Q378" s="8"/>
      <c r="R378" s="148"/>
      <c r="S378" s="148"/>
      <c r="T378" s="148"/>
      <c r="U378" s="148"/>
      <c r="V378" s="333"/>
      <c r="Y378" s="193"/>
      <c r="EK378" s="1"/>
    </row>
    <row r="379" spans="1:141" ht="12" customHeight="1" x14ac:dyDescent="0.25">
      <c r="A379" s="4"/>
      <c r="B379" s="4"/>
      <c r="C379" s="73"/>
      <c r="D379" s="73"/>
      <c r="E379" s="73"/>
      <c r="F379" s="73"/>
      <c r="G379" s="73"/>
      <c r="H379" s="73"/>
      <c r="I379" s="73"/>
      <c r="J379" s="73"/>
      <c r="K379" s="82"/>
      <c r="L379" s="81"/>
      <c r="M379" s="81"/>
      <c r="N379" s="55"/>
      <c r="O379" s="55"/>
      <c r="P379" s="56"/>
      <c r="Q379" s="8"/>
      <c r="R379" s="148"/>
      <c r="S379" s="148"/>
      <c r="T379" s="148"/>
      <c r="U379" s="148"/>
      <c r="V379" s="333"/>
      <c r="Y379" s="193"/>
      <c r="EK379" s="1"/>
    </row>
    <row r="380" spans="1:141" ht="12" customHeight="1" x14ac:dyDescent="0.25">
      <c r="A380" s="4"/>
      <c r="B380" s="4"/>
      <c r="C380" s="73"/>
      <c r="D380" s="73"/>
      <c r="E380" s="73"/>
      <c r="F380" s="73"/>
      <c r="G380" s="73"/>
      <c r="H380" s="73"/>
      <c r="I380" s="73"/>
      <c r="J380" s="73"/>
      <c r="K380" s="82"/>
      <c r="L380" s="81"/>
      <c r="M380" s="81"/>
      <c r="N380" s="55"/>
      <c r="O380" s="55"/>
      <c r="P380" s="56"/>
      <c r="Q380" s="8"/>
      <c r="R380" s="148"/>
      <c r="S380" s="148"/>
      <c r="T380" s="148"/>
      <c r="U380" s="148"/>
      <c r="V380" s="333"/>
      <c r="Y380" s="193"/>
      <c r="EK380" s="1"/>
    </row>
    <row r="381" spans="1:141" ht="12" customHeight="1" x14ac:dyDescent="0.25">
      <c r="A381" s="4"/>
      <c r="B381" s="4"/>
      <c r="C381" s="73"/>
      <c r="D381" s="73"/>
      <c r="E381" s="73"/>
      <c r="F381" s="73"/>
      <c r="G381" s="73"/>
      <c r="H381" s="73"/>
      <c r="I381" s="73"/>
      <c r="J381" s="73"/>
      <c r="K381" s="82"/>
      <c r="L381" s="81"/>
      <c r="M381" s="81"/>
      <c r="N381" s="55"/>
      <c r="O381" s="55"/>
      <c r="P381" s="56"/>
      <c r="Q381" s="8"/>
      <c r="R381" s="148"/>
      <c r="S381" s="148"/>
      <c r="T381" s="148"/>
      <c r="U381" s="148"/>
      <c r="V381" s="333"/>
      <c r="Y381" s="193"/>
      <c r="EK381" s="1"/>
    </row>
    <row r="382" spans="1:141" ht="12" customHeight="1" x14ac:dyDescent="0.25">
      <c r="A382" s="4"/>
      <c r="B382" s="4"/>
      <c r="C382" s="73"/>
      <c r="D382" s="73"/>
      <c r="E382" s="73"/>
      <c r="F382" s="73"/>
      <c r="G382" s="73"/>
      <c r="H382" s="73"/>
      <c r="I382" s="73"/>
      <c r="J382" s="73"/>
      <c r="K382" s="82"/>
      <c r="L382" s="81"/>
      <c r="M382" s="81"/>
      <c r="N382" s="55"/>
      <c r="O382" s="55"/>
      <c r="P382" s="56"/>
      <c r="Q382" s="8"/>
      <c r="R382" s="148"/>
      <c r="S382" s="148"/>
      <c r="T382" s="148"/>
      <c r="U382" s="148"/>
      <c r="V382" s="333"/>
      <c r="Y382" s="193"/>
      <c r="EK382" s="1"/>
    </row>
    <row r="383" spans="1:141" ht="12" customHeight="1" x14ac:dyDescent="0.25">
      <c r="A383" s="4"/>
      <c r="B383" s="4"/>
      <c r="C383" s="73"/>
      <c r="D383" s="73"/>
      <c r="E383" s="73"/>
      <c r="F383" s="73"/>
      <c r="G383" s="73"/>
      <c r="H383" s="73"/>
      <c r="I383" s="73"/>
      <c r="J383" s="73"/>
      <c r="K383" s="82"/>
      <c r="L383" s="81"/>
      <c r="M383" s="81"/>
      <c r="N383" s="55"/>
      <c r="O383" s="55"/>
      <c r="P383" s="56"/>
      <c r="Q383" s="8"/>
      <c r="R383" s="148"/>
      <c r="S383" s="148"/>
      <c r="T383" s="148"/>
      <c r="U383" s="148"/>
      <c r="V383" s="333"/>
      <c r="Y383" s="193"/>
      <c r="EK383" s="1"/>
    </row>
    <row r="384" spans="1:141" ht="12" customHeight="1" x14ac:dyDescent="0.25">
      <c r="A384" s="4"/>
      <c r="B384" s="4"/>
      <c r="C384" s="73"/>
      <c r="D384" s="73"/>
      <c r="E384" s="73"/>
      <c r="F384" s="73"/>
      <c r="G384" s="73"/>
      <c r="H384" s="73"/>
      <c r="I384" s="73"/>
      <c r="J384" s="73"/>
      <c r="K384" s="82"/>
      <c r="L384" s="81"/>
      <c r="M384" s="81"/>
      <c r="N384" s="55"/>
      <c r="O384" s="55"/>
      <c r="P384" s="56"/>
      <c r="Q384" s="8"/>
      <c r="R384" s="148"/>
      <c r="S384" s="148"/>
      <c r="T384" s="148"/>
      <c r="U384" s="148"/>
      <c r="V384" s="333"/>
      <c r="Y384" s="193"/>
      <c r="EK384" s="1"/>
    </row>
    <row r="385" spans="1:141" ht="12" customHeight="1" x14ac:dyDescent="0.25">
      <c r="A385" s="4"/>
      <c r="B385" s="4"/>
      <c r="C385" s="73"/>
      <c r="D385" s="73"/>
      <c r="E385" s="73"/>
      <c r="F385" s="73"/>
      <c r="G385" s="73"/>
      <c r="H385" s="73"/>
      <c r="I385" s="73"/>
      <c r="J385" s="73"/>
      <c r="K385" s="82"/>
      <c r="L385" s="81"/>
      <c r="M385" s="81"/>
      <c r="N385" s="55"/>
      <c r="O385" s="55"/>
      <c r="P385" s="56"/>
      <c r="Q385" s="8"/>
      <c r="R385" s="148"/>
      <c r="S385" s="148"/>
      <c r="T385" s="148"/>
      <c r="U385" s="148"/>
      <c r="V385" s="333"/>
      <c r="Y385" s="193"/>
      <c r="EK385" s="1"/>
    </row>
    <row r="386" spans="1:141" ht="12" customHeight="1" x14ac:dyDescent="0.25">
      <c r="A386" s="4"/>
      <c r="B386" s="4"/>
      <c r="C386" s="73"/>
      <c r="D386" s="73"/>
      <c r="E386" s="73"/>
      <c r="F386" s="73"/>
      <c r="G386" s="73"/>
      <c r="H386" s="73"/>
      <c r="I386" s="73"/>
      <c r="J386" s="73"/>
      <c r="K386" s="82"/>
      <c r="L386" s="81"/>
      <c r="M386" s="81"/>
      <c r="N386" s="55"/>
      <c r="O386" s="55"/>
      <c r="P386" s="56"/>
      <c r="Q386" s="8"/>
      <c r="R386" s="148"/>
      <c r="S386" s="148"/>
      <c r="T386" s="148"/>
      <c r="U386" s="148"/>
      <c r="V386" s="333"/>
      <c r="Y386" s="193"/>
      <c r="EK386" s="1"/>
    </row>
    <row r="387" spans="1:141" ht="12" customHeight="1" x14ac:dyDescent="0.25">
      <c r="A387" s="4"/>
      <c r="B387" s="4"/>
      <c r="C387" s="73"/>
      <c r="D387" s="73"/>
      <c r="E387" s="73"/>
      <c r="F387" s="73"/>
      <c r="G387" s="73"/>
      <c r="H387" s="73"/>
      <c r="I387" s="73"/>
      <c r="J387" s="73"/>
      <c r="K387" s="82"/>
      <c r="L387" s="81"/>
      <c r="M387" s="81"/>
      <c r="N387" s="55"/>
      <c r="O387" s="55"/>
      <c r="P387" s="56"/>
      <c r="Q387" s="8"/>
      <c r="R387" s="148"/>
      <c r="S387" s="148"/>
      <c r="T387" s="148"/>
      <c r="U387" s="148"/>
      <c r="V387" s="333"/>
      <c r="Y387" s="193"/>
      <c r="EK387" s="1"/>
    </row>
    <row r="388" spans="1:141" s="19" customFormat="1" ht="12" customHeight="1" x14ac:dyDescent="0.25">
      <c r="A388" s="22"/>
      <c r="B388" s="4"/>
      <c r="C388" s="73"/>
      <c r="D388" s="73"/>
      <c r="E388" s="73"/>
      <c r="F388" s="73"/>
      <c r="G388" s="73"/>
      <c r="H388" s="73"/>
      <c r="I388" s="73"/>
      <c r="J388" s="73"/>
      <c r="K388" s="82"/>
      <c r="L388" s="81"/>
      <c r="M388" s="81"/>
      <c r="N388" s="55"/>
      <c r="O388" s="55"/>
      <c r="P388" s="56"/>
      <c r="Q388" s="17"/>
      <c r="R388" s="150"/>
      <c r="S388" s="150"/>
      <c r="T388" s="150"/>
      <c r="U388" s="150"/>
      <c r="V388" s="321"/>
      <c r="W388" s="338"/>
      <c r="X388" s="192"/>
      <c r="Y388" s="195"/>
      <c r="Z388" s="151"/>
      <c r="AA388" s="152"/>
      <c r="AB388" s="152"/>
      <c r="AC388" s="152"/>
      <c r="AD388" s="152"/>
      <c r="AE388" s="20"/>
      <c r="AF388" s="20"/>
      <c r="AG388" s="20"/>
      <c r="AH388" s="20"/>
      <c r="AI388" s="20"/>
      <c r="AJ388" s="20"/>
      <c r="AK388" s="20"/>
      <c r="AL388" s="20"/>
      <c r="AM388" s="20"/>
      <c r="AN388" s="20"/>
      <c r="AO388" s="20"/>
      <c r="AP388" s="20"/>
      <c r="AQ388" s="20"/>
      <c r="AR388" s="20"/>
      <c r="AS388" s="20"/>
      <c r="AT388" s="20"/>
      <c r="AU388" s="20"/>
      <c r="AV388" s="20"/>
      <c r="AW388" s="20"/>
      <c r="AX388" s="20"/>
      <c r="AY388" s="20"/>
      <c r="AZ388" s="20"/>
      <c r="BA388" s="20"/>
      <c r="BB388" s="20"/>
      <c r="BC388" s="20"/>
      <c r="BD388" s="20"/>
      <c r="BE388" s="20"/>
      <c r="BF388" s="20"/>
      <c r="BG388" s="20"/>
      <c r="BH388" s="20"/>
      <c r="BI388" s="20"/>
      <c r="BJ388" s="20"/>
      <c r="BK388" s="20"/>
      <c r="BL388" s="20"/>
      <c r="BM388" s="20"/>
      <c r="BN388" s="20"/>
      <c r="BO388" s="20"/>
      <c r="BP388" s="20"/>
      <c r="BQ388" s="20"/>
      <c r="BR388" s="20"/>
      <c r="BS388" s="20"/>
      <c r="BT388" s="20"/>
      <c r="BU388" s="20"/>
      <c r="BV388" s="20"/>
      <c r="BW388" s="20"/>
      <c r="BX388" s="20"/>
      <c r="BY388" s="20"/>
      <c r="BZ388" s="20"/>
      <c r="CA388" s="20"/>
      <c r="CB388" s="20"/>
      <c r="CC388" s="20"/>
      <c r="CD388" s="20"/>
      <c r="CE388" s="20"/>
      <c r="CF388" s="20"/>
      <c r="CG388" s="20"/>
      <c r="CH388" s="20"/>
      <c r="CI388" s="20"/>
      <c r="CJ388" s="20"/>
      <c r="CK388" s="20"/>
      <c r="CL388" s="20"/>
      <c r="CM388" s="20"/>
      <c r="CN388" s="20"/>
      <c r="CO388" s="20"/>
      <c r="CP388" s="20"/>
      <c r="CQ388" s="20"/>
      <c r="CR388" s="20"/>
      <c r="CS388" s="20"/>
      <c r="CT388" s="20"/>
      <c r="CU388" s="20"/>
      <c r="CV388" s="20"/>
      <c r="CW388" s="20"/>
      <c r="CX388" s="20"/>
      <c r="CY388" s="20"/>
      <c r="CZ388" s="20"/>
      <c r="DA388" s="20"/>
      <c r="DB388" s="20"/>
      <c r="DC388" s="20"/>
      <c r="DD388" s="20"/>
      <c r="DE388" s="20"/>
      <c r="DF388" s="20"/>
      <c r="DG388" s="20"/>
      <c r="DH388" s="20"/>
      <c r="DI388" s="20"/>
      <c r="DJ388" s="20"/>
      <c r="DK388" s="20"/>
      <c r="DL388" s="20"/>
      <c r="DM388" s="20"/>
      <c r="DN388" s="20"/>
      <c r="DO388" s="20"/>
      <c r="DP388" s="20"/>
      <c r="DQ388" s="20"/>
      <c r="DR388" s="20"/>
      <c r="DS388" s="20"/>
      <c r="DT388" s="20"/>
      <c r="DU388" s="20"/>
      <c r="DV388" s="20"/>
      <c r="DW388" s="20"/>
      <c r="DX388" s="20"/>
      <c r="DY388" s="20"/>
      <c r="DZ388" s="20"/>
      <c r="EA388" s="20"/>
      <c r="EB388" s="20"/>
      <c r="EC388" s="20"/>
      <c r="ED388" s="20"/>
      <c r="EE388" s="20"/>
      <c r="EF388" s="20"/>
      <c r="EG388" s="20"/>
      <c r="EH388" s="20"/>
    </row>
    <row r="389" spans="1:141" s="19" customFormat="1" ht="12" customHeight="1" x14ac:dyDescent="0.25">
      <c r="A389" s="22"/>
      <c r="B389" s="4"/>
      <c r="C389" s="73"/>
      <c r="D389" s="73"/>
      <c r="E389" s="73"/>
      <c r="F389" s="73"/>
      <c r="G389" s="73"/>
      <c r="H389" s="73"/>
      <c r="I389" s="73"/>
      <c r="J389" s="73"/>
      <c r="K389" s="82"/>
      <c r="L389" s="81"/>
      <c r="M389" s="81"/>
      <c r="N389" s="55"/>
      <c r="O389" s="55"/>
      <c r="P389" s="56"/>
      <c r="Q389" s="17"/>
      <c r="R389" s="150"/>
      <c r="S389" s="150"/>
      <c r="T389" s="150"/>
      <c r="U389" s="150"/>
      <c r="V389" s="321"/>
      <c r="W389" s="338"/>
      <c r="X389" s="192"/>
      <c r="Y389" s="195"/>
      <c r="Z389" s="151"/>
      <c r="AA389" s="152"/>
      <c r="AB389" s="152"/>
      <c r="AC389" s="152"/>
      <c r="AD389" s="152"/>
      <c r="AE389" s="20"/>
      <c r="AF389" s="20"/>
      <c r="AG389" s="20"/>
      <c r="AH389" s="20"/>
      <c r="AI389" s="20"/>
      <c r="AJ389" s="20"/>
      <c r="AK389" s="20"/>
      <c r="AL389" s="20"/>
      <c r="AM389" s="20"/>
      <c r="AN389" s="20"/>
      <c r="AO389" s="20"/>
      <c r="AP389" s="20"/>
      <c r="AQ389" s="20"/>
      <c r="AR389" s="20"/>
      <c r="AS389" s="20"/>
      <c r="AT389" s="20"/>
      <c r="AU389" s="20"/>
      <c r="AV389" s="20"/>
      <c r="AW389" s="20"/>
      <c r="AX389" s="20"/>
      <c r="AY389" s="20"/>
      <c r="AZ389" s="20"/>
      <c r="BA389" s="20"/>
      <c r="BB389" s="20"/>
      <c r="BC389" s="20"/>
      <c r="BD389" s="20"/>
      <c r="BE389" s="20"/>
      <c r="BF389" s="20"/>
      <c r="BG389" s="20"/>
      <c r="BH389" s="20"/>
      <c r="BI389" s="20"/>
      <c r="BJ389" s="20"/>
      <c r="BK389" s="20"/>
      <c r="BL389" s="20"/>
      <c r="BM389" s="20"/>
      <c r="BN389" s="20"/>
      <c r="BO389" s="20"/>
      <c r="BP389" s="20"/>
      <c r="BQ389" s="20"/>
      <c r="BR389" s="20"/>
      <c r="BS389" s="20"/>
      <c r="BT389" s="20"/>
      <c r="BU389" s="20"/>
      <c r="BV389" s="20"/>
      <c r="BW389" s="20"/>
      <c r="BX389" s="20"/>
      <c r="BY389" s="20"/>
      <c r="BZ389" s="20"/>
      <c r="CA389" s="20"/>
      <c r="CB389" s="20"/>
      <c r="CC389" s="20"/>
      <c r="CD389" s="20"/>
      <c r="CE389" s="20"/>
      <c r="CF389" s="20"/>
      <c r="CG389" s="20"/>
      <c r="CH389" s="20"/>
      <c r="CI389" s="20"/>
      <c r="CJ389" s="20"/>
      <c r="CK389" s="20"/>
      <c r="CL389" s="20"/>
      <c r="CM389" s="20"/>
      <c r="CN389" s="20"/>
      <c r="CO389" s="20"/>
      <c r="CP389" s="20"/>
      <c r="CQ389" s="20"/>
      <c r="CR389" s="20"/>
      <c r="CS389" s="20"/>
      <c r="CT389" s="20"/>
      <c r="CU389" s="20"/>
      <c r="CV389" s="20"/>
      <c r="CW389" s="20"/>
      <c r="CX389" s="20"/>
      <c r="CY389" s="20"/>
      <c r="CZ389" s="20"/>
      <c r="DA389" s="20"/>
      <c r="DB389" s="20"/>
      <c r="DC389" s="20"/>
      <c r="DD389" s="20"/>
      <c r="DE389" s="20"/>
      <c r="DF389" s="20"/>
      <c r="DG389" s="20"/>
      <c r="DH389" s="20"/>
      <c r="DI389" s="20"/>
      <c r="DJ389" s="20"/>
      <c r="DK389" s="20"/>
      <c r="DL389" s="20"/>
      <c r="DM389" s="20"/>
      <c r="DN389" s="20"/>
      <c r="DO389" s="20"/>
      <c r="DP389" s="20"/>
      <c r="DQ389" s="20"/>
      <c r="DR389" s="20"/>
      <c r="DS389" s="20"/>
      <c r="DT389" s="20"/>
      <c r="DU389" s="20"/>
      <c r="DV389" s="20"/>
      <c r="DW389" s="20"/>
      <c r="DX389" s="20"/>
      <c r="DY389" s="20"/>
      <c r="DZ389" s="20"/>
      <c r="EA389" s="20"/>
      <c r="EB389" s="20"/>
      <c r="EC389" s="20"/>
      <c r="ED389" s="20"/>
      <c r="EE389" s="20"/>
      <c r="EF389" s="20"/>
      <c r="EG389" s="20"/>
      <c r="EH389" s="20"/>
    </row>
    <row r="390" spans="1:141" ht="12" customHeight="1" x14ac:dyDescent="0.25">
      <c r="A390" s="4"/>
      <c r="B390" s="4"/>
      <c r="C390" s="73"/>
      <c r="D390" s="73"/>
      <c r="E390" s="73"/>
      <c r="F390" s="73"/>
      <c r="G390" s="73"/>
      <c r="H390" s="73"/>
      <c r="I390" s="73"/>
      <c r="J390" s="73"/>
      <c r="K390" s="82"/>
      <c r="L390" s="81"/>
      <c r="M390" s="81"/>
      <c r="N390" s="55"/>
      <c r="O390" s="55"/>
      <c r="P390" s="56"/>
      <c r="Q390" s="8"/>
      <c r="R390" s="148"/>
      <c r="S390" s="148"/>
      <c r="T390" s="148"/>
      <c r="U390" s="148"/>
      <c r="V390" s="333"/>
      <c r="Y390" s="193"/>
      <c r="EK390" s="1"/>
    </row>
    <row r="391" spans="1:141" ht="12" customHeight="1" x14ac:dyDescent="0.25">
      <c r="A391" s="4"/>
      <c r="B391" s="4"/>
      <c r="C391" s="73"/>
      <c r="D391" s="73"/>
      <c r="E391" s="73"/>
      <c r="F391" s="73"/>
      <c r="G391" s="73"/>
      <c r="H391" s="73"/>
      <c r="I391" s="73"/>
      <c r="J391" s="73"/>
      <c r="K391" s="82"/>
      <c r="L391" s="81"/>
      <c r="M391" s="81"/>
      <c r="N391" s="55"/>
      <c r="O391" s="55"/>
      <c r="P391" s="56"/>
      <c r="Q391" s="8"/>
      <c r="R391" s="148"/>
      <c r="S391" s="148"/>
      <c r="T391" s="148"/>
      <c r="U391" s="148"/>
      <c r="V391" s="333"/>
      <c r="Y391" s="193"/>
      <c r="EK391" s="1"/>
    </row>
    <row r="392" spans="1:141" ht="12" customHeight="1" x14ac:dyDescent="0.25">
      <c r="A392" s="4"/>
      <c r="B392" s="4"/>
      <c r="C392" s="73"/>
      <c r="D392" s="73"/>
      <c r="E392" s="73"/>
      <c r="F392" s="73"/>
      <c r="G392" s="73"/>
      <c r="H392" s="73"/>
      <c r="I392" s="73"/>
      <c r="J392" s="73"/>
      <c r="K392" s="82"/>
      <c r="L392" s="81"/>
      <c r="M392" s="81"/>
      <c r="N392" s="55"/>
      <c r="O392" s="55"/>
      <c r="P392" s="56"/>
      <c r="Q392" s="8"/>
      <c r="R392" s="148"/>
      <c r="S392" s="148"/>
      <c r="T392" s="148"/>
      <c r="U392" s="148"/>
      <c r="V392" s="333"/>
      <c r="Y392" s="193"/>
      <c r="EK392" s="1"/>
    </row>
    <row r="393" spans="1:141" ht="12" customHeight="1" x14ac:dyDescent="0.25">
      <c r="A393" s="4"/>
      <c r="B393" s="4"/>
      <c r="C393" s="73"/>
      <c r="D393" s="73"/>
      <c r="E393" s="73"/>
      <c r="F393" s="73"/>
      <c r="G393" s="73"/>
      <c r="H393" s="73"/>
      <c r="I393" s="73"/>
      <c r="J393" s="73"/>
      <c r="K393" s="82"/>
      <c r="L393" s="81"/>
      <c r="M393" s="81"/>
      <c r="N393" s="55"/>
      <c r="O393" s="55"/>
      <c r="P393" s="56"/>
      <c r="Q393" s="8"/>
      <c r="R393" s="148"/>
      <c r="S393" s="148"/>
      <c r="T393" s="148"/>
      <c r="U393" s="148"/>
      <c r="V393" s="333"/>
      <c r="Y393" s="193"/>
      <c r="EK393" s="1"/>
    </row>
    <row r="394" spans="1:141" ht="12" customHeight="1" x14ac:dyDescent="0.25">
      <c r="A394" s="4"/>
      <c r="B394" s="4"/>
      <c r="C394" s="73"/>
      <c r="D394" s="73"/>
      <c r="E394" s="73"/>
      <c r="F394" s="73"/>
      <c r="G394" s="73"/>
      <c r="H394" s="73"/>
      <c r="I394" s="73"/>
      <c r="J394" s="73"/>
      <c r="K394" s="82"/>
      <c r="L394" s="81"/>
      <c r="M394" s="81"/>
      <c r="N394" s="55"/>
      <c r="O394" s="55"/>
      <c r="P394" s="56"/>
      <c r="Q394" s="8"/>
      <c r="R394" s="148"/>
      <c r="S394" s="148"/>
      <c r="T394" s="148"/>
      <c r="U394" s="148"/>
      <c r="V394" s="333"/>
      <c r="Y394" s="193"/>
      <c r="EK394" s="1"/>
    </row>
    <row r="395" spans="1:141" ht="12" customHeight="1" x14ac:dyDescent="0.25">
      <c r="A395" s="4"/>
      <c r="B395" s="4"/>
      <c r="C395" s="73"/>
      <c r="D395" s="73"/>
      <c r="E395" s="73"/>
      <c r="F395" s="73"/>
      <c r="G395" s="73"/>
      <c r="H395" s="73"/>
      <c r="I395" s="73"/>
      <c r="J395" s="73"/>
      <c r="K395" s="82"/>
      <c r="L395" s="81"/>
      <c r="M395" s="81"/>
      <c r="N395" s="55"/>
      <c r="O395" s="55"/>
      <c r="P395" s="56"/>
      <c r="Q395" s="8"/>
      <c r="R395" s="148"/>
      <c r="S395" s="148"/>
      <c r="T395" s="148"/>
      <c r="U395" s="148"/>
      <c r="V395" s="333"/>
      <c r="Y395" s="193"/>
      <c r="EK395" s="1"/>
    </row>
    <row r="396" spans="1:141" ht="12" customHeight="1" x14ac:dyDescent="0.3">
      <c r="B396" s="4"/>
      <c r="C396" s="73"/>
      <c r="D396" s="73"/>
      <c r="E396" s="73"/>
      <c r="F396" s="73"/>
      <c r="G396" s="73"/>
      <c r="H396" s="73"/>
      <c r="I396" s="73"/>
      <c r="J396" s="73"/>
      <c r="K396" s="82"/>
      <c r="L396" s="81"/>
      <c r="M396" s="81"/>
      <c r="N396" s="55"/>
      <c r="O396" s="55"/>
      <c r="P396" s="56"/>
      <c r="Q396" s="7"/>
      <c r="R396" s="149"/>
      <c r="S396" s="149"/>
      <c r="T396" s="149"/>
      <c r="U396" s="149"/>
      <c r="W396" s="339"/>
      <c r="X396" s="190"/>
      <c r="Y396" s="7"/>
      <c r="Z396" s="149"/>
      <c r="EK396" s="1"/>
    </row>
    <row r="397" spans="1:141" ht="12" customHeight="1" x14ac:dyDescent="0.25">
      <c r="A397" s="4"/>
      <c r="B397" s="4"/>
      <c r="C397" s="73"/>
      <c r="D397" s="73"/>
      <c r="E397" s="73"/>
      <c r="F397" s="73"/>
      <c r="G397" s="73"/>
      <c r="H397" s="73"/>
      <c r="I397" s="73"/>
      <c r="J397" s="73"/>
      <c r="K397" s="82"/>
      <c r="L397" s="81"/>
      <c r="M397" s="81"/>
      <c r="N397" s="55"/>
      <c r="O397" s="55"/>
      <c r="P397" s="56"/>
      <c r="Q397" s="8"/>
      <c r="R397" s="148"/>
      <c r="S397" s="148"/>
      <c r="T397" s="148"/>
      <c r="U397" s="148"/>
      <c r="V397" s="333"/>
      <c r="Y397" s="193"/>
      <c r="EK397" s="1"/>
    </row>
    <row r="398" spans="1:141" ht="12" customHeight="1" x14ac:dyDescent="0.25">
      <c r="B398" s="4"/>
      <c r="C398" s="73"/>
      <c r="D398" s="73"/>
      <c r="E398" s="73"/>
      <c r="F398" s="73"/>
      <c r="G398" s="73"/>
      <c r="H398" s="73"/>
      <c r="I398" s="73"/>
      <c r="J398" s="73"/>
      <c r="K398" s="82"/>
      <c r="L398" s="81"/>
      <c r="M398" s="81"/>
      <c r="N398" s="55"/>
      <c r="O398" s="55"/>
      <c r="P398" s="56"/>
      <c r="Q398" s="8"/>
      <c r="R398" s="148"/>
      <c r="S398" s="148"/>
      <c r="T398" s="148"/>
      <c r="U398" s="148"/>
      <c r="V398" s="333"/>
      <c r="Y398" s="193"/>
      <c r="EK398" s="1"/>
    </row>
    <row r="399" spans="1:141" ht="12" customHeight="1" x14ac:dyDescent="0.25">
      <c r="B399" s="4"/>
      <c r="C399" s="73"/>
      <c r="D399" s="73"/>
      <c r="E399" s="73"/>
      <c r="F399" s="73"/>
      <c r="G399" s="73"/>
      <c r="H399" s="73"/>
      <c r="I399" s="73"/>
      <c r="J399" s="73"/>
      <c r="K399" s="82"/>
      <c r="L399" s="81"/>
      <c r="M399" s="81"/>
      <c r="N399" s="55"/>
      <c r="O399" s="55"/>
      <c r="P399" s="56"/>
      <c r="Q399" s="8"/>
      <c r="R399" s="148"/>
      <c r="S399" s="148"/>
      <c r="T399" s="148"/>
      <c r="U399" s="148"/>
      <c r="V399" s="333"/>
      <c r="Y399" s="193"/>
      <c r="EK399" s="1"/>
    </row>
    <row r="400" spans="1:141" ht="12" customHeight="1" x14ac:dyDescent="0.25">
      <c r="A400" s="4"/>
      <c r="B400" s="4"/>
      <c r="C400" s="73"/>
      <c r="D400" s="73"/>
      <c r="E400" s="73"/>
      <c r="F400" s="73"/>
      <c r="G400" s="73"/>
      <c r="H400" s="73"/>
      <c r="I400" s="73"/>
      <c r="J400" s="73"/>
      <c r="K400" s="82"/>
      <c r="L400" s="81"/>
      <c r="M400" s="81"/>
      <c r="N400" s="55"/>
      <c r="O400" s="55"/>
      <c r="P400" s="56"/>
      <c r="Q400" s="8"/>
      <c r="R400" s="148"/>
      <c r="S400" s="148"/>
      <c r="T400" s="148"/>
      <c r="U400" s="148"/>
      <c r="V400" s="333"/>
      <c r="Y400" s="193"/>
      <c r="EK400" s="1"/>
    </row>
    <row r="401" spans="1:141" ht="12" customHeight="1" x14ac:dyDescent="0.25">
      <c r="A401" s="4"/>
      <c r="B401" s="4"/>
      <c r="C401" s="73"/>
      <c r="D401" s="73"/>
      <c r="E401" s="73"/>
      <c r="F401" s="73"/>
      <c r="G401" s="73"/>
      <c r="H401" s="73"/>
      <c r="I401" s="73"/>
      <c r="J401" s="73"/>
      <c r="K401" s="82"/>
      <c r="L401" s="81"/>
      <c r="M401" s="81"/>
      <c r="N401" s="55"/>
      <c r="O401" s="55"/>
      <c r="P401" s="56"/>
      <c r="Q401" s="8"/>
      <c r="R401" s="148"/>
      <c r="S401" s="148"/>
      <c r="T401" s="148"/>
      <c r="U401" s="148"/>
      <c r="EK401" s="1"/>
    </row>
    <row r="402" spans="1:141" ht="12" customHeight="1" x14ac:dyDescent="0.3">
      <c r="A402" s="4"/>
      <c r="B402" s="4"/>
      <c r="C402" s="73"/>
      <c r="D402" s="73"/>
      <c r="E402" s="73"/>
      <c r="F402" s="73"/>
      <c r="G402" s="73"/>
      <c r="H402" s="73"/>
      <c r="I402" s="73"/>
      <c r="J402" s="73"/>
      <c r="K402" s="82"/>
      <c r="L402" s="81"/>
      <c r="M402" s="81"/>
      <c r="N402" s="55"/>
      <c r="O402" s="55"/>
      <c r="P402" s="56"/>
      <c r="Q402" s="7"/>
      <c r="R402" s="149"/>
      <c r="S402" s="149"/>
      <c r="T402" s="149"/>
      <c r="U402" s="149"/>
      <c r="W402" s="339"/>
      <c r="X402" s="190"/>
      <c r="Y402" s="7"/>
      <c r="Z402" s="149"/>
      <c r="EK402" s="1"/>
    </row>
    <row r="403" spans="1:141" ht="12" customHeight="1" x14ac:dyDescent="0.25">
      <c r="A403" s="4"/>
      <c r="B403" s="4"/>
      <c r="C403" s="73"/>
      <c r="D403" s="73"/>
      <c r="E403" s="73"/>
      <c r="F403" s="73"/>
      <c r="G403" s="73"/>
      <c r="H403" s="73"/>
      <c r="I403" s="73"/>
      <c r="J403" s="73"/>
      <c r="K403" s="82"/>
      <c r="L403" s="81"/>
      <c r="M403" s="81"/>
      <c r="N403" s="55"/>
      <c r="O403" s="55"/>
      <c r="P403" s="56"/>
      <c r="Q403" s="8"/>
      <c r="R403" s="148"/>
      <c r="S403" s="148"/>
      <c r="T403" s="148"/>
      <c r="U403" s="148"/>
      <c r="V403" s="334"/>
      <c r="Y403" s="191"/>
      <c r="EK403" s="1"/>
    </row>
    <row r="404" spans="1:141" ht="12" customHeight="1" x14ac:dyDescent="0.25">
      <c r="A404" s="4"/>
      <c r="B404" s="4"/>
      <c r="C404" s="73"/>
      <c r="D404" s="73"/>
      <c r="E404" s="73"/>
      <c r="F404" s="73"/>
      <c r="G404" s="73"/>
      <c r="H404" s="73"/>
      <c r="I404" s="73"/>
      <c r="J404" s="73"/>
      <c r="K404" s="82"/>
      <c r="L404" s="81"/>
      <c r="M404" s="81"/>
      <c r="N404" s="55"/>
      <c r="O404" s="55"/>
      <c r="P404" s="56"/>
      <c r="Q404" s="8"/>
      <c r="R404" s="148"/>
      <c r="S404" s="148"/>
      <c r="T404" s="148"/>
      <c r="U404" s="148"/>
      <c r="V404" s="334"/>
      <c r="Y404" s="191"/>
      <c r="EK404" s="1"/>
    </row>
    <row r="405" spans="1:141" ht="12" customHeight="1" x14ac:dyDescent="0.25">
      <c r="A405" s="4"/>
      <c r="B405" s="4"/>
      <c r="C405" s="73"/>
      <c r="D405" s="73"/>
      <c r="E405" s="73"/>
      <c r="F405" s="73"/>
      <c r="G405" s="73"/>
      <c r="H405" s="73"/>
      <c r="I405" s="73"/>
      <c r="J405" s="73"/>
      <c r="K405" s="82"/>
      <c r="L405" s="81"/>
      <c r="M405" s="81"/>
      <c r="N405" s="55"/>
      <c r="O405" s="55"/>
      <c r="P405" s="56"/>
      <c r="Q405" s="8"/>
      <c r="R405" s="148"/>
      <c r="S405" s="148"/>
      <c r="T405" s="148"/>
      <c r="U405" s="148"/>
      <c r="V405" s="334"/>
      <c r="Y405" s="191"/>
      <c r="EK405" s="1"/>
    </row>
    <row r="406" spans="1:141" ht="12" customHeight="1" x14ac:dyDescent="0.25">
      <c r="A406" s="4"/>
      <c r="B406" s="4"/>
      <c r="C406" s="73"/>
      <c r="D406" s="73"/>
      <c r="E406" s="73"/>
      <c r="F406" s="73"/>
      <c r="G406" s="73"/>
      <c r="H406" s="73"/>
      <c r="I406" s="73"/>
      <c r="J406" s="73"/>
      <c r="K406" s="82"/>
      <c r="L406" s="81"/>
      <c r="M406" s="81"/>
      <c r="N406" s="55"/>
      <c r="O406" s="55"/>
      <c r="P406" s="56"/>
      <c r="Q406" s="8"/>
      <c r="R406" s="148"/>
      <c r="S406" s="148"/>
      <c r="T406" s="148"/>
      <c r="U406" s="148"/>
      <c r="V406" s="334"/>
      <c r="Y406" s="191"/>
      <c r="EK406" s="1"/>
    </row>
    <row r="407" spans="1:141" ht="12" customHeight="1" x14ac:dyDescent="0.25">
      <c r="A407" s="4"/>
      <c r="B407" s="4"/>
      <c r="C407" s="73"/>
      <c r="D407" s="73"/>
      <c r="E407" s="73"/>
      <c r="F407" s="73"/>
      <c r="G407" s="73"/>
      <c r="H407" s="73"/>
      <c r="I407" s="73"/>
      <c r="J407" s="73"/>
      <c r="K407" s="82"/>
      <c r="L407" s="81"/>
      <c r="M407" s="81"/>
      <c r="N407" s="55"/>
      <c r="O407" s="55"/>
      <c r="P407" s="56"/>
      <c r="Q407" s="8"/>
      <c r="R407" s="148"/>
      <c r="S407" s="148"/>
      <c r="T407" s="148"/>
      <c r="U407" s="148"/>
      <c r="V407" s="334"/>
      <c r="Y407" s="191"/>
      <c r="EK407" s="1"/>
    </row>
    <row r="408" spans="1:141" ht="12" customHeight="1" x14ac:dyDescent="0.25">
      <c r="A408" s="4"/>
      <c r="B408" s="4"/>
      <c r="C408" s="73"/>
      <c r="D408" s="73"/>
      <c r="E408" s="73"/>
      <c r="F408" s="73"/>
      <c r="G408" s="73"/>
      <c r="H408" s="73"/>
      <c r="I408" s="73"/>
      <c r="J408" s="73"/>
      <c r="K408" s="82"/>
      <c r="L408" s="81"/>
      <c r="M408" s="81"/>
      <c r="N408" s="55"/>
      <c r="O408" s="55"/>
      <c r="P408" s="56"/>
      <c r="Q408" s="8"/>
      <c r="R408" s="148"/>
      <c r="S408" s="148"/>
      <c r="T408" s="148"/>
      <c r="U408" s="148"/>
      <c r="V408" s="334"/>
      <c r="Y408" s="191"/>
      <c r="EK408" s="1"/>
    </row>
    <row r="409" spans="1:141" s="19" customFormat="1" ht="12" customHeight="1" x14ac:dyDescent="0.25">
      <c r="A409" s="22"/>
      <c r="B409" s="4"/>
      <c r="C409" s="73"/>
      <c r="D409" s="73"/>
      <c r="E409" s="73"/>
      <c r="F409" s="73"/>
      <c r="G409" s="73"/>
      <c r="H409" s="73"/>
      <c r="I409" s="73"/>
      <c r="J409" s="73"/>
      <c r="K409" s="82"/>
      <c r="L409" s="81"/>
      <c r="M409" s="81"/>
      <c r="N409" s="55"/>
      <c r="O409" s="55"/>
      <c r="P409" s="56"/>
      <c r="Q409" s="17"/>
      <c r="R409" s="150"/>
      <c r="S409" s="150"/>
      <c r="T409" s="150"/>
      <c r="U409" s="150"/>
      <c r="V409" s="321"/>
      <c r="W409" s="338"/>
      <c r="X409" s="192"/>
      <c r="Y409" s="53"/>
      <c r="Z409" s="151"/>
      <c r="AA409" s="152"/>
      <c r="AB409" s="152"/>
      <c r="AC409" s="152"/>
      <c r="AD409" s="152"/>
      <c r="AE409" s="20"/>
      <c r="AF409" s="20"/>
      <c r="AG409" s="20"/>
      <c r="AH409" s="20"/>
      <c r="AI409" s="20"/>
      <c r="AJ409" s="20"/>
      <c r="AK409" s="20"/>
      <c r="AL409" s="20"/>
      <c r="AM409" s="20"/>
      <c r="AN409" s="20"/>
      <c r="AO409" s="20"/>
      <c r="AP409" s="20"/>
      <c r="AQ409" s="20"/>
      <c r="AR409" s="20"/>
      <c r="AS409" s="20"/>
      <c r="AT409" s="20"/>
      <c r="AU409" s="20"/>
      <c r="AV409" s="20"/>
      <c r="AW409" s="20"/>
      <c r="AX409" s="20"/>
      <c r="AY409" s="20"/>
      <c r="AZ409" s="20"/>
      <c r="BA409" s="20"/>
      <c r="BB409" s="20"/>
      <c r="BC409" s="20"/>
      <c r="BD409" s="20"/>
      <c r="BE409" s="20"/>
      <c r="BF409" s="20"/>
      <c r="BG409" s="20"/>
      <c r="BH409" s="20"/>
      <c r="BI409" s="20"/>
      <c r="BJ409" s="20"/>
      <c r="BK409" s="20"/>
      <c r="BL409" s="20"/>
      <c r="BM409" s="20"/>
      <c r="BN409" s="20"/>
      <c r="BO409" s="20"/>
      <c r="BP409" s="20"/>
      <c r="BQ409" s="20"/>
      <c r="BR409" s="20"/>
      <c r="BS409" s="20"/>
      <c r="BT409" s="20"/>
      <c r="BU409" s="20"/>
      <c r="BV409" s="20"/>
      <c r="BW409" s="20"/>
      <c r="BX409" s="20"/>
      <c r="BY409" s="20"/>
      <c r="BZ409" s="20"/>
      <c r="CA409" s="20"/>
      <c r="CB409" s="20"/>
      <c r="CC409" s="20"/>
      <c r="CD409" s="20"/>
      <c r="CE409" s="20"/>
      <c r="CF409" s="20"/>
      <c r="CG409" s="20"/>
      <c r="CH409" s="20"/>
      <c r="CI409" s="20"/>
      <c r="CJ409" s="20"/>
      <c r="CK409" s="20"/>
      <c r="CL409" s="20"/>
      <c r="CM409" s="20"/>
      <c r="CN409" s="20"/>
      <c r="CO409" s="20"/>
      <c r="CP409" s="20"/>
      <c r="CQ409" s="20"/>
      <c r="CR409" s="20"/>
      <c r="CS409" s="20"/>
      <c r="CT409" s="20"/>
      <c r="CU409" s="20"/>
      <c r="CV409" s="20"/>
      <c r="CW409" s="20"/>
      <c r="CX409" s="20"/>
      <c r="CY409" s="20"/>
      <c r="CZ409" s="20"/>
      <c r="DA409" s="20"/>
      <c r="DB409" s="20"/>
      <c r="DC409" s="20"/>
      <c r="DD409" s="20"/>
      <c r="DE409" s="20"/>
      <c r="DF409" s="20"/>
      <c r="DG409" s="20"/>
      <c r="DH409" s="20"/>
      <c r="DI409" s="20"/>
      <c r="DJ409" s="20"/>
      <c r="DK409" s="20"/>
      <c r="DL409" s="20"/>
      <c r="DM409" s="20"/>
      <c r="DN409" s="20"/>
      <c r="DO409" s="20"/>
      <c r="DP409" s="20"/>
      <c r="DQ409" s="20"/>
      <c r="DR409" s="20"/>
      <c r="DS409" s="20"/>
      <c r="DT409" s="20"/>
      <c r="DU409" s="20"/>
      <c r="DV409" s="20"/>
      <c r="DW409" s="20"/>
      <c r="DX409" s="20"/>
      <c r="DY409" s="20"/>
      <c r="DZ409" s="20"/>
      <c r="EA409" s="20"/>
      <c r="EB409" s="20"/>
      <c r="EC409" s="20"/>
      <c r="ED409" s="20"/>
      <c r="EE409" s="20"/>
      <c r="EF409" s="20"/>
      <c r="EG409" s="20"/>
      <c r="EH409" s="20"/>
    </row>
    <row r="410" spans="1:141" ht="12" customHeight="1" x14ac:dyDescent="0.25">
      <c r="A410" s="4"/>
      <c r="B410" s="4"/>
      <c r="C410" s="73"/>
      <c r="D410" s="73"/>
      <c r="E410" s="73"/>
      <c r="F410" s="73"/>
      <c r="G410" s="73"/>
      <c r="H410" s="73"/>
      <c r="I410" s="73"/>
      <c r="J410" s="73"/>
      <c r="K410" s="82"/>
      <c r="L410" s="81"/>
      <c r="M410" s="81"/>
      <c r="N410" s="55"/>
      <c r="O410" s="55"/>
      <c r="P410" s="56"/>
      <c r="Q410" s="8"/>
      <c r="R410" s="148"/>
      <c r="S410" s="148"/>
      <c r="T410" s="148"/>
      <c r="U410" s="148"/>
      <c r="V410" s="334"/>
      <c r="Y410" s="191"/>
      <c r="EK410" s="1"/>
    </row>
    <row r="411" spans="1:141" ht="12" customHeight="1" x14ac:dyDescent="0.25">
      <c r="A411" s="4"/>
      <c r="B411" s="4"/>
      <c r="C411" s="73"/>
      <c r="D411" s="73"/>
      <c r="E411" s="73"/>
      <c r="F411" s="73"/>
      <c r="G411" s="73"/>
      <c r="H411" s="73"/>
      <c r="I411" s="73"/>
      <c r="J411" s="73"/>
      <c r="K411" s="82"/>
      <c r="L411" s="81"/>
      <c r="M411" s="81"/>
      <c r="N411" s="55"/>
      <c r="O411" s="55"/>
      <c r="P411" s="56"/>
      <c r="Q411" s="8"/>
      <c r="R411" s="148"/>
      <c r="S411" s="148"/>
      <c r="T411" s="148"/>
      <c r="U411" s="148"/>
      <c r="V411" s="334"/>
      <c r="Y411" s="191"/>
      <c r="EK411" s="1"/>
    </row>
    <row r="412" spans="1:141" ht="12" customHeight="1" x14ac:dyDescent="0.25">
      <c r="A412" s="4"/>
      <c r="B412" s="4"/>
      <c r="C412" s="73"/>
      <c r="D412" s="73"/>
      <c r="E412" s="73"/>
      <c r="F412" s="73"/>
      <c r="G412" s="73"/>
      <c r="H412" s="73"/>
      <c r="I412" s="73"/>
      <c r="J412" s="73"/>
      <c r="K412" s="82"/>
      <c r="L412" s="81"/>
      <c r="M412" s="81"/>
      <c r="N412" s="55"/>
      <c r="O412" s="55"/>
      <c r="P412" s="56"/>
      <c r="Q412" s="8"/>
      <c r="R412" s="148"/>
      <c r="S412" s="148"/>
      <c r="T412" s="148"/>
      <c r="U412" s="148"/>
      <c r="V412" s="334"/>
      <c r="Y412" s="191"/>
      <c r="EK412" s="1"/>
    </row>
    <row r="413" spans="1:141" ht="12" customHeight="1" x14ac:dyDescent="0.25">
      <c r="A413" s="4"/>
      <c r="B413" s="4"/>
      <c r="C413" s="73"/>
      <c r="D413" s="73"/>
      <c r="E413" s="73"/>
      <c r="F413" s="73"/>
      <c r="G413" s="73"/>
      <c r="H413" s="73"/>
      <c r="I413" s="73"/>
      <c r="J413" s="73"/>
      <c r="K413" s="82"/>
      <c r="L413" s="81"/>
      <c r="M413" s="81"/>
      <c r="N413" s="55"/>
      <c r="O413" s="55"/>
      <c r="P413" s="56"/>
      <c r="Q413" s="8"/>
      <c r="R413" s="148"/>
      <c r="S413" s="148"/>
      <c r="T413" s="148"/>
      <c r="U413" s="148"/>
      <c r="V413" s="334"/>
      <c r="Y413" s="191"/>
      <c r="EK413" s="1"/>
    </row>
    <row r="414" spans="1:141" ht="12" customHeight="1" x14ac:dyDescent="0.25">
      <c r="A414" s="4"/>
      <c r="B414" s="4"/>
      <c r="C414" s="73"/>
      <c r="D414" s="73"/>
      <c r="E414" s="73"/>
      <c r="F414" s="73"/>
      <c r="G414" s="73"/>
      <c r="H414" s="73"/>
      <c r="I414" s="73"/>
      <c r="J414" s="73"/>
      <c r="K414" s="82"/>
      <c r="L414" s="81"/>
      <c r="M414" s="81"/>
      <c r="N414" s="55"/>
      <c r="O414" s="55"/>
      <c r="P414" s="56"/>
      <c r="Q414" s="8"/>
      <c r="R414" s="148"/>
      <c r="S414" s="148"/>
      <c r="T414" s="148"/>
      <c r="U414" s="148"/>
      <c r="V414" s="334"/>
      <c r="Y414" s="191"/>
      <c r="EK414" s="1"/>
    </row>
    <row r="415" spans="1:141" ht="12" customHeight="1" x14ac:dyDescent="0.25">
      <c r="A415" s="4"/>
      <c r="B415" s="4"/>
      <c r="C415" s="73"/>
      <c r="D415" s="73"/>
      <c r="E415" s="73"/>
      <c r="F415" s="73"/>
      <c r="G415" s="73"/>
      <c r="H415" s="73"/>
      <c r="I415" s="73"/>
      <c r="J415" s="73"/>
      <c r="K415" s="82"/>
      <c r="L415" s="81"/>
      <c r="M415" s="81"/>
      <c r="N415" s="55"/>
      <c r="O415" s="55"/>
      <c r="P415" s="56"/>
      <c r="Q415" s="8"/>
      <c r="R415" s="148"/>
      <c r="S415" s="148"/>
      <c r="T415" s="148"/>
      <c r="U415" s="148"/>
      <c r="V415" s="334"/>
      <c r="Y415" s="191"/>
      <c r="EK415" s="1"/>
    </row>
    <row r="416" spans="1:141" ht="12" customHeight="1" x14ac:dyDescent="0.2">
      <c r="A416" s="4"/>
      <c r="B416" s="4"/>
      <c r="C416" s="73"/>
      <c r="D416" s="73"/>
      <c r="E416" s="73"/>
      <c r="F416" s="73"/>
      <c r="G416" s="73"/>
      <c r="H416" s="73"/>
      <c r="I416" s="73"/>
      <c r="J416" s="73"/>
      <c r="K416" s="82"/>
      <c r="L416" s="81"/>
      <c r="M416" s="81"/>
      <c r="N416" s="55"/>
      <c r="O416" s="55"/>
      <c r="P416" s="56"/>
      <c r="Q416" s="17"/>
      <c r="R416" s="150"/>
      <c r="S416" s="150"/>
      <c r="T416" s="150"/>
      <c r="U416" s="150"/>
      <c r="V416" s="321"/>
      <c r="W416" s="338"/>
      <c r="X416" s="192"/>
      <c r="Y416" s="53"/>
      <c r="Z416" s="151"/>
      <c r="EK416" s="1"/>
    </row>
    <row r="417" spans="1:141" ht="12" customHeight="1" x14ac:dyDescent="0.25">
      <c r="A417" s="4"/>
      <c r="B417" s="4"/>
      <c r="C417" s="73"/>
      <c r="D417" s="73"/>
      <c r="E417" s="73"/>
      <c r="F417" s="73"/>
      <c r="G417" s="73"/>
      <c r="H417" s="73"/>
      <c r="I417" s="73"/>
      <c r="J417" s="73"/>
      <c r="K417" s="82"/>
      <c r="L417" s="81"/>
      <c r="M417" s="81"/>
      <c r="N417" s="55"/>
      <c r="O417" s="55"/>
      <c r="P417" s="56"/>
      <c r="Q417" s="8"/>
      <c r="R417" s="148"/>
      <c r="S417" s="148"/>
      <c r="T417" s="148"/>
      <c r="U417" s="148"/>
      <c r="V417" s="334"/>
      <c r="Y417" s="191"/>
      <c r="EK417" s="1"/>
    </row>
    <row r="418" spans="1:141" ht="12" customHeight="1" x14ac:dyDescent="0.25">
      <c r="A418" s="4"/>
      <c r="B418" s="4"/>
      <c r="C418" s="73"/>
      <c r="D418" s="73"/>
      <c r="E418" s="73"/>
      <c r="F418" s="73"/>
      <c r="G418" s="73"/>
      <c r="H418" s="73"/>
      <c r="I418" s="73"/>
      <c r="J418" s="73"/>
      <c r="K418" s="82"/>
      <c r="L418" s="81"/>
      <c r="M418" s="81"/>
      <c r="N418" s="55"/>
      <c r="O418" s="55"/>
      <c r="P418" s="56"/>
      <c r="Q418" s="8"/>
      <c r="R418" s="148"/>
      <c r="S418" s="148"/>
      <c r="T418" s="148"/>
      <c r="U418" s="148"/>
      <c r="V418" s="334"/>
      <c r="Y418" s="191"/>
      <c r="EK418" s="1"/>
    </row>
    <row r="419" spans="1:141" ht="12" customHeight="1" x14ac:dyDescent="0.25">
      <c r="A419" s="4"/>
      <c r="B419" s="4"/>
      <c r="C419" s="73"/>
      <c r="D419" s="73"/>
      <c r="E419" s="73"/>
      <c r="F419" s="73"/>
      <c r="G419" s="73"/>
      <c r="H419" s="73"/>
      <c r="I419" s="73"/>
      <c r="J419" s="73"/>
      <c r="K419" s="82"/>
      <c r="L419" s="81"/>
      <c r="M419" s="81"/>
      <c r="N419" s="55"/>
      <c r="O419" s="55"/>
      <c r="P419" s="56"/>
      <c r="Q419" s="8"/>
      <c r="R419" s="148"/>
      <c r="S419" s="148"/>
      <c r="T419" s="148"/>
      <c r="U419" s="148"/>
      <c r="V419" s="334"/>
      <c r="Y419" s="191"/>
      <c r="EK419" s="1"/>
    </row>
    <row r="420" spans="1:141" ht="12" customHeight="1" x14ac:dyDescent="0.25">
      <c r="A420" s="4"/>
      <c r="B420" s="4"/>
      <c r="C420" s="73"/>
      <c r="D420" s="73"/>
      <c r="E420" s="73"/>
      <c r="F420" s="73"/>
      <c r="G420" s="73"/>
      <c r="H420" s="73"/>
      <c r="I420" s="73"/>
      <c r="J420" s="73"/>
      <c r="K420" s="82"/>
      <c r="L420" s="81"/>
      <c r="M420" s="81"/>
      <c r="N420" s="55"/>
      <c r="O420" s="55"/>
      <c r="P420" s="56"/>
      <c r="Q420" s="8"/>
      <c r="R420" s="148"/>
      <c r="S420" s="148"/>
      <c r="T420" s="148"/>
      <c r="U420" s="148"/>
      <c r="V420" s="334"/>
      <c r="Y420" s="191"/>
      <c r="EK420" s="1"/>
    </row>
    <row r="421" spans="1:141" ht="12" customHeight="1" x14ac:dyDescent="0.25">
      <c r="A421" s="4"/>
      <c r="B421" s="4"/>
      <c r="C421" s="73"/>
      <c r="D421" s="73"/>
      <c r="E421" s="73"/>
      <c r="F421" s="73"/>
      <c r="G421" s="73"/>
      <c r="H421" s="73"/>
      <c r="I421" s="73"/>
      <c r="J421" s="73"/>
      <c r="K421" s="82"/>
      <c r="L421" s="81"/>
      <c r="M421" s="81"/>
      <c r="N421" s="55"/>
      <c r="O421" s="55"/>
      <c r="P421" s="56"/>
      <c r="Q421" s="8"/>
      <c r="R421" s="148"/>
      <c r="S421" s="148"/>
      <c r="T421" s="148"/>
      <c r="U421" s="148"/>
      <c r="V421" s="334"/>
      <c r="Y421" s="191"/>
      <c r="EK421" s="1"/>
    </row>
    <row r="422" spans="1:141" ht="12" customHeight="1" x14ac:dyDescent="0.25">
      <c r="A422" s="4"/>
      <c r="B422" s="4"/>
      <c r="C422" s="73"/>
      <c r="D422" s="73"/>
      <c r="E422" s="73"/>
      <c r="F422" s="73"/>
      <c r="G422" s="73"/>
      <c r="H422" s="73"/>
      <c r="I422" s="73"/>
      <c r="J422" s="73"/>
      <c r="K422" s="82"/>
      <c r="L422" s="81"/>
      <c r="M422" s="81"/>
      <c r="N422" s="55"/>
      <c r="O422" s="55"/>
      <c r="P422" s="56"/>
      <c r="Q422" s="8"/>
      <c r="R422" s="148"/>
      <c r="S422" s="148"/>
      <c r="T422" s="148"/>
      <c r="U422" s="148"/>
      <c r="V422" s="334"/>
      <c r="Y422" s="191"/>
      <c r="EK422" s="1"/>
    </row>
    <row r="423" spans="1:141" s="19" customFormat="1" ht="12" customHeight="1" x14ac:dyDescent="0.25">
      <c r="A423" s="22"/>
      <c r="B423" s="4"/>
      <c r="C423" s="73"/>
      <c r="D423" s="73"/>
      <c r="E423" s="73"/>
      <c r="F423" s="73"/>
      <c r="G423" s="73"/>
      <c r="H423" s="73"/>
      <c r="I423" s="73"/>
      <c r="J423" s="73"/>
      <c r="K423" s="82"/>
      <c r="L423" s="81"/>
      <c r="M423" s="81"/>
      <c r="N423" s="55"/>
      <c r="O423" s="55"/>
      <c r="P423" s="56"/>
      <c r="Q423" s="17"/>
      <c r="R423" s="150"/>
      <c r="S423" s="150"/>
      <c r="T423" s="150"/>
      <c r="U423" s="150"/>
      <c r="V423" s="321"/>
      <c r="W423" s="338"/>
      <c r="X423" s="192"/>
      <c r="Y423" s="53"/>
      <c r="Z423" s="151"/>
      <c r="AA423" s="152"/>
      <c r="AB423" s="152"/>
      <c r="AC423" s="152"/>
      <c r="AD423" s="152"/>
      <c r="AE423" s="20"/>
      <c r="AF423" s="20"/>
      <c r="AG423" s="20"/>
      <c r="AH423" s="20"/>
      <c r="AI423" s="20"/>
      <c r="AJ423" s="20"/>
      <c r="AK423" s="20"/>
      <c r="AL423" s="20"/>
      <c r="AM423" s="20"/>
      <c r="AN423" s="20"/>
      <c r="AO423" s="20"/>
      <c r="AP423" s="20"/>
      <c r="AQ423" s="20"/>
      <c r="AR423" s="20"/>
      <c r="AS423" s="20"/>
      <c r="AT423" s="20"/>
      <c r="AU423" s="20"/>
      <c r="AV423" s="20"/>
      <c r="AW423" s="20"/>
      <c r="AX423" s="20"/>
      <c r="AY423" s="20"/>
      <c r="AZ423" s="20"/>
      <c r="BA423" s="20"/>
      <c r="BB423" s="20"/>
      <c r="BC423" s="20"/>
      <c r="BD423" s="20"/>
      <c r="BE423" s="20"/>
      <c r="BF423" s="20"/>
      <c r="BG423" s="20"/>
      <c r="BH423" s="20"/>
      <c r="BI423" s="20"/>
      <c r="BJ423" s="20"/>
      <c r="BK423" s="20"/>
      <c r="BL423" s="20"/>
      <c r="BM423" s="20"/>
      <c r="BN423" s="20"/>
      <c r="BO423" s="20"/>
      <c r="BP423" s="20"/>
      <c r="BQ423" s="20"/>
      <c r="BR423" s="20"/>
      <c r="BS423" s="20"/>
      <c r="BT423" s="20"/>
      <c r="BU423" s="20"/>
      <c r="BV423" s="20"/>
      <c r="BW423" s="20"/>
      <c r="BX423" s="20"/>
      <c r="BY423" s="20"/>
      <c r="BZ423" s="20"/>
      <c r="CA423" s="20"/>
      <c r="CB423" s="20"/>
      <c r="CC423" s="20"/>
      <c r="CD423" s="20"/>
      <c r="CE423" s="20"/>
      <c r="CF423" s="20"/>
      <c r="CG423" s="20"/>
      <c r="CH423" s="20"/>
      <c r="CI423" s="20"/>
      <c r="CJ423" s="20"/>
      <c r="CK423" s="20"/>
      <c r="CL423" s="20"/>
      <c r="CM423" s="20"/>
      <c r="CN423" s="20"/>
      <c r="CO423" s="20"/>
      <c r="CP423" s="20"/>
      <c r="CQ423" s="20"/>
      <c r="CR423" s="20"/>
      <c r="CS423" s="20"/>
      <c r="CT423" s="20"/>
      <c r="CU423" s="20"/>
      <c r="CV423" s="20"/>
      <c r="CW423" s="20"/>
      <c r="CX423" s="20"/>
      <c r="CY423" s="20"/>
      <c r="CZ423" s="20"/>
      <c r="DA423" s="20"/>
      <c r="DB423" s="20"/>
      <c r="DC423" s="20"/>
      <c r="DD423" s="20"/>
      <c r="DE423" s="20"/>
      <c r="DF423" s="20"/>
      <c r="DG423" s="20"/>
      <c r="DH423" s="20"/>
      <c r="DI423" s="20"/>
      <c r="DJ423" s="20"/>
      <c r="DK423" s="20"/>
      <c r="DL423" s="20"/>
      <c r="DM423" s="20"/>
      <c r="DN423" s="20"/>
      <c r="DO423" s="20"/>
      <c r="DP423" s="20"/>
      <c r="DQ423" s="20"/>
      <c r="DR423" s="20"/>
      <c r="DS423" s="20"/>
      <c r="DT423" s="20"/>
      <c r="DU423" s="20"/>
      <c r="DV423" s="20"/>
      <c r="DW423" s="20"/>
      <c r="DX423" s="20"/>
      <c r="DY423" s="20"/>
      <c r="DZ423" s="20"/>
      <c r="EA423" s="20"/>
      <c r="EB423" s="20"/>
      <c r="EC423" s="20"/>
      <c r="ED423" s="20"/>
      <c r="EE423" s="20"/>
      <c r="EF423" s="20"/>
      <c r="EG423" s="20"/>
      <c r="EH423" s="20"/>
    </row>
    <row r="424" spans="1:141" ht="12" customHeight="1" x14ac:dyDescent="0.25">
      <c r="A424" s="4"/>
      <c r="B424" s="4"/>
      <c r="C424" s="73"/>
      <c r="D424" s="73"/>
      <c r="E424" s="73"/>
      <c r="F424" s="73"/>
      <c r="G424" s="73"/>
      <c r="H424" s="73"/>
      <c r="I424" s="73"/>
      <c r="J424" s="73"/>
      <c r="K424" s="82"/>
      <c r="L424" s="81"/>
      <c r="M424" s="81"/>
      <c r="N424" s="55"/>
      <c r="O424" s="55"/>
      <c r="P424" s="56"/>
      <c r="Q424" s="8"/>
      <c r="R424" s="148"/>
      <c r="S424" s="148"/>
      <c r="T424" s="148"/>
      <c r="U424" s="148"/>
      <c r="V424" s="334"/>
      <c r="Y424" s="191"/>
      <c r="EK424" s="1"/>
    </row>
    <row r="425" spans="1:141" ht="12" customHeight="1" x14ac:dyDescent="0.25">
      <c r="A425" s="4"/>
      <c r="B425" s="4"/>
      <c r="C425" s="73"/>
      <c r="D425" s="73"/>
      <c r="E425" s="73"/>
      <c r="F425" s="73"/>
      <c r="G425" s="73"/>
      <c r="H425" s="73"/>
      <c r="I425" s="73"/>
      <c r="J425" s="73"/>
      <c r="K425" s="82"/>
      <c r="L425" s="81"/>
      <c r="M425" s="81"/>
      <c r="N425" s="55"/>
      <c r="O425" s="55"/>
      <c r="P425" s="56"/>
      <c r="Q425" s="8"/>
      <c r="R425" s="148"/>
      <c r="S425" s="148"/>
      <c r="T425" s="148"/>
      <c r="U425" s="148"/>
      <c r="V425" s="334"/>
      <c r="Y425" s="191"/>
      <c r="EK425" s="1"/>
    </row>
    <row r="426" spans="1:141" ht="12" customHeight="1" x14ac:dyDescent="0.25">
      <c r="A426" s="4"/>
      <c r="B426" s="4"/>
      <c r="C426" s="73"/>
      <c r="D426" s="73"/>
      <c r="E426" s="73"/>
      <c r="F426" s="73"/>
      <c r="G426" s="73"/>
      <c r="H426" s="73"/>
      <c r="I426" s="73"/>
      <c r="J426" s="73"/>
      <c r="K426" s="82"/>
      <c r="L426" s="81"/>
      <c r="M426" s="81"/>
      <c r="N426" s="55"/>
      <c r="O426" s="55"/>
      <c r="P426" s="56"/>
      <c r="Q426" s="8"/>
      <c r="R426" s="148"/>
      <c r="S426" s="148"/>
      <c r="T426" s="148"/>
      <c r="U426" s="148"/>
      <c r="V426" s="334"/>
      <c r="Y426" s="191"/>
      <c r="EK426" s="1"/>
    </row>
    <row r="427" spans="1:141" ht="12" customHeight="1" x14ac:dyDescent="0.25">
      <c r="A427" s="4"/>
      <c r="B427" s="4"/>
      <c r="C427" s="73"/>
      <c r="D427" s="73"/>
      <c r="E427" s="73"/>
      <c r="F427" s="73"/>
      <c r="G427" s="73"/>
      <c r="H427" s="73"/>
      <c r="I427" s="73"/>
      <c r="J427" s="73"/>
      <c r="K427" s="82"/>
      <c r="L427" s="81"/>
      <c r="M427" s="81"/>
      <c r="N427" s="55"/>
      <c r="O427" s="55"/>
      <c r="P427" s="56"/>
      <c r="Q427" s="8"/>
      <c r="R427" s="148"/>
      <c r="S427" s="148"/>
      <c r="T427" s="148"/>
      <c r="U427" s="148"/>
      <c r="V427" s="334"/>
      <c r="Y427" s="191"/>
      <c r="EK427" s="1"/>
    </row>
    <row r="428" spans="1:141" ht="12" customHeight="1" x14ac:dyDescent="0.25">
      <c r="A428" s="4"/>
      <c r="B428" s="4"/>
      <c r="C428" s="73"/>
      <c r="D428" s="73"/>
      <c r="E428" s="73"/>
      <c r="F428" s="73"/>
      <c r="G428" s="73"/>
      <c r="H428" s="73"/>
      <c r="I428" s="73"/>
      <c r="J428" s="73"/>
      <c r="K428" s="82"/>
      <c r="L428" s="81"/>
      <c r="M428" s="81"/>
      <c r="N428" s="55"/>
      <c r="O428" s="55"/>
      <c r="P428" s="56"/>
      <c r="Q428" s="8"/>
      <c r="R428" s="148"/>
      <c r="S428" s="148"/>
      <c r="T428" s="148"/>
      <c r="U428" s="148"/>
      <c r="V428" s="334"/>
      <c r="Y428" s="191"/>
      <c r="EK428" s="1"/>
    </row>
    <row r="429" spans="1:141" ht="12" customHeight="1" x14ac:dyDescent="0.25">
      <c r="A429" s="4"/>
      <c r="B429" s="4"/>
      <c r="C429" s="73"/>
      <c r="D429" s="73"/>
      <c r="E429" s="73"/>
      <c r="F429" s="73"/>
      <c r="G429" s="73"/>
      <c r="H429" s="73"/>
      <c r="I429" s="73"/>
      <c r="J429" s="73"/>
      <c r="K429" s="82"/>
      <c r="L429" s="81"/>
      <c r="M429" s="81"/>
      <c r="N429" s="55"/>
      <c r="O429" s="55"/>
      <c r="P429" s="56"/>
      <c r="Q429" s="8"/>
      <c r="R429" s="148"/>
      <c r="S429" s="148"/>
      <c r="T429" s="148"/>
      <c r="U429" s="148"/>
      <c r="V429" s="334"/>
      <c r="Y429" s="191"/>
      <c r="EK429" s="1"/>
    </row>
    <row r="430" spans="1:141" s="19" customFormat="1" ht="12" customHeight="1" x14ac:dyDescent="0.25">
      <c r="A430" s="22"/>
      <c r="B430" s="4"/>
      <c r="C430" s="73"/>
      <c r="D430" s="73"/>
      <c r="E430" s="73"/>
      <c r="F430" s="73"/>
      <c r="G430" s="73"/>
      <c r="H430" s="73"/>
      <c r="I430" s="73"/>
      <c r="J430" s="73"/>
      <c r="K430" s="82"/>
      <c r="L430" s="81"/>
      <c r="M430" s="81"/>
      <c r="N430" s="55"/>
      <c r="O430" s="55"/>
      <c r="P430" s="56"/>
      <c r="Q430" s="17"/>
      <c r="R430" s="150"/>
      <c r="S430" s="150"/>
      <c r="T430" s="150"/>
      <c r="U430" s="150"/>
      <c r="V430" s="321"/>
      <c r="W430" s="338"/>
      <c r="X430" s="192"/>
      <c r="Y430" s="53"/>
      <c r="Z430" s="151"/>
      <c r="AA430" s="152"/>
      <c r="AB430" s="152"/>
      <c r="AC430" s="152"/>
      <c r="AD430" s="152"/>
      <c r="AE430" s="20"/>
      <c r="AF430" s="20"/>
      <c r="AG430" s="20"/>
      <c r="AH430" s="20"/>
      <c r="AI430" s="20"/>
      <c r="AJ430" s="20"/>
      <c r="AK430" s="20"/>
      <c r="AL430" s="20"/>
      <c r="AM430" s="20"/>
      <c r="AN430" s="20"/>
      <c r="AO430" s="20"/>
      <c r="AP430" s="20"/>
      <c r="AQ430" s="20"/>
      <c r="AR430" s="20"/>
      <c r="AS430" s="20"/>
      <c r="AT430" s="20"/>
      <c r="AU430" s="20"/>
      <c r="AV430" s="20"/>
      <c r="AW430" s="20"/>
      <c r="AX430" s="20"/>
      <c r="AY430" s="20"/>
      <c r="AZ430" s="20"/>
      <c r="BA430" s="20"/>
      <c r="BB430" s="20"/>
      <c r="BC430" s="20"/>
      <c r="BD430" s="20"/>
      <c r="BE430" s="20"/>
      <c r="BF430" s="20"/>
      <c r="BG430" s="20"/>
      <c r="BH430" s="20"/>
      <c r="BI430" s="20"/>
      <c r="BJ430" s="20"/>
      <c r="BK430" s="20"/>
      <c r="BL430" s="20"/>
      <c r="BM430" s="20"/>
      <c r="BN430" s="20"/>
      <c r="BO430" s="20"/>
      <c r="BP430" s="20"/>
      <c r="BQ430" s="20"/>
      <c r="BR430" s="20"/>
      <c r="BS430" s="20"/>
      <c r="BT430" s="20"/>
      <c r="BU430" s="20"/>
      <c r="BV430" s="20"/>
      <c r="BW430" s="20"/>
      <c r="BX430" s="20"/>
      <c r="BY430" s="20"/>
      <c r="BZ430" s="20"/>
      <c r="CA430" s="20"/>
      <c r="CB430" s="20"/>
      <c r="CC430" s="20"/>
      <c r="CD430" s="20"/>
      <c r="CE430" s="20"/>
      <c r="CF430" s="20"/>
      <c r="CG430" s="20"/>
      <c r="CH430" s="20"/>
      <c r="CI430" s="20"/>
      <c r="CJ430" s="20"/>
      <c r="CK430" s="20"/>
      <c r="CL430" s="20"/>
      <c r="CM430" s="20"/>
      <c r="CN430" s="20"/>
      <c r="CO430" s="20"/>
      <c r="CP430" s="20"/>
      <c r="CQ430" s="20"/>
      <c r="CR430" s="20"/>
      <c r="CS430" s="20"/>
      <c r="CT430" s="20"/>
      <c r="CU430" s="20"/>
      <c r="CV430" s="20"/>
      <c r="CW430" s="20"/>
      <c r="CX430" s="20"/>
      <c r="CY430" s="20"/>
      <c r="CZ430" s="20"/>
      <c r="DA430" s="20"/>
      <c r="DB430" s="20"/>
      <c r="DC430" s="20"/>
      <c r="DD430" s="20"/>
      <c r="DE430" s="20"/>
      <c r="DF430" s="20"/>
      <c r="DG430" s="20"/>
      <c r="DH430" s="20"/>
      <c r="DI430" s="20"/>
      <c r="DJ430" s="20"/>
      <c r="DK430" s="20"/>
      <c r="DL430" s="20"/>
      <c r="DM430" s="20"/>
      <c r="DN430" s="20"/>
      <c r="DO430" s="20"/>
      <c r="DP430" s="20"/>
      <c r="DQ430" s="20"/>
      <c r="DR430" s="20"/>
      <c r="DS430" s="20"/>
      <c r="DT430" s="20"/>
      <c r="DU430" s="20"/>
      <c r="DV430" s="20"/>
      <c r="DW430" s="20"/>
      <c r="DX430" s="20"/>
      <c r="DY430" s="20"/>
      <c r="DZ430" s="20"/>
      <c r="EA430" s="20"/>
      <c r="EB430" s="20"/>
      <c r="EC430" s="20"/>
      <c r="ED430" s="20"/>
      <c r="EE430" s="20"/>
      <c r="EF430" s="20"/>
      <c r="EG430" s="20"/>
      <c r="EH430" s="20"/>
      <c r="EK430" s="21"/>
    </row>
    <row r="431" spans="1:141" ht="12" customHeight="1" x14ac:dyDescent="0.25">
      <c r="A431" s="4"/>
      <c r="B431" s="4"/>
      <c r="C431" s="73"/>
      <c r="D431" s="73"/>
      <c r="E431" s="73"/>
      <c r="F431" s="73"/>
      <c r="G431" s="73"/>
      <c r="H431" s="73"/>
      <c r="I431" s="73"/>
      <c r="J431" s="73"/>
      <c r="K431" s="82"/>
      <c r="L431" s="81"/>
      <c r="M431" s="81"/>
      <c r="N431" s="55"/>
      <c r="O431" s="55"/>
      <c r="P431" s="56"/>
      <c r="Q431" s="8"/>
      <c r="R431" s="148"/>
      <c r="S431" s="148"/>
      <c r="T431" s="148"/>
      <c r="U431" s="148"/>
      <c r="V431" s="321"/>
      <c r="Y431" s="191"/>
    </row>
    <row r="432" spans="1:141" ht="12" customHeight="1" x14ac:dyDescent="0.25">
      <c r="A432" s="4"/>
      <c r="B432" s="4"/>
      <c r="C432" s="73"/>
      <c r="D432" s="73"/>
      <c r="E432" s="73"/>
      <c r="F432" s="73"/>
      <c r="G432" s="73"/>
      <c r="H432" s="73"/>
      <c r="I432" s="73"/>
      <c r="J432" s="73"/>
      <c r="K432" s="82"/>
      <c r="L432" s="81"/>
      <c r="M432" s="81"/>
      <c r="N432" s="55"/>
      <c r="O432" s="55"/>
      <c r="P432" s="56"/>
      <c r="Q432" s="8"/>
      <c r="R432" s="148"/>
      <c r="S432" s="148"/>
      <c r="T432" s="148"/>
      <c r="U432" s="148"/>
      <c r="V432" s="321"/>
      <c r="Y432" s="191"/>
    </row>
    <row r="433" spans="1:141" ht="12" customHeight="1" x14ac:dyDescent="0.25">
      <c r="A433" s="4"/>
      <c r="B433" s="4"/>
      <c r="C433" s="73"/>
      <c r="D433" s="73"/>
      <c r="E433" s="73"/>
      <c r="F433" s="73"/>
      <c r="G433" s="73"/>
      <c r="H433" s="73"/>
      <c r="I433" s="73"/>
      <c r="J433" s="73"/>
      <c r="K433" s="82"/>
      <c r="L433" s="81"/>
      <c r="M433" s="81"/>
      <c r="N433" s="55"/>
      <c r="O433" s="55"/>
      <c r="P433" s="56"/>
      <c r="Q433" s="8"/>
      <c r="R433" s="148"/>
      <c r="S433" s="148"/>
      <c r="T433" s="148"/>
      <c r="U433" s="148"/>
      <c r="V433" s="321"/>
      <c r="Y433" s="191"/>
    </row>
    <row r="434" spans="1:141" ht="12" customHeight="1" x14ac:dyDescent="0.25">
      <c r="A434" s="4"/>
      <c r="B434" s="4"/>
      <c r="C434" s="73"/>
      <c r="D434" s="73"/>
      <c r="E434" s="73"/>
      <c r="F434" s="73"/>
      <c r="G434" s="73"/>
      <c r="H434" s="73"/>
      <c r="I434" s="73"/>
      <c r="J434" s="73"/>
      <c r="K434" s="82"/>
      <c r="L434" s="81"/>
      <c r="M434" s="81"/>
      <c r="N434" s="55"/>
      <c r="O434" s="55"/>
      <c r="P434" s="56"/>
      <c r="Q434" s="8"/>
      <c r="R434" s="148"/>
      <c r="S434" s="148"/>
      <c r="T434" s="148"/>
      <c r="U434" s="148"/>
      <c r="V434" s="321"/>
      <c r="Y434" s="191"/>
    </row>
    <row r="435" spans="1:141" ht="12" customHeight="1" x14ac:dyDescent="0.25">
      <c r="A435" s="4"/>
      <c r="B435" s="4"/>
      <c r="C435" s="73"/>
      <c r="D435" s="73"/>
      <c r="E435" s="73"/>
      <c r="F435" s="73"/>
      <c r="G435" s="73"/>
      <c r="H435" s="73"/>
      <c r="I435" s="73"/>
      <c r="J435" s="73"/>
      <c r="K435" s="82"/>
      <c r="L435" s="81"/>
      <c r="M435" s="81"/>
      <c r="N435" s="55"/>
      <c r="O435" s="55"/>
      <c r="P435" s="56"/>
      <c r="Q435" s="8"/>
      <c r="R435" s="148"/>
      <c r="S435" s="148"/>
      <c r="T435" s="148"/>
      <c r="U435" s="148"/>
      <c r="V435" s="321"/>
      <c r="Y435" s="191"/>
    </row>
    <row r="436" spans="1:141" ht="12" customHeight="1" x14ac:dyDescent="0.25">
      <c r="A436" s="4"/>
      <c r="B436" s="4"/>
      <c r="C436" s="73"/>
      <c r="D436" s="73"/>
      <c r="E436" s="73"/>
      <c r="F436" s="73"/>
      <c r="G436" s="73"/>
      <c r="H436" s="73"/>
      <c r="I436" s="73"/>
      <c r="J436" s="73"/>
      <c r="K436" s="82"/>
      <c r="L436" s="81"/>
      <c r="M436" s="81"/>
      <c r="N436" s="55"/>
      <c r="O436" s="55"/>
      <c r="P436" s="56"/>
      <c r="Q436" s="8"/>
      <c r="R436" s="148"/>
      <c r="S436" s="148"/>
      <c r="T436" s="148"/>
      <c r="U436" s="148"/>
      <c r="V436" s="321"/>
      <c r="Y436" s="191"/>
    </row>
    <row r="437" spans="1:141" s="2" customFormat="1" ht="12" customHeight="1" x14ac:dyDescent="0.3">
      <c r="A437" s="4"/>
      <c r="B437" s="4"/>
      <c r="C437" s="73"/>
      <c r="D437" s="73"/>
      <c r="E437" s="73"/>
      <c r="F437" s="73"/>
      <c r="G437" s="73"/>
      <c r="H437" s="73"/>
      <c r="I437" s="73"/>
      <c r="J437" s="73"/>
      <c r="K437" s="82"/>
      <c r="L437" s="81"/>
      <c r="M437" s="81"/>
      <c r="N437" s="55"/>
      <c r="O437" s="55"/>
      <c r="P437" s="56"/>
      <c r="Q437" s="24"/>
      <c r="R437" s="157"/>
      <c r="S437" s="157"/>
      <c r="T437" s="157"/>
      <c r="U437" s="157"/>
      <c r="V437" s="333"/>
      <c r="W437" s="339"/>
      <c r="X437" s="190"/>
      <c r="Y437" s="24"/>
      <c r="Z437" s="157"/>
      <c r="AA437" s="158"/>
      <c r="AB437" s="158"/>
      <c r="AC437" s="158"/>
      <c r="AD437" s="158"/>
      <c r="AE437" s="25"/>
      <c r="AF437" s="25"/>
      <c r="AG437" s="25"/>
      <c r="AH437" s="25"/>
      <c r="AI437" s="25"/>
      <c r="AJ437" s="25"/>
      <c r="AK437" s="25"/>
      <c r="AL437" s="25"/>
      <c r="AM437" s="25"/>
      <c r="AN437" s="25"/>
      <c r="AO437" s="25"/>
      <c r="AP437" s="25"/>
      <c r="AQ437" s="25"/>
      <c r="AR437" s="25"/>
      <c r="AS437" s="25"/>
      <c r="AT437" s="25"/>
      <c r="AU437" s="25"/>
      <c r="AV437" s="25"/>
      <c r="AW437" s="25"/>
      <c r="AX437" s="25"/>
      <c r="AY437" s="25"/>
      <c r="AZ437" s="25"/>
      <c r="BA437" s="25"/>
      <c r="BB437" s="25"/>
      <c r="BC437" s="25"/>
      <c r="BD437" s="25"/>
      <c r="BE437" s="25"/>
      <c r="BF437" s="25"/>
      <c r="BG437" s="25"/>
      <c r="BH437" s="25"/>
      <c r="BI437" s="25"/>
      <c r="BJ437" s="25"/>
      <c r="BK437" s="25"/>
      <c r="BL437" s="25"/>
      <c r="BM437" s="25"/>
      <c r="BN437" s="25"/>
      <c r="BO437" s="25"/>
      <c r="BP437" s="25"/>
      <c r="BQ437" s="25"/>
      <c r="BR437" s="25"/>
      <c r="BS437" s="25"/>
      <c r="BT437" s="25"/>
      <c r="BU437" s="25"/>
      <c r="BV437" s="25"/>
      <c r="BW437" s="25"/>
      <c r="BX437" s="25"/>
      <c r="BY437" s="25"/>
      <c r="BZ437" s="25"/>
      <c r="CA437" s="25"/>
      <c r="CB437" s="25"/>
      <c r="CC437" s="25"/>
      <c r="CD437" s="25"/>
      <c r="CE437" s="25"/>
      <c r="CF437" s="25"/>
      <c r="CG437" s="25"/>
      <c r="CH437" s="25"/>
      <c r="CI437" s="25"/>
      <c r="CJ437" s="25"/>
      <c r="CK437" s="25"/>
      <c r="CL437" s="25"/>
      <c r="CM437" s="25"/>
      <c r="CN437" s="25"/>
      <c r="CO437" s="25"/>
      <c r="CP437" s="25"/>
      <c r="CQ437" s="25"/>
      <c r="CR437" s="25"/>
      <c r="CS437" s="25"/>
      <c r="CT437" s="25"/>
      <c r="CU437" s="25"/>
      <c r="CV437" s="25"/>
      <c r="CW437" s="25"/>
      <c r="CX437" s="25"/>
      <c r="CY437" s="25"/>
      <c r="CZ437" s="25"/>
      <c r="DA437" s="25"/>
      <c r="DB437" s="25"/>
      <c r="DC437" s="25"/>
      <c r="DD437" s="25"/>
      <c r="DE437" s="25"/>
      <c r="DF437" s="25"/>
      <c r="DG437" s="25"/>
      <c r="DH437" s="25"/>
      <c r="DI437" s="25"/>
      <c r="DJ437" s="25"/>
      <c r="DK437" s="25"/>
      <c r="DL437" s="25"/>
      <c r="DM437" s="25"/>
      <c r="DN437" s="25"/>
      <c r="DO437" s="25"/>
      <c r="DP437" s="25"/>
      <c r="DQ437" s="25"/>
      <c r="DR437" s="25"/>
      <c r="DS437" s="25"/>
      <c r="DT437" s="25"/>
      <c r="DU437" s="25"/>
      <c r="DV437" s="25"/>
      <c r="DW437" s="25"/>
      <c r="DX437" s="25"/>
      <c r="DY437" s="25"/>
      <c r="DZ437" s="25"/>
      <c r="EA437" s="25"/>
      <c r="EB437" s="25"/>
      <c r="EC437" s="25"/>
      <c r="ED437" s="25"/>
      <c r="EE437" s="25"/>
      <c r="EF437" s="25"/>
      <c r="EG437" s="25"/>
      <c r="EH437" s="25"/>
      <c r="EK437" s="26"/>
    </row>
    <row r="438" spans="1:141" ht="12" customHeight="1" x14ac:dyDescent="0.25">
      <c r="A438" s="4"/>
      <c r="B438" s="4"/>
      <c r="C438" s="73"/>
      <c r="D438" s="73"/>
      <c r="E438" s="73"/>
      <c r="F438" s="73"/>
      <c r="G438" s="73"/>
      <c r="H438" s="73"/>
      <c r="I438" s="73"/>
      <c r="J438" s="73"/>
      <c r="K438" s="82"/>
      <c r="L438" s="81"/>
      <c r="M438" s="81"/>
      <c r="N438" s="55"/>
      <c r="O438" s="55"/>
      <c r="P438" s="56"/>
      <c r="Q438" s="8"/>
      <c r="R438" s="148"/>
      <c r="S438" s="148"/>
      <c r="T438" s="148"/>
      <c r="U438" s="148"/>
      <c r="V438" s="334"/>
      <c r="Y438" s="193"/>
    </row>
    <row r="439" spans="1:141" ht="12" customHeight="1" x14ac:dyDescent="0.25">
      <c r="A439" s="4"/>
      <c r="B439" s="4"/>
      <c r="C439" s="73"/>
      <c r="D439" s="73"/>
      <c r="E439" s="73"/>
      <c r="F439" s="73"/>
      <c r="G439" s="73"/>
      <c r="H439" s="73"/>
      <c r="I439" s="73"/>
      <c r="J439" s="73"/>
      <c r="K439" s="82"/>
      <c r="L439" s="81"/>
      <c r="M439" s="81"/>
      <c r="N439" s="55"/>
      <c r="O439" s="55"/>
      <c r="P439" s="56"/>
      <c r="Q439" s="8"/>
      <c r="R439" s="148"/>
      <c r="S439" s="148"/>
      <c r="T439" s="148"/>
      <c r="U439" s="148"/>
      <c r="V439" s="334"/>
      <c r="Y439" s="193"/>
    </row>
    <row r="440" spans="1:141" ht="12" customHeight="1" x14ac:dyDescent="0.25">
      <c r="A440" s="4"/>
      <c r="B440" s="4"/>
      <c r="C440" s="73"/>
      <c r="D440" s="73"/>
      <c r="E440" s="73"/>
      <c r="F440" s="73"/>
      <c r="G440" s="73"/>
      <c r="H440" s="73"/>
      <c r="I440" s="73"/>
      <c r="J440" s="73"/>
      <c r="K440" s="82"/>
      <c r="L440" s="81"/>
      <c r="M440" s="81"/>
      <c r="N440" s="55"/>
      <c r="O440" s="55"/>
      <c r="P440" s="56"/>
      <c r="Q440" s="8"/>
      <c r="R440" s="148"/>
      <c r="S440" s="148"/>
      <c r="T440" s="148"/>
      <c r="U440" s="148"/>
      <c r="V440" s="334"/>
      <c r="Y440" s="193"/>
    </row>
    <row r="441" spans="1:141" ht="12" customHeight="1" x14ac:dyDescent="0.25">
      <c r="A441" s="4"/>
      <c r="B441" s="4"/>
      <c r="C441" s="73"/>
      <c r="D441" s="73"/>
      <c r="E441" s="73"/>
      <c r="F441" s="73"/>
      <c r="G441" s="73"/>
      <c r="H441" s="73"/>
      <c r="I441" s="73"/>
      <c r="J441" s="73"/>
      <c r="K441" s="82"/>
      <c r="L441" s="81"/>
      <c r="M441" s="81"/>
      <c r="N441" s="55"/>
      <c r="O441" s="55"/>
      <c r="P441" s="56"/>
      <c r="Q441" s="8"/>
      <c r="R441" s="148"/>
      <c r="S441" s="148"/>
      <c r="T441" s="148"/>
      <c r="U441" s="148"/>
      <c r="V441" s="334"/>
      <c r="Y441" s="193"/>
    </row>
    <row r="442" spans="1:141" ht="12" customHeight="1" x14ac:dyDescent="0.25">
      <c r="A442" s="4"/>
      <c r="B442" s="4"/>
      <c r="C442" s="73"/>
      <c r="D442" s="73"/>
      <c r="E442" s="73"/>
      <c r="F442" s="73"/>
      <c r="G442" s="73"/>
      <c r="H442" s="73"/>
      <c r="I442" s="73"/>
      <c r="J442" s="73"/>
      <c r="K442" s="82"/>
      <c r="L442" s="81"/>
      <c r="M442" s="81"/>
      <c r="N442" s="55"/>
      <c r="O442" s="55"/>
      <c r="P442" s="56"/>
      <c r="Q442" s="8"/>
      <c r="R442" s="148"/>
      <c r="S442" s="148"/>
      <c r="T442" s="148"/>
      <c r="U442" s="148"/>
      <c r="V442" s="334"/>
      <c r="Y442" s="193"/>
    </row>
    <row r="443" spans="1:141" ht="12" customHeight="1" x14ac:dyDescent="0.25">
      <c r="A443" s="4"/>
      <c r="B443" s="4"/>
      <c r="C443" s="73"/>
      <c r="D443" s="73"/>
      <c r="E443" s="73"/>
      <c r="F443" s="73"/>
      <c r="G443" s="73"/>
      <c r="H443" s="73"/>
      <c r="I443" s="73"/>
      <c r="J443" s="73"/>
      <c r="K443" s="82"/>
      <c r="L443" s="81"/>
      <c r="M443" s="81"/>
      <c r="N443" s="55"/>
      <c r="O443" s="55"/>
      <c r="P443" s="56"/>
      <c r="Q443" s="8"/>
      <c r="R443" s="148"/>
      <c r="S443" s="148"/>
      <c r="T443" s="148"/>
      <c r="U443" s="148"/>
      <c r="V443" s="334"/>
      <c r="Y443" s="193"/>
    </row>
    <row r="444" spans="1:141" ht="12" customHeight="1" x14ac:dyDescent="0.25">
      <c r="A444" s="4"/>
      <c r="B444" s="4"/>
      <c r="C444" s="73"/>
      <c r="D444" s="73"/>
      <c r="E444" s="73"/>
      <c r="F444" s="73"/>
      <c r="G444" s="73"/>
      <c r="H444" s="73"/>
      <c r="I444" s="73"/>
      <c r="J444" s="73"/>
      <c r="K444" s="82"/>
      <c r="L444" s="81"/>
      <c r="M444" s="81"/>
      <c r="N444" s="55"/>
      <c r="O444" s="55"/>
      <c r="P444" s="56"/>
      <c r="Q444" s="8"/>
      <c r="R444" s="148"/>
      <c r="S444" s="148"/>
      <c r="T444" s="148"/>
      <c r="U444" s="148"/>
      <c r="V444" s="321"/>
      <c r="Y444" s="193"/>
    </row>
    <row r="445" spans="1:141" ht="12" customHeight="1" x14ac:dyDescent="0.25">
      <c r="B445" s="4"/>
      <c r="C445" s="73"/>
      <c r="D445" s="73"/>
      <c r="E445" s="73"/>
      <c r="F445" s="73"/>
      <c r="G445" s="73"/>
      <c r="H445" s="73"/>
      <c r="I445" s="73"/>
      <c r="J445" s="73"/>
      <c r="K445" s="82"/>
      <c r="L445" s="81"/>
      <c r="M445" s="81"/>
      <c r="N445" s="55"/>
      <c r="O445" s="55"/>
      <c r="P445" s="56"/>
      <c r="Q445" s="8"/>
      <c r="R445" s="148"/>
      <c r="S445" s="148"/>
      <c r="T445" s="148"/>
      <c r="U445" s="148"/>
      <c r="V445" s="321"/>
      <c r="Y445" s="193"/>
    </row>
    <row r="446" spans="1:141" ht="12" customHeight="1" x14ac:dyDescent="0.25">
      <c r="A446" s="4"/>
      <c r="B446" s="4"/>
      <c r="C446" s="73"/>
      <c r="D446" s="73"/>
      <c r="E446" s="73"/>
      <c r="F446" s="73"/>
      <c r="G446" s="73"/>
      <c r="H446" s="73"/>
      <c r="I446" s="73"/>
      <c r="J446" s="73"/>
      <c r="K446" s="82"/>
      <c r="L446" s="81"/>
      <c r="M446" s="81"/>
      <c r="N446" s="55"/>
      <c r="O446" s="55"/>
      <c r="P446" s="56"/>
      <c r="Q446" s="8"/>
      <c r="R446" s="148"/>
      <c r="S446" s="148"/>
      <c r="T446" s="148"/>
      <c r="U446" s="148"/>
      <c r="V446" s="334"/>
      <c r="Y446" s="193"/>
      <c r="EK446" s="1"/>
    </row>
    <row r="447" spans="1:141" ht="12" customHeight="1" x14ac:dyDescent="0.25">
      <c r="A447" s="4"/>
      <c r="B447" s="4"/>
      <c r="C447" s="73"/>
      <c r="D447" s="73"/>
      <c r="E447" s="73"/>
      <c r="F447" s="73"/>
      <c r="G447" s="73"/>
      <c r="H447" s="73"/>
      <c r="I447" s="73"/>
      <c r="J447" s="73"/>
      <c r="K447" s="82"/>
      <c r="L447" s="81"/>
      <c r="M447" s="81"/>
      <c r="N447" s="55"/>
      <c r="O447" s="55"/>
      <c r="P447" s="56"/>
      <c r="Q447" s="8"/>
      <c r="R447" s="148"/>
      <c r="S447" s="148"/>
      <c r="T447" s="148"/>
      <c r="U447" s="148"/>
      <c r="V447" s="334"/>
      <c r="Y447" s="193"/>
      <c r="EK447" s="1"/>
    </row>
    <row r="448" spans="1:141" ht="12" customHeight="1" x14ac:dyDescent="0.25">
      <c r="A448" s="4"/>
      <c r="B448" s="4"/>
      <c r="C448" s="73"/>
      <c r="D448" s="73"/>
      <c r="E448" s="73"/>
      <c r="F448" s="73"/>
      <c r="G448" s="73"/>
      <c r="H448" s="73"/>
      <c r="I448" s="73"/>
      <c r="J448" s="73"/>
      <c r="K448" s="82"/>
      <c r="L448" s="81"/>
      <c r="M448" s="81"/>
      <c r="N448" s="55"/>
      <c r="O448" s="55"/>
      <c r="P448" s="56"/>
      <c r="Q448" s="8"/>
      <c r="R448" s="148"/>
      <c r="S448" s="148"/>
      <c r="T448" s="148"/>
      <c r="U448" s="148"/>
      <c r="V448" s="334"/>
      <c r="Y448" s="193"/>
      <c r="EK448" s="1"/>
    </row>
    <row r="449" spans="1:141" ht="12" customHeight="1" x14ac:dyDescent="0.25">
      <c r="A449" s="4"/>
      <c r="B449" s="4"/>
      <c r="C449" s="73"/>
      <c r="D449" s="73"/>
      <c r="E449" s="73"/>
      <c r="F449" s="73"/>
      <c r="G449" s="73"/>
      <c r="H449" s="73"/>
      <c r="I449" s="73"/>
      <c r="J449" s="73"/>
      <c r="K449" s="82"/>
      <c r="L449" s="81"/>
      <c r="M449" s="81"/>
      <c r="N449" s="55"/>
      <c r="O449" s="55"/>
      <c r="P449" s="56"/>
      <c r="Q449" s="8"/>
      <c r="R449" s="148"/>
      <c r="S449" s="148"/>
      <c r="T449" s="148"/>
      <c r="U449" s="148"/>
      <c r="V449" s="334"/>
      <c r="Y449" s="193"/>
      <c r="EK449" s="1"/>
    </row>
    <row r="450" spans="1:141" ht="12" customHeight="1" x14ac:dyDescent="0.25">
      <c r="A450" s="4"/>
      <c r="B450" s="4"/>
      <c r="C450" s="73"/>
      <c r="D450" s="73"/>
      <c r="E450" s="73"/>
      <c r="F450" s="73"/>
      <c r="G450" s="73"/>
      <c r="H450" s="73"/>
      <c r="I450" s="73"/>
      <c r="J450" s="73"/>
      <c r="K450" s="82"/>
      <c r="L450" s="81"/>
      <c r="M450" s="81"/>
      <c r="N450" s="55"/>
      <c r="O450" s="55"/>
      <c r="P450" s="56"/>
      <c r="Q450" s="8"/>
      <c r="R450" s="148"/>
      <c r="S450" s="148"/>
      <c r="T450" s="148"/>
      <c r="U450" s="148"/>
      <c r="V450" s="334"/>
      <c r="Y450" s="193"/>
      <c r="EK450" s="1"/>
    </row>
    <row r="451" spans="1:141" ht="12" customHeight="1" x14ac:dyDescent="0.25">
      <c r="A451" s="4"/>
      <c r="B451" s="4"/>
      <c r="C451" s="73"/>
      <c r="D451" s="73"/>
      <c r="E451" s="73"/>
      <c r="F451" s="73"/>
      <c r="G451" s="73"/>
      <c r="H451" s="73"/>
      <c r="I451" s="73"/>
      <c r="J451" s="73"/>
      <c r="K451" s="82"/>
      <c r="L451" s="81"/>
      <c r="M451" s="81"/>
      <c r="N451" s="55"/>
      <c r="O451" s="55"/>
      <c r="P451" s="56"/>
      <c r="Q451" s="8"/>
      <c r="R451" s="148"/>
      <c r="S451" s="148"/>
      <c r="T451" s="148"/>
      <c r="U451" s="148"/>
      <c r="V451" s="334"/>
      <c r="Y451" s="193"/>
      <c r="EK451" s="1"/>
    </row>
    <row r="452" spans="1:141" ht="12" customHeight="1" x14ac:dyDescent="0.25">
      <c r="B452" s="4"/>
      <c r="C452" s="73"/>
      <c r="D452" s="73"/>
      <c r="E452" s="73"/>
      <c r="F452" s="73"/>
      <c r="G452" s="73"/>
      <c r="H452" s="73"/>
      <c r="I452" s="73"/>
      <c r="J452" s="73"/>
      <c r="K452" s="82"/>
      <c r="L452" s="81"/>
      <c r="M452" s="81"/>
      <c r="N452" s="55"/>
      <c r="O452" s="55"/>
      <c r="P452" s="56"/>
      <c r="Q452" s="8"/>
      <c r="R452" s="148"/>
      <c r="S452" s="148"/>
      <c r="T452" s="148"/>
      <c r="U452" s="148"/>
      <c r="V452" s="321"/>
      <c r="Y452" s="193"/>
      <c r="EK452" s="1"/>
    </row>
    <row r="453" spans="1:141" ht="12" customHeight="1" x14ac:dyDescent="0.25">
      <c r="B453" s="4"/>
      <c r="C453" s="73"/>
      <c r="D453" s="73"/>
      <c r="E453" s="73"/>
      <c r="F453" s="73"/>
      <c r="G453" s="73"/>
      <c r="H453" s="73"/>
      <c r="I453" s="73"/>
      <c r="J453" s="73"/>
      <c r="K453" s="82"/>
      <c r="L453" s="81"/>
      <c r="M453" s="81"/>
      <c r="N453" s="55"/>
      <c r="O453" s="55"/>
      <c r="P453" s="56"/>
      <c r="Q453" s="8"/>
      <c r="R453" s="148"/>
      <c r="S453" s="148"/>
      <c r="T453" s="148"/>
      <c r="U453" s="148"/>
      <c r="V453" s="321"/>
      <c r="Y453" s="193"/>
      <c r="EK453" s="1"/>
    </row>
    <row r="454" spans="1:141" ht="12" customHeight="1" x14ac:dyDescent="0.25">
      <c r="A454" s="4"/>
      <c r="B454" s="4"/>
      <c r="C454" s="73"/>
      <c r="D454" s="73"/>
      <c r="E454" s="73"/>
      <c r="F454" s="73"/>
      <c r="G454" s="73"/>
      <c r="H454" s="73"/>
      <c r="I454" s="73"/>
      <c r="J454" s="73"/>
      <c r="K454" s="82"/>
      <c r="L454" s="81"/>
      <c r="M454" s="81"/>
      <c r="N454" s="55"/>
      <c r="O454" s="55"/>
      <c r="P454" s="56"/>
      <c r="Q454" s="8"/>
      <c r="R454" s="148"/>
      <c r="S454" s="148"/>
      <c r="T454" s="148"/>
      <c r="U454" s="148"/>
      <c r="V454" s="334"/>
      <c r="Y454" s="193"/>
      <c r="EK454" s="1"/>
    </row>
    <row r="455" spans="1:141" ht="12" customHeight="1" x14ac:dyDescent="0.25">
      <c r="A455" s="4"/>
      <c r="B455" s="4"/>
      <c r="C455" s="73"/>
      <c r="D455" s="73"/>
      <c r="E455" s="73"/>
      <c r="F455" s="73"/>
      <c r="G455" s="73"/>
      <c r="H455" s="73"/>
      <c r="I455" s="73"/>
      <c r="J455" s="73"/>
      <c r="K455" s="82"/>
      <c r="L455" s="81"/>
      <c r="M455" s="81"/>
      <c r="N455" s="55"/>
      <c r="O455" s="55"/>
      <c r="P455" s="56"/>
      <c r="Q455" s="8"/>
      <c r="R455" s="148"/>
      <c r="S455" s="148"/>
      <c r="T455" s="148"/>
      <c r="U455" s="148"/>
      <c r="V455" s="334"/>
      <c r="Y455" s="193"/>
      <c r="EK455" s="1"/>
    </row>
    <row r="456" spans="1:141" ht="12" customHeight="1" x14ac:dyDescent="0.25">
      <c r="A456" s="4"/>
      <c r="B456" s="4"/>
      <c r="C456" s="73"/>
      <c r="D456" s="73"/>
      <c r="E456" s="73"/>
      <c r="F456" s="73"/>
      <c r="G456" s="73"/>
      <c r="H456" s="73"/>
      <c r="I456" s="73"/>
      <c r="J456" s="73"/>
      <c r="K456" s="82"/>
      <c r="L456" s="81"/>
      <c r="M456" s="81"/>
      <c r="N456" s="55"/>
      <c r="O456" s="55"/>
      <c r="P456" s="56"/>
      <c r="Q456" s="8"/>
      <c r="R456" s="148"/>
      <c r="S456" s="148"/>
      <c r="T456" s="148"/>
      <c r="U456" s="148"/>
      <c r="V456" s="334"/>
      <c r="Y456" s="193"/>
      <c r="EK456" s="1"/>
    </row>
    <row r="457" spans="1:141" ht="12" customHeight="1" x14ac:dyDescent="0.25">
      <c r="A457" s="4"/>
      <c r="B457" s="4"/>
      <c r="C457" s="73"/>
      <c r="D457" s="73"/>
      <c r="E457" s="73"/>
      <c r="F457" s="73"/>
      <c r="G457" s="73"/>
      <c r="H457" s="73"/>
      <c r="I457" s="73"/>
      <c r="J457" s="73"/>
      <c r="K457" s="82"/>
      <c r="L457" s="81"/>
      <c r="M457" s="81"/>
      <c r="N457" s="55"/>
      <c r="O457" s="55"/>
      <c r="P457" s="56"/>
      <c r="Q457" s="8"/>
      <c r="R457" s="148"/>
      <c r="S457" s="148"/>
      <c r="T457" s="148"/>
      <c r="U457" s="148"/>
      <c r="V457" s="334"/>
      <c r="Y457" s="193"/>
      <c r="EK457" s="1"/>
    </row>
    <row r="458" spans="1:141" ht="12" customHeight="1" x14ac:dyDescent="0.25">
      <c r="A458" s="4"/>
      <c r="B458" s="4"/>
      <c r="C458" s="73"/>
      <c r="D458" s="73"/>
      <c r="E458" s="73"/>
      <c r="F458" s="73"/>
      <c r="G458" s="73"/>
      <c r="H458" s="73"/>
      <c r="I458" s="73"/>
      <c r="J458" s="73"/>
      <c r="K458" s="82"/>
      <c r="L458" s="81"/>
      <c r="M458" s="81"/>
      <c r="N458" s="55"/>
      <c r="O458" s="55"/>
      <c r="P458" s="56"/>
      <c r="Q458" s="8"/>
      <c r="R458" s="148"/>
      <c r="S458" s="148"/>
      <c r="T458" s="148"/>
      <c r="U458" s="148"/>
      <c r="V458" s="334"/>
      <c r="Y458" s="193"/>
      <c r="EK458" s="1"/>
    </row>
    <row r="459" spans="1:141" ht="12" customHeight="1" x14ac:dyDescent="0.25">
      <c r="B459" s="4"/>
      <c r="C459" s="73"/>
      <c r="D459" s="73"/>
      <c r="E459" s="73"/>
      <c r="F459" s="73"/>
      <c r="G459" s="73"/>
      <c r="H459" s="73"/>
      <c r="I459" s="73"/>
      <c r="J459" s="73"/>
      <c r="K459" s="82"/>
      <c r="L459" s="81"/>
      <c r="M459" s="81"/>
      <c r="N459" s="55"/>
      <c r="O459" s="55"/>
      <c r="P459" s="56"/>
      <c r="Q459" s="8"/>
      <c r="R459" s="148"/>
      <c r="S459" s="148"/>
      <c r="T459" s="148"/>
      <c r="U459" s="148"/>
      <c r="V459" s="334"/>
      <c r="Y459" s="193"/>
      <c r="EK459" s="1"/>
    </row>
    <row r="460" spans="1:141" ht="12" customHeight="1" x14ac:dyDescent="0.25">
      <c r="A460" s="4"/>
      <c r="B460" s="4"/>
      <c r="C460" s="73"/>
      <c r="D460" s="73"/>
      <c r="E460" s="73"/>
      <c r="F460" s="73"/>
      <c r="G460" s="73"/>
      <c r="H460" s="73"/>
      <c r="I460" s="73"/>
      <c r="J460" s="73"/>
      <c r="K460" s="82"/>
      <c r="L460" s="81"/>
      <c r="M460" s="81"/>
      <c r="N460" s="55"/>
      <c r="O460" s="55"/>
      <c r="P460" s="56"/>
      <c r="Q460" s="8"/>
      <c r="R460" s="148"/>
      <c r="S460" s="148"/>
      <c r="T460" s="148"/>
      <c r="U460" s="148"/>
      <c r="V460" s="321"/>
      <c r="Y460" s="193"/>
      <c r="EK460" s="1"/>
    </row>
    <row r="461" spans="1:141" ht="12" customHeight="1" x14ac:dyDescent="0.25">
      <c r="A461" s="4"/>
      <c r="B461" s="4"/>
      <c r="C461" s="73"/>
      <c r="D461" s="73"/>
      <c r="E461" s="73"/>
      <c r="F461" s="73"/>
      <c r="G461" s="73"/>
      <c r="H461" s="73"/>
      <c r="I461" s="73"/>
      <c r="J461" s="73"/>
      <c r="K461" s="82"/>
      <c r="L461" s="81"/>
      <c r="M461" s="81"/>
      <c r="N461" s="55"/>
      <c r="O461" s="55"/>
      <c r="P461" s="56"/>
      <c r="Q461" s="8"/>
      <c r="R461" s="148"/>
      <c r="S461" s="148"/>
      <c r="T461" s="148"/>
      <c r="U461" s="148"/>
      <c r="V461" s="321"/>
      <c r="Y461" s="193"/>
      <c r="EK461" s="1"/>
    </row>
    <row r="462" spans="1:141" ht="12" customHeight="1" x14ac:dyDescent="0.25">
      <c r="A462" s="4"/>
      <c r="B462" s="4"/>
      <c r="C462" s="73"/>
      <c r="D462" s="73"/>
      <c r="E462" s="73"/>
      <c r="F462" s="73"/>
      <c r="G462" s="73"/>
      <c r="H462" s="73"/>
      <c r="I462" s="73"/>
      <c r="J462" s="73"/>
      <c r="K462" s="82"/>
      <c r="L462" s="81"/>
      <c r="M462" s="81"/>
      <c r="N462" s="55"/>
      <c r="O462" s="55"/>
      <c r="P462" s="56"/>
      <c r="Q462" s="8"/>
      <c r="R462" s="148"/>
      <c r="S462" s="148"/>
      <c r="T462" s="148"/>
      <c r="U462" s="148"/>
      <c r="V462" s="334"/>
      <c r="Y462" s="193"/>
      <c r="EK462" s="1"/>
    </row>
    <row r="463" spans="1:141" ht="12" customHeight="1" x14ac:dyDescent="0.25">
      <c r="A463" s="4"/>
      <c r="B463" s="4"/>
      <c r="C463" s="73"/>
      <c r="D463" s="73"/>
      <c r="E463" s="73"/>
      <c r="F463" s="73"/>
      <c r="G463" s="73"/>
      <c r="H463" s="73"/>
      <c r="I463" s="73"/>
      <c r="J463" s="73"/>
      <c r="K463" s="82"/>
      <c r="L463" s="81"/>
      <c r="M463" s="81"/>
      <c r="N463" s="55"/>
      <c r="O463" s="55"/>
      <c r="P463" s="56"/>
      <c r="Q463" s="8"/>
      <c r="R463" s="148"/>
      <c r="S463" s="148"/>
      <c r="T463" s="148"/>
      <c r="U463" s="148"/>
      <c r="V463" s="334"/>
      <c r="Y463" s="193"/>
      <c r="EK463" s="1"/>
    </row>
    <row r="464" spans="1:141" ht="12" customHeight="1" x14ac:dyDescent="0.25">
      <c r="A464" s="4"/>
      <c r="B464" s="4"/>
      <c r="C464" s="73"/>
      <c r="D464" s="73"/>
      <c r="E464" s="73"/>
      <c r="F464" s="73"/>
      <c r="G464" s="73"/>
      <c r="H464" s="73"/>
      <c r="I464" s="73"/>
      <c r="J464" s="73"/>
      <c r="K464" s="82"/>
      <c r="L464" s="81"/>
      <c r="M464" s="81"/>
      <c r="N464" s="55"/>
      <c r="O464" s="55"/>
      <c r="P464" s="56"/>
      <c r="Q464" s="8"/>
      <c r="R464" s="148"/>
      <c r="S464" s="148"/>
      <c r="T464" s="148"/>
      <c r="U464" s="148"/>
      <c r="V464" s="334"/>
      <c r="Y464" s="193"/>
      <c r="EK464" s="1"/>
    </row>
    <row r="465" spans="1:141" ht="12" customHeight="1" x14ac:dyDescent="0.25">
      <c r="A465" s="4"/>
      <c r="B465" s="4"/>
      <c r="C465" s="73"/>
      <c r="D465" s="73"/>
      <c r="E465" s="73"/>
      <c r="F465" s="73"/>
      <c r="G465" s="73"/>
      <c r="H465" s="73"/>
      <c r="I465" s="73"/>
      <c r="J465" s="73"/>
      <c r="K465" s="82"/>
      <c r="L465" s="81"/>
      <c r="M465" s="81"/>
      <c r="N465" s="55"/>
      <c r="O465" s="55"/>
      <c r="P465" s="56"/>
      <c r="Q465" s="8"/>
      <c r="R465" s="148"/>
      <c r="S465" s="148"/>
      <c r="T465" s="148"/>
      <c r="U465" s="148"/>
      <c r="V465" s="334"/>
      <c r="Y465" s="193"/>
      <c r="EK465" s="1"/>
    </row>
    <row r="466" spans="1:141" ht="12" customHeight="1" x14ac:dyDescent="0.25">
      <c r="A466" s="4"/>
      <c r="B466" s="4"/>
      <c r="C466" s="73"/>
      <c r="D466" s="73"/>
      <c r="E466" s="73"/>
      <c r="F466" s="73"/>
      <c r="G466" s="73"/>
      <c r="H466" s="73"/>
      <c r="I466" s="73"/>
      <c r="J466" s="73"/>
      <c r="K466" s="82"/>
      <c r="L466" s="81"/>
      <c r="M466" s="81"/>
      <c r="N466" s="55"/>
      <c r="O466" s="55"/>
      <c r="P466" s="56"/>
      <c r="Q466" s="8"/>
      <c r="R466" s="148"/>
      <c r="S466" s="148"/>
      <c r="T466" s="148"/>
      <c r="U466" s="148"/>
      <c r="V466" s="334"/>
      <c r="Y466" s="193"/>
      <c r="EK466" s="1"/>
    </row>
    <row r="467" spans="1:141" ht="12" customHeight="1" x14ac:dyDescent="0.25">
      <c r="A467" s="4"/>
      <c r="B467" s="4"/>
      <c r="C467" s="73"/>
      <c r="D467" s="73"/>
      <c r="E467" s="73"/>
      <c r="F467" s="73"/>
      <c r="G467" s="73"/>
      <c r="H467" s="73"/>
      <c r="I467" s="73"/>
      <c r="J467" s="73"/>
      <c r="K467" s="82"/>
      <c r="L467" s="81"/>
      <c r="M467" s="81"/>
      <c r="N467" s="55"/>
      <c r="O467" s="55"/>
      <c r="P467" s="56"/>
      <c r="Q467" s="8"/>
      <c r="R467" s="148"/>
      <c r="S467" s="148"/>
      <c r="T467" s="148"/>
      <c r="U467" s="148"/>
      <c r="V467" s="334"/>
      <c r="Y467" s="193"/>
      <c r="EK467" s="1"/>
    </row>
    <row r="468" spans="1:141" ht="12" customHeight="1" x14ac:dyDescent="0.25">
      <c r="A468" s="4"/>
      <c r="B468" s="4"/>
      <c r="C468" s="73"/>
      <c r="D468" s="73"/>
      <c r="E468" s="73"/>
      <c r="F468" s="73"/>
      <c r="G468" s="73"/>
      <c r="H468" s="73"/>
      <c r="I468" s="73"/>
      <c r="J468" s="73"/>
      <c r="K468" s="82"/>
      <c r="L468" s="81"/>
      <c r="M468" s="81"/>
      <c r="N468" s="55"/>
      <c r="O468" s="55"/>
      <c r="P468" s="56"/>
      <c r="Q468" s="8"/>
      <c r="R468" s="148"/>
      <c r="S468" s="148"/>
      <c r="T468" s="148"/>
      <c r="U468" s="148"/>
      <c r="V468" s="321"/>
      <c r="Y468" s="193"/>
      <c r="EK468" s="1"/>
    </row>
    <row r="469" spans="1:141" ht="12" customHeight="1" x14ac:dyDescent="0.25">
      <c r="A469" s="4"/>
      <c r="B469" s="4"/>
      <c r="C469" s="73"/>
      <c r="D469" s="73"/>
      <c r="E469" s="73"/>
      <c r="F469" s="73"/>
      <c r="G469" s="73"/>
      <c r="H469" s="73"/>
      <c r="I469" s="73"/>
      <c r="J469" s="73"/>
      <c r="K469" s="82"/>
      <c r="L469" s="81"/>
      <c r="M469" s="81"/>
      <c r="N469" s="55"/>
      <c r="O469" s="55"/>
      <c r="P469" s="56"/>
      <c r="Q469" s="8"/>
      <c r="R469" s="148"/>
      <c r="S469" s="148"/>
      <c r="T469" s="148"/>
      <c r="U469" s="148"/>
      <c r="V469" s="321"/>
      <c r="Y469" s="193"/>
      <c r="EK469" s="1"/>
    </row>
    <row r="470" spans="1:141" ht="12" customHeight="1" x14ac:dyDescent="0.25">
      <c r="A470" s="4"/>
      <c r="B470" s="4"/>
      <c r="C470" s="73"/>
      <c r="D470" s="73"/>
      <c r="E470" s="73"/>
      <c r="F470" s="73"/>
      <c r="G470" s="73"/>
      <c r="H470" s="73"/>
      <c r="I470" s="73"/>
      <c r="J470" s="73"/>
      <c r="K470" s="82"/>
      <c r="L470" s="81"/>
      <c r="M470" s="81"/>
      <c r="N470" s="55"/>
      <c r="O470" s="55"/>
      <c r="P470" s="56"/>
      <c r="Q470" s="8"/>
      <c r="R470" s="148"/>
      <c r="S470" s="148"/>
      <c r="T470" s="148"/>
      <c r="U470" s="148"/>
      <c r="V470" s="334"/>
      <c r="Y470" s="193"/>
      <c r="EK470" s="1"/>
    </row>
    <row r="471" spans="1:141" ht="12" customHeight="1" x14ac:dyDescent="0.25">
      <c r="A471" s="4"/>
      <c r="B471" s="4"/>
      <c r="C471" s="73"/>
      <c r="D471" s="73"/>
      <c r="E471" s="73"/>
      <c r="F471" s="73"/>
      <c r="G471" s="73"/>
      <c r="H471" s="73"/>
      <c r="I471" s="73"/>
      <c r="J471" s="73"/>
      <c r="K471" s="82"/>
      <c r="L471" s="81"/>
      <c r="M471" s="81"/>
      <c r="N471" s="55"/>
      <c r="O471" s="55"/>
      <c r="P471" s="56"/>
      <c r="Q471" s="8"/>
      <c r="R471" s="148"/>
      <c r="S471" s="148"/>
      <c r="T471" s="148"/>
      <c r="U471" s="148"/>
      <c r="V471" s="334"/>
      <c r="Y471" s="193"/>
      <c r="EK471" s="1"/>
    </row>
    <row r="472" spans="1:141" ht="12" customHeight="1" x14ac:dyDescent="0.25">
      <c r="A472" s="4"/>
      <c r="B472" s="4"/>
      <c r="C472" s="73"/>
      <c r="D472" s="73"/>
      <c r="E472" s="73"/>
      <c r="F472" s="73"/>
      <c r="G472" s="73"/>
      <c r="H472" s="73"/>
      <c r="I472" s="73"/>
      <c r="J472" s="73"/>
      <c r="K472" s="82"/>
      <c r="L472" s="81"/>
      <c r="M472" s="81"/>
      <c r="N472" s="55"/>
      <c r="O472" s="55"/>
      <c r="P472" s="56"/>
      <c r="Q472" s="8"/>
      <c r="R472" s="148"/>
      <c r="S472" s="148"/>
      <c r="T472" s="148"/>
      <c r="U472" s="148"/>
      <c r="V472" s="334"/>
      <c r="Y472" s="193"/>
      <c r="EK472" s="1"/>
    </row>
    <row r="473" spans="1:141" ht="12" customHeight="1" x14ac:dyDescent="0.25">
      <c r="A473" s="4"/>
      <c r="B473" s="4"/>
      <c r="C473" s="73"/>
      <c r="D473" s="73"/>
      <c r="E473" s="73"/>
      <c r="F473" s="73"/>
      <c r="G473" s="73"/>
      <c r="H473" s="73"/>
      <c r="I473" s="73"/>
      <c r="J473" s="73"/>
      <c r="K473" s="82"/>
      <c r="L473" s="81"/>
      <c r="M473" s="81"/>
      <c r="N473" s="55"/>
      <c r="O473" s="55"/>
      <c r="P473" s="56"/>
      <c r="Q473" s="8"/>
      <c r="R473" s="148"/>
      <c r="S473" s="148"/>
      <c r="T473" s="148"/>
      <c r="U473" s="148"/>
      <c r="V473" s="334"/>
      <c r="Y473" s="193"/>
      <c r="EK473" s="1"/>
    </row>
    <row r="474" spans="1:141" ht="12" customHeight="1" x14ac:dyDescent="0.25">
      <c r="A474" s="4"/>
      <c r="B474" s="4"/>
      <c r="C474" s="73"/>
      <c r="D474" s="73"/>
      <c r="E474" s="73"/>
      <c r="F474" s="73"/>
      <c r="G474" s="73"/>
      <c r="H474" s="73"/>
      <c r="I474" s="73"/>
      <c r="J474" s="73"/>
      <c r="K474" s="82"/>
      <c r="L474" s="81"/>
      <c r="M474" s="81"/>
      <c r="N474" s="55"/>
      <c r="O474" s="55"/>
      <c r="P474" s="56"/>
      <c r="Q474" s="8"/>
      <c r="R474" s="148"/>
      <c r="S474" s="148"/>
      <c r="T474" s="148"/>
      <c r="U474" s="148"/>
      <c r="V474" s="334"/>
      <c r="Y474" s="193"/>
      <c r="EK474" s="1"/>
    </row>
    <row r="475" spans="1:141" ht="12" customHeight="1" x14ac:dyDescent="0.25">
      <c r="A475" s="4"/>
      <c r="B475" s="4"/>
      <c r="C475" s="73"/>
      <c r="D475" s="73"/>
      <c r="E475" s="73"/>
      <c r="F475" s="73"/>
      <c r="G475" s="73"/>
      <c r="H475" s="73"/>
      <c r="I475" s="73"/>
      <c r="J475" s="73"/>
      <c r="K475" s="82"/>
      <c r="L475" s="81"/>
      <c r="M475" s="81"/>
      <c r="N475" s="55"/>
      <c r="O475" s="55"/>
      <c r="P475" s="56"/>
      <c r="Q475" s="8"/>
      <c r="R475" s="148"/>
      <c r="S475" s="148"/>
      <c r="T475" s="148"/>
      <c r="U475" s="148"/>
      <c r="V475" s="334"/>
      <c r="Y475" s="193"/>
      <c r="EK475" s="1"/>
    </row>
    <row r="476" spans="1:141" ht="12" customHeight="1" x14ac:dyDescent="0.3">
      <c r="A476" s="4"/>
      <c r="B476" s="4"/>
      <c r="C476" s="73"/>
      <c r="D476" s="73"/>
      <c r="E476" s="73"/>
      <c r="F476" s="73"/>
      <c r="G476" s="73"/>
      <c r="H476" s="73"/>
      <c r="I476" s="73"/>
      <c r="J476" s="73"/>
      <c r="K476" s="82"/>
      <c r="L476" s="81"/>
      <c r="M476" s="81"/>
      <c r="N476" s="55"/>
      <c r="O476" s="55"/>
      <c r="P476" s="56"/>
      <c r="Q476" s="7"/>
      <c r="R476" s="149"/>
      <c r="S476" s="149"/>
      <c r="T476" s="149"/>
      <c r="U476" s="149"/>
      <c r="W476" s="339"/>
      <c r="X476" s="190"/>
      <c r="Y476" s="7"/>
      <c r="Z476" s="149"/>
      <c r="EK476" s="1"/>
    </row>
    <row r="477" spans="1:141" ht="12" customHeight="1" x14ac:dyDescent="0.25">
      <c r="A477" s="4"/>
      <c r="B477" s="4"/>
      <c r="C477" s="73"/>
      <c r="D477" s="73"/>
      <c r="E477" s="73"/>
      <c r="F477" s="73"/>
      <c r="G477" s="73"/>
      <c r="H477" s="73"/>
      <c r="I477" s="73"/>
      <c r="J477" s="73"/>
      <c r="K477" s="82"/>
      <c r="L477" s="81"/>
      <c r="M477" s="81"/>
      <c r="N477" s="55"/>
      <c r="O477" s="55"/>
      <c r="P477" s="56"/>
      <c r="Q477" s="8"/>
      <c r="R477" s="148"/>
      <c r="S477" s="148"/>
      <c r="T477" s="148"/>
      <c r="U477" s="148"/>
      <c r="V477" s="321"/>
      <c r="Y477" s="193"/>
      <c r="EK477" s="1"/>
    </row>
    <row r="478" spans="1:141" ht="12" customHeight="1" x14ac:dyDescent="0.25">
      <c r="A478" s="4"/>
      <c r="B478" s="4"/>
      <c r="C478" s="73"/>
      <c r="D478" s="73"/>
      <c r="E478" s="73"/>
      <c r="F478" s="73"/>
      <c r="G478" s="73"/>
      <c r="H478" s="73"/>
      <c r="I478" s="73"/>
      <c r="J478" s="73"/>
      <c r="K478" s="82"/>
      <c r="L478" s="81"/>
      <c r="M478" s="81"/>
      <c r="N478" s="55"/>
      <c r="O478" s="55"/>
      <c r="P478" s="56"/>
      <c r="Q478" s="8"/>
      <c r="R478" s="148"/>
      <c r="S478" s="148"/>
      <c r="T478" s="148"/>
      <c r="U478" s="148"/>
      <c r="V478" s="321"/>
      <c r="Y478" s="193"/>
      <c r="EK478" s="1"/>
    </row>
    <row r="479" spans="1:141" ht="12" customHeight="1" x14ac:dyDescent="0.25">
      <c r="A479" s="4"/>
      <c r="B479" s="4"/>
      <c r="C479" s="73"/>
      <c r="D479" s="73"/>
      <c r="E479" s="73"/>
      <c r="F479" s="73"/>
      <c r="G479" s="73"/>
      <c r="H479" s="73"/>
      <c r="I479" s="73"/>
      <c r="J479" s="73"/>
      <c r="K479" s="82"/>
      <c r="L479" s="81"/>
      <c r="M479" s="81"/>
      <c r="N479" s="55"/>
      <c r="O479" s="55"/>
      <c r="P479" s="56"/>
      <c r="Q479" s="8"/>
      <c r="R479" s="148"/>
      <c r="S479" s="148"/>
      <c r="T479" s="148"/>
      <c r="U479" s="148"/>
      <c r="V479" s="321"/>
      <c r="Y479" s="193"/>
      <c r="EK479" s="1"/>
    </row>
    <row r="480" spans="1:141" ht="12" customHeight="1" x14ac:dyDescent="0.25">
      <c r="A480" s="4"/>
      <c r="B480" s="4"/>
      <c r="C480" s="73"/>
      <c r="D480" s="73"/>
      <c r="E480" s="73"/>
      <c r="F480" s="73"/>
      <c r="G480" s="73"/>
      <c r="H480" s="73"/>
      <c r="I480" s="73"/>
      <c r="J480" s="73"/>
      <c r="K480" s="82"/>
      <c r="L480" s="81"/>
      <c r="M480" s="81"/>
      <c r="N480" s="55"/>
      <c r="O480" s="55"/>
      <c r="P480" s="56"/>
      <c r="Q480" s="8"/>
      <c r="R480" s="148"/>
      <c r="S480" s="148"/>
      <c r="T480" s="148"/>
      <c r="U480" s="148"/>
      <c r="V480" s="321"/>
      <c r="Y480" s="193"/>
      <c r="EK480" s="1"/>
    </row>
    <row r="481" spans="1:141" ht="12" customHeight="1" x14ac:dyDescent="0.25">
      <c r="A481" s="4"/>
      <c r="B481" s="4"/>
      <c r="C481" s="73"/>
      <c r="D481" s="73"/>
      <c r="E481" s="73"/>
      <c r="F481" s="73"/>
      <c r="G481" s="73"/>
      <c r="H481" s="73"/>
      <c r="I481" s="73"/>
      <c r="J481" s="73"/>
      <c r="K481" s="82"/>
      <c r="L481" s="81"/>
      <c r="M481" s="81"/>
      <c r="N481" s="55"/>
      <c r="O481" s="55"/>
      <c r="P481" s="56"/>
      <c r="Q481" s="8"/>
      <c r="R481" s="148"/>
      <c r="S481" s="148"/>
      <c r="T481" s="148"/>
      <c r="U481" s="148"/>
      <c r="V481" s="321"/>
      <c r="Y481" s="193"/>
      <c r="EK481" s="1"/>
    </row>
    <row r="482" spans="1:141" ht="12" customHeight="1" x14ac:dyDescent="0.25">
      <c r="A482" s="4"/>
      <c r="B482" s="4"/>
      <c r="C482" s="73"/>
      <c r="D482" s="73"/>
      <c r="E482" s="73"/>
      <c r="F482" s="73"/>
      <c r="G482" s="73"/>
      <c r="H482" s="73"/>
      <c r="I482" s="73"/>
      <c r="J482" s="73"/>
      <c r="K482" s="82"/>
      <c r="L482" s="81"/>
      <c r="M482" s="81"/>
      <c r="N482" s="55"/>
      <c r="O482" s="55"/>
      <c r="P482" s="56"/>
      <c r="Q482" s="8"/>
      <c r="R482" s="148"/>
      <c r="S482" s="148"/>
      <c r="T482" s="148"/>
      <c r="U482" s="148"/>
      <c r="V482" s="321"/>
      <c r="Y482" s="193"/>
      <c r="EK482" s="1"/>
    </row>
    <row r="483" spans="1:141" ht="12" customHeight="1" x14ac:dyDescent="0.25">
      <c r="A483" s="4"/>
      <c r="B483" s="4"/>
      <c r="C483" s="73"/>
      <c r="D483" s="73"/>
      <c r="E483" s="73"/>
      <c r="F483" s="73"/>
      <c r="G483" s="73"/>
      <c r="H483" s="73"/>
      <c r="I483" s="73"/>
      <c r="J483" s="73"/>
      <c r="K483" s="82"/>
      <c r="L483" s="81"/>
      <c r="M483" s="81"/>
      <c r="N483" s="55"/>
      <c r="O483" s="55"/>
      <c r="P483" s="56"/>
      <c r="Q483" s="8"/>
      <c r="R483" s="148"/>
      <c r="S483" s="148"/>
      <c r="T483" s="148"/>
      <c r="U483" s="148"/>
      <c r="V483" s="334"/>
      <c r="Y483" s="196"/>
      <c r="EK483" s="1"/>
    </row>
    <row r="484" spans="1:141" ht="12" customHeight="1" x14ac:dyDescent="0.25">
      <c r="A484" s="4"/>
      <c r="B484" s="4"/>
      <c r="C484" s="73"/>
      <c r="D484" s="73"/>
      <c r="E484" s="73"/>
      <c r="F484" s="73"/>
      <c r="G484" s="73"/>
      <c r="H484" s="73"/>
      <c r="I484" s="73"/>
      <c r="J484" s="73"/>
      <c r="K484" s="82"/>
      <c r="L484" s="81"/>
      <c r="M484" s="81"/>
      <c r="N484" s="55"/>
      <c r="O484" s="55"/>
      <c r="P484" s="56"/>
      <c r="Q484" s="8"/>
      <c r="R484" s="148"/>
      <c r="S484" s="148"/>
      <c r="T484" s="148"/>
      <c r="U484" s="148"/>
      <c r="V484" s="334"/>
      <c r="Y484" s="193"/>
      <c r="EK484" s="1"/>
    </row>
    <row r="485" spans="1:141" ht="12" customHeight="1" x14ac:dyDescent="0.25">
      <c r="B485" s="4"/>
      <c r="C485" s="73"/>
      <c r="D485" s="73"/>
      <c r="E485" s="73"/>
      <c r="F485" s="73"/>
      <c r="G485" s="73"/>
      <c r="H485" s="73"/>
      <c r="I485" s="73"/>
      <c r="J485" s="73"/>
      <c r="K485" s="82"/>
      <c r="L485" s="81"/>
      <c r="M485" s="81"/>
      <c r="N485" s="55"/>
      <c r="O485" s="55"/>
      <c r="P485" s="56"/>
      <c r="Q485" s="8"/>
      <c r="R485" s="148"/>
      <c r="S485" s="148"/>
      <c r="T485" s="148"/>
      <c r="U485" s="148"/>
      <c r="V485" s="334"/>
      <c r="Y485" s="193"/>
      <c r="EK485" s="1"/>
    </row>
    <row r="486" spans="1:141" ht="12" customHeight="1" x14ac:dyDescent="0.25">
      <c r="B486" s="4"/>
      <c r="C486" s="73"/>
      <c r="D486" s="73"/>
      <c r="E486" s="73"/>
      <c r="F486" s="73"/>
      <c r="G486" s="73"/>
      <c r="H486" s="73"/>
      <c r="I486" s="73"/>
      <c r="J486" s="73"/>
      <c r="K486" s="82"/>
      <c r="L486" s="81"/>
      <c r="M486" s="81"/>
      <c r="N486" s="55"/>
      <c r="O486" s="55"/>
      <c r="P486" s="56"/>
      <c r="Q486" s="8"/>
      <c r="R486" s="148"/>
      <c r="S486" s="148"/>
      <c r="T486" s="148"/>
      <c r="U486" s="148"/>
      <c r="V486" s="334"/>
      <c r="Y486" s="193"/>
      <c r="EK486" s="1"/>
    </row>
    <row r="487" spans="1:141" ht="12" customHeight="1" x14ac:dyDescent="0.25">
      <c r="B487" s="4"/>
      <c r="C487" s="73"/>
      <c r="D487" s="73"/>
      <c r="E487" s="73"/>
      <c r="F487" s="73"/>
      <c r="G487" s="73"/>
      <c r="H487" s="73"/>
      <c r="I487" s="73"/>
      <c r="J487" s="73"/>
      <c r="K487" s="82"/>
      <c r="L487" s="81"/>
      <c r="M487" s="81"/>
      <c r="N487" s="55"/>
      <c r="O487" s="55"/>
      <c r="P487" s="56"/>
      <c r="Q487" s="8"/>
      <c r="R487" s="148"/>
      <c r="S487" s="148"/>
      <c r="T487" s="148"/>
      <c r="U487" s="148"/>
      <c r="V487" s="334"/>
      <c r="Y487" s="193"/>
      <c r="EK487" s="1"/>
    </row>
    <row r="488" spans="1:141" ht="12" customHeight="1" x14ac:dyDescent="0.25">
      <c r="B488" s="4"/>
      <c r="C488" s="73"/>
      <c r="D488" s="73"/>
      <c r="E488" s="73"/>
      <c r="F488" s="73"/>
      <c r="G488" s="73"/>
      <c r="H488" s="73"/>
      <c r="I488" s="73"/>
      <c r="J488" s="73"/>
      <c r="K488" s="82"/>
      <c r="L488" s="81"/>
      <c r="M488" s="81"/>
      <c r="N488" s="55"/>
      <c r="O488" s="55"/>
      <c r="P488" s="56"/>
      <c r="Q488" s="8"/>
      <c r="R488" s="148"/>
      <c r="S488" s="148"/>
      <c r="T488" s="148"/>
      <c r="U488" s="148"/>
      <c r="V488" s="334"/>
      <c r="Y488" s="193"/>
      <c r="EK488" s="1"/>
    </row>
    <row r="489" spans="1:141" ht="12" customHeight="1" x14ac:dyDescent="0.25">
      <c r="A489" s="4"/>
      <c r="B489" s="4"/>
      <c r="C489" s="73"/>
      <c r="D489" s="73"/>
      <c r="E489" s="73"/>
      <c r="F489" s="73"/>
      <c r="G489" s="73"/>
      <c r="H489" s="73"/>
      <c r="I489" s="73"/>
      <c r="J489" s="73"/>
      <c r="K489" s="82"/>
      <c r="L489" s="81"/>
      <c r="M489" s="81"/>
      <c r="N489" s="55"/>
      <c r="O489" s="55"/>
      <c r="P489" s="56"/>
      <c r="Q489" s="8"/>
      <c r="R489" s="148"/>
      <c r="S489" s="148"/>
      <c r="T489" s="148"/>
      <c r="U489" s="148"/>
      <c r="V489" s="321"/>
      <c r="Y489" s="196"/>
      <c r="EK489" s="1"/>
    </row>
    <row r="490" spans="1:141" ht="12" customHeight="1" x14ac:dyDescent="0.25">
      <c r="A490" s="4"/>
      <c r="B490" s="4"/>
      <c r="C490" s="73"/>
      <c r="D490" s="73"/>
      <c r="E490" s="73"/>
      <c r="F490" s="73"/>
      <c r="G490" s="73"/>
      <c r="H490" s="73"/>
      <c r="I490" s="73"/>
      <c r="J490" s="73"/>
      <c r="K490" s="82"/>
      <c r="L490" s="81"/>
      <c r="M490" s="81"/>
      <c r="N490" s="55"/>
      <c r="O490" s="55"/>
      <c r="P490" s="56"/>
      <c r="Q490" s="8"/>
      <c r="R490" s="148"/>
      <c r="S490" s="148"/>
      <c r="T490" s="148"/>
      <c r="U490" s="148"/>
      <c r="V490" s="321"/>
      <c r="Y490" s="193"/>
      <c r="EK490" s="1"/>
    </row>
    <row r="491" spans="1:141" ht="12" customHeight="1" x14ac:dyDescent="0.25">
      <c r="B491" s="4"/>
      <c r="C491" s="73"/>
      <c r="D491" s="73"/>
      <c r="E491" s="73"/>
      <c r="F491" s="73"/>
      <c r="G491" s="73"/>
      <c r="H491" s="73"/>
      <c r="I491" s="73"/>
      <c r="J491" s="73"/>
      <c r="K491" s="82"/>
      <c r="L491" s="81"/>
      <c r="M491" s="81"/>
      <c r="N491" s="55"/>
      <c r="O491" s="55"/>
      <c r="P491" s="56"/>
      <c r="Q491" s="8"/>
      <c r="R491" s="148"/>
      <c r="S491" s="148"/>
      <c r="T491" s="148"/>
      <c r="U491" s="148"/>
      <c r="V491" s="321"/>
      <c r="Y491" s="193"/>
      <c r="EK491" s="1"/>
    </row>
    <row r="492" spans="1:141" ht="12" customHeight="1" x14ac:dyDescent="0.25">
      <c r="B492" s="4"/>
      <c r="C492" s="73"/>
      <c r="D492" s="73"/>
      <c r="E492" s="73"/>
      <c r="F492" s="73"/>
      <c r="G492" s="73"/>
      <c r="H492" s="73"/>
      <c r="I492" s="73"/>
      <c r="J492" s="73"/>
      <c r="K492" s="82"/>
      <c r="L492" s="81"/>
      <c r="M492" s="81"/>
      <c r="N492" s="55"/>
      <c r="O492" s="55"/>
      <c r="P492" s="56"/>
      <c r="Q492" s="8"/>
      <c r="R492" s="148"/>
      <c r="S492" s="148"/>
      <c r="T492" s="148"/>
      <c r="U492" s="148"/>
      <c r="V492" s="321"/>
      <c r="Y492" s="193"/>
      <c r="EK492" s="1"/>
    </row>
    <row r="493" spans="1:141" ht="12" customHeight="1" x14ac:dyDescent="0.25">
      <c r="B493" s="4"/>
      <c r="C493" s="73"/>
      <c r="D493" s="73"/>
      <c r="E493" s="73"/>
      <c r="F493" s="73"/>
      <c r="G493" s="73"/>
      <c r="H493" s="73"/>
      <c r="I493" s="73"/>
      <c r="J493" s="73"/>
      <c r="K493" s="82"/>
      <c r="L493" s="81"/>
      <c r="M493" s="81"/>
      <c r="N493" s="55"/>
      <c r="O493" s="55"/>
      <c r="P493" s="56"/>
      <c r="Q493" s="8"/>
      <c r="R493" s="148"/>
      <c r="S493" s="148"/>
      <c r="T493" s="148"/>
      <c r="U493" s="148"/>
      <c r="V493" s="321"/>
      <c r="Y493" s="193"/>
      <c r="EK493" s="1"/>
    </row>
    <row r="494" spans="1:141" ht="12" customHeight="1" x14ac:dyDescent="0.25">
      <c r="B494" s="4"/>
      <c r="C494" s="73"/>
      <c r="D494" s="73"/>
      <c r="E494" s="73"/>
      <c r="F494" s="73"/>
      <c r="G494" s="73"/>
      <c r="H494" s="73"/>
      <c r="I494" s="73"/>
      <c r="J494" s="73"/>
      <c r="K494" s="82"/>
      <c r="L494" s="81"/>
      <c r="M494" s="81"/>
      <c r="N494" s="55"/>
      <c r="O494" s="55"/>
      <c r="P494" s="56"/>
      <c r="Q494" s="8"/>
      <c r="R494" s="148"/>
      <c r="S494" s="148"/>
      <c r="T494" s="148"/>
      <c r="U494" s="148"/>
      <c r="V494" s="321"/>
      <c r="Y494" s="193"/>
      <c r="EK494" s="1"/>
    </row>
    <row r="495" spans="1:141" ht="12" customHeight="1" x14ac:dyDescent="0.25">
      <c r="B495" s="4"/>
      <c r="C495" s="73"/>
      <c r="D495" s="73"/>
      <c r="E495" s="73"/>
      <c r="F495" s="73"/>
      <c r="G495" s="73"/>
      <c r="H495" s="73"/>
      <c r="I495" s="73"/>
      <c r="J495" s="73"/>
      <c r="K495" s="82"/>
      <c r="L495" s="81"/>
      <c r="M495" s="81"/>
      <c r="N495" s="55"/>
      <c r="O495" s="55"/>
      <c r="P495" s="56"/>
      <c r="Q495" s="8"/>
      <c r="R495" s="148"/>
      <c r="S495" s="148"/>
      <c r="T495" s="148"/>
      <c r="U495" s="148"/>
      <c r="V495" s="340"/>
      <c r="Y495" s="193"/>
      <c r="EK495" s="1"/>
    </row>
    <row r="496" spans="1:141" ht="12" customHeight="1" x14ac:dyDescent="0.25">
      <c r="B496" s="4"/>
      <c r="C496" s="73"/>
      <c r="D496" s="73"/>
      <c r="E496" s="73"/>
      <c r="F496" s="73"/>
      <c r="G496" s="73"/>
      <c r="H496" s="73"/>
      <c r="I496" s="73"/>
      <c r="J496" s="73"/>
      <c r="K496" s="82"/>
      <c r="L496" s="81"/>
      <c r="M496" s="81"/>
      <c r="N496" s="55"/>
      <c r="O496" s="55"/>
      <c r="P496" s="56"/>
      <c r="Q496" s="8"/>
      <c r="R496" s="148"/>
      <c r="S496" s="148"/>
      <c r="T496" s="148"/>
      <c r="U496" s="148"/>
      <c r="EK496" s="1"/>
    </row>
    <row r="497" spans="1:141" ht="12" customHeight="1" x14ac:dyDescent="0.3">
      <c r="A497" s="4"/>
      <c r="B497" s="4"/>
      <c r="C497" s="73"/>
      <c r="D497" s="73"/>
      <c r="E497" s="73"/>
      <c r="F497" s="73"/>
      <c r="G497" s="73"/>
      <c r="H497" s="73"/>
      <c r="I497" s="73"/>
      <c r="J497" s="73"/>
      <c r="K497" s="82"/>
      <c r="L497" s="81"/>
      <c r="M497" s="81"/>
      <c r="N497" s="55"/>
      <c r="O497" s="55"/>
      <c r="P497" s="56"/>
      <c r="Q497" s="7"/>
      <c r="R497" s="149"/>
      <c r="S497" s="149"/>
      <c r="T497" s="149"/>
      <c r="U497" s="149"/>
      <c r="W497" s="339"/>
      <c r="X497" s="190"/>
      <c r="Y497" s="7"/>
      <c r="Z497" s="149"/>
      <c r="EK497" s="1"/>
    </row>
    <row r="498" spans="1:141" ht="12" customHeight="1" x14ac:dyDescent="0.3">
      <c r="A498" s="4"/>
      <c r="B498" s="4"/>
      <c r="C498" s="73"/>
      <c r="D498" s="73"/>
      <c r="E498" s="73"/>
      <c r="F498" s="73"/>
      <c r="G498" s="73"/>
      <c r="H498" s="73"/>
      <c r="I498" s="73"/>
      <c r="J498" s="73"/>
      <c r="K498" s="82"/>
      <c r="L498" s="81"/>
      <c r="M498" s="81"/>
      <c r="N498" s="55"/>
      <c r="O498" s="55"/>
      <c r="P498" s="56"/>
      <c r="Q498" s="7"/>
      <c r="R498" s="149"/>
      <c r="S498" s="149"/>
      <c r="T498" s="149"/>
      <c r="U498" s="149"/>
      <c r="V498" s="333"/>
      <c r="Y498" s="193"/>
      <c r="EK498" s="1"/>
    </row>
    <row r="499" spans="1:141" ht="12" customHeight="1" x14ac:dyDescent="0.3">
      <c r="A499" s="4"/>
      <c r="B499" s="4"/>
      <c r="C499" s="73"/>
      <c r="D499" s="73"/>
      <c r="E499" s="73"/>
      <c r="F499" s="73"/>
      <c r="G499" s="73"/>
      <c r="H499" s="73"/>
      <c r="I499" s="73"/>
      <c r="J499" s="73"/>
      <c r="K499" s="82"/>
      <c r="L499" s="81"/>
      <c r="M499" s="81"/>
      <c r="N499" s="55"/>
      <c r="O499" s="55"/>
      <c r="P499" s="56"/>
      <c r="Q499" s="7"/>
      <c r="R499" s="149"/>
      <c r="S499" s="149"/>
      <c r="T499" s="149"/>
      <c r="U499" s="149"/>
      <c r="V499" s="333"/>
      <c r="Y499" s="193"/>
      <c r="EK499" s="1"/>
    </row>
    <row r="500" spans="1:141" s="19" customFormat="1" ht="12" customHeight="1" x14ac:dyDescent="0.25">
      <c r="A500" s="22"/>
      <c r="B500" s="4"/>
      <c r="C500" s="73"/>
      <c r="D500" s="73"/>
      <c r="E500" s="73"/>
      <c r="F500" s="73"/>
      <c r="G500" s="73"/>
      <c r="H500" s="73"/>
      <c r="I500" s="73"/>
      <c r="J500" s="73"/>
      <c r="K500" s="82"/>
      <c r="L500" s="81"/>
      <c r="M500" s="81"/>
      <c r="N500" s="55"/>
      <c r="O500" s="55"/>
      <c r="P500" s="56"/>
      <c r="Q500" s="47"/>
      <c r="R500" s="153"/>
      <c r="S500" s="153"/>
      <c r="T500" s="153"/>
      <c r="U500" s="153"/>
      <c r="V500" s="321"/>
      <c r="W500" s="338"/>
      <c r="X500" s="192"/>
      <c r="Y500" s="195"/>
      <c r="Z500" s="151"/>
      <c r="AA500" s="152"/>
      <c r="AB500" s="152"/>
      <c r="AC500" s="152"/>
      <c r="AD500" s="152"/>
      <c r="AE500" s="20"/>
      <c r="AF500" s="20"/>
      <c r="AG500" s="20"/>
      <c r="AH500" s="20"/>
      <c r="AI500" s="20"/>
      <c r="AJ500" s="20"/>
      <c r="AK500" s="20"/>
      <c r="AL500" s="20"/>
      <c r="AM500" s="20"/>
      <c r="AN500" s="20"/>
      <c r="AO500" s="20"/>
      <c r="AP500" s="20"/>
      <c r="AQ500" s="20"/>
      <c r="AR500" s="20"/>
      <c r="AS500" s="20"/>
      <c r="AT500" s="20"/>
      <c r="AU500" s="20"/>
      <c r="AV500" s="20"/>
      <c r="AW500" s="20"/>
      <c r="AX500" s="20"/>
      <c r="AY500" s="20"/>
      <c r="AZ500" s="20"/>
      <c r="BA500" s="20"/>
      <c r="BB500" s="20"/>
      <c r="BC500" s="20"/>
      <c r="BD500" s="20"/>
      <c r="BE500" s="20"/>
      <c r="BF500" s="20"/>
      <c r="BG500" s="20"/>
      <c r="BH500" s="20"/>
      <c r="BI500" s="20"/>
      <c r="BJ500" s="20"/>
      <c r="BK500" s="20"/>
      <c r="BL500" s="20"/>
      <c r="BM500" s="20"/>
      <c r="BN500" s="20"/>
      <c r="BO500" s="20"/>
      <c r="BP500" s="20"/>
      <c r="BQ500" s="20"/>
      <c r="BR500" s="20"/>
      <c r="BS500" s="20"/>
      <c r="BT500" s="20"/>
      <c r="BU500" s="20"/>
      <c r="BV500" s="20"/>
      <c r="BW500" s="20"/>
      <c r="BX500" s="20"/>
      <c r="BY500" s="20"/>
      <c r="BZ500" s="20"/>
      <c r="CA500" s="20"/>
      <c r="CB500" s="20"/>
      <c r="CC500" s="20"/>
      <c r="CD500" s="20"/>
      <c r="CE500" s="20"/>
      <c r="CF500" s="20"/>
      <c r="CG500" s="20"/>
      <c r="CH500" s="20"/>
      <c r="CI500" s="20"/>
      <c r="CJ500" s="20"/>
      <c r="CK500" s="20"/>
      <c r="CL500" s="20"/>
      <c r="CM500" s="20"/>
      <c r="CN500" s="20"/>
      <c r="CO500" s="20"/>
      <c r="CP500" s="20"/>
      <c r="CQ500" s="20"/>
      <c r="CR500" s="20"/>
      <c r="CS500" s="20"/>
      <c r="CT500" s="20"/>
      <c r="CU500" s="20"/>
      <c r="CV500" s="20"/>
      <c r="CW500" s="20"/>
      <c r="CX500" s="20"/>
      <c r="CY500" s="20"/>
      <c r="CZ500" s="20"/>
      <c r="DA500" s="20"/>
      <c r="DB500" s="20"/>
      <c r="DC500" s="20"/>
      <c r="DD500" s="20"/>
      <c r="DE500" s="20"/>
      <c r="DF500" s="20"/>
      <c r="DG500" s="20"/>
      <c r="DH500" s="20"/>
      <c r="DI500" s="20"/>
      <c r="DJ500" s="20"/>
      <c r="DK500" s="20"/>
      <c r="DL500" s="20"/>
      <c r="DM500" s="20"/>
      <c r="DN500" s="20"/>
      <c r="DO500" s="20"/>
      <c r="DP500" s="20"/>
      <c r="DQ500" s="20"/>
      <c r="DR500" s="20"/>
      <c r="DS500" s="20"/>
      <c r="DT500" s="20"/>
      <c r="DU500" s="20"/>
      <c r="DV500" s="20"/>
      <c r="DW500" s="20"/>
      <c r="DX500" s="20"/>
      <c r="DY500" s="20"/>
      <c r="DZ500" s="20"/>
      <c r="EA500" s="20"/>
      <c r="EB500" s="20"/>
      <c r="EC500" s="20"/>
      <c r="ED500" s="20"/>
      <c r="EE500" s="20"/>
      <c r="EF500" s="20"/>
      <c r="EG500" s="20"/>
      <c r="EH500" s="20"/>
    </row>
    <row r="501" spans="1:141" s="19" customFormat="1" ht="12" customHeight="1" x14ac:dyDescent="0.25">
      <c r="A501" s="22"/>
      <c r="B501" s="4"/>
      <c r="C501" s="73"/>
      <c r="D501" s="73"/>
      <c r="E501" s="73"/>
      <c r="F501" s="73"/>
      <c r="G501" s="73"/>
      <c r="H501" s="73"/>
      <c r="I501" s="73"/>
      <c r="J501" s="73"/>
      <c r="K501" s="82"/>
      <c r="L501" s="81"/>
      <c r="M501" s="81"/>
      <c r="N501" s="55"/>
      <c r="O501" s="55"/>
      <c r="P501" s="56"/>
      <c r="Q501" s="47"/>
      <c r="R501" s="153"/>
      <c r="S501" s="153"/>
      <c r="T501" s="153"/>
      <c r="U501" s="153"/>
      <c r="V501" s="321"/>
      <c r="W501" s="338"/>
      <c r="X501" s="192"/>
      <c r="Y501" s="195"/>
      <c r="Z501" s="151"/>
      <c r="AA501" s="152"/>
      <c r="AB501" s="152"/>
      <c r="AC501" s="152"/>
      <c r="AD501" s="152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  <c r="EC501" s="20"/>
      <c r="ED501" s="20"/>
      <c r="EE501" s="20"/>
      <c r="EF501" s="20"/>
      <c r="EG501" s="20"/>
      <c r="EH501" s="20"/>
    </row>
    <row r="502" spans="1:141" s="19" customFormat="1" ht="12" customHeight="1" x14ac:dyDescent="0.25">
      <c r="A502" s="22"/>
      <c r="B502" s="4"/>
      <c r="C502" s="73"/>
      <c r="D502" s="73"/>
      <c r="E502" s="73"/>
      <c r="F502" s="73"/>
      <c r="G502" s="73"/>
      <c r="H502" s="73"/>
      <c r="I502" s="73"/>
      <c r="J502" s="73"/>
      <c r="K502" s="82"/>
      <c r="L502" s="81"/>
      <c r="M502" s="81"/>
      <c r="N502" s="55"/>
      <c r="O502" s="55"/>
      <c r="P502" s="56"/>
      <c r="Q502" s="47"/>
      <c r="R502" s="153"/>
      <c r="S502" s="153"/>
      <c r="T502" s="153"/>
      <c r="U502" s="153"/>
      <c r="V502" s="321"/>
      <c r="W502" s="338"/>
      <c r="X502" s="192"/>
      <c r="Y502" s="195"/>
      <c r="Z502" s="151"/>
      <c r="AA502" s="152"/>
      <c r="AB502" s="152"/>
      <c r="AC502" s="152"/>
      <c r="AD502" s="152"/>
      <c r="AE502" s="20"/>
      <c r="AF502" s="20"/>
      <c r="AG502" s="20"/>
      <c r="AH502" s="20"/>
      <c r="AI502" s="20"/>
      <c r="AJ502" s="20"/>
      <c r="AK502" s="20"/>
      <c r="AL502" s="20"/>
      <c r="AM502" s="20"/>
      <c r="AN502" s="20"/>
      <c r="AO502" s="20"/>
      <c r="AP502" s="20"/>
      <c r="AQ502" s="20"/>
      <c r="AR502" s="20"/>
      <c r="AS502" s="20"/>
      <c r="AT502" s="20"/>
      <c r="AU502" s="20"/>
      <c r="AV502" s="20"/>
      <c r="AW502" s="20"/>
      <c r="AX502" s="20"/>
      <c r="AY502" s="20"/>
      <c r="AZ502" s="20"/>
      <c r="BA502" s="20"/>
      <c r="BB502" s="20"/>
      <c r="BC502" s="20"/>
      <c r="BD502" s="20"/>
      <c r="BE502" s="20"/>
      <c r="BF502" s="20"/>
      <c r="BG502" s="20"/>
      <c r="BH502" s="20"/>
      <c r="BI502" s="20"/>
      <c r="BJ502" s="20"/>
      <c r="BK502" s="20"/>
      <c r="BL502" s="20"/>
      <c r="BM502" s="20"/>
      <c r="BN502" s="20"/>
      <c r="BO502" s="20"/>
      <c r="BP502" s="20"/>
      <c r="BQ502" s="20"/>
      <c r="BR502" s="20"/>
      <c r="BS502" s="20"/>
      <c r="BT502" s="20"/>
      <c r="BU502" s="20"/>
      <c r="BV502" s="20"/>
      <c r="BW502" s="20"/>
      <c r="BX502" s="20"/>
      <c r="BY502" s="20"/>
      <c r="BZ502" s="20"/>
      <c r="CA502" s="20"/>
      <c r="CB502" s="20"/>
      <c r="CC502" s="20"/>
      <c r="CD502" s="20"/>
      <c r="CE502" s="20"/>
      <c r="CF502" s="20"/>
      <c r="CG502" s="20"/>
      <c r="CH502" s="20"/>
      <c r="CI502" s="20"/>
      <c r="CJ502" s="20"/>
      <c r="CK502" s="20"/>
      <c r="CL502" s="20"/>
      <c r="CM502" s="20"/>
      <c r="CN502" s="20"/>
      <c r="CO502" s="20"/>
      <c r="CP502" s="20"/>
      <c r="CQ502" s="20"/>
      <c r="CR502" s="20"/>
      <c r="CS502" s="20"/>
      <c r="CT502" s="20"/>
      <c r="CU502" s="20"/>
      <c r="CV502" s="20"/>
      <c r="CW502" s="20"/>
      <c r="CX502" s="20"/>
      <c r="CY502" s="20"/>
      <c r="CZ502" s="20"/>
      <c r="DA502" s="20"/>
      <c r="DB502" s="20"/>
      <c r="DC502" s="20"/>
      <c r="DD502" s="20"/>
      <c r="DE502" s="20"/>
      <c r="DF502" s="20"/>
      <c r="DG502" s="20"/>
      <c r="DH502" s="20"/>
      <c r="DI502" s="20"/>
      <c r="DJ502" s="20"/>
      <c r="DK502" s="20"/>
      <c r="DL502" s="20"/>
      <c r="DM502" s="20"/>
      <c r="DN502" s="20"/>
      <c r="DO502" s="20"/>
      <c r="DP502" s="20"/>
      <c r="DQ502" s="20"/>
      <c r="DR502" s="20"/>
      <c r="DS502" s="20"/>
      <c r="DT502" s="20"/>
      <c r="DU502" s="20"/>
      <c r="DV502" s="20"/>
      <c r="DW502" s="20"/>
      <c r="DX502" s="20"/>
      <c r="DY502" s="20"/>
      <c r="DZ502" s="20"/>
      <c r="EA502" s="20"/>
      <c r="EB502" s="20"/>
      <c r="EC502" s="20"/>
      <c r="ED502" s="20"/>
      <c r="EE502" s="20"/>
      <c r="EF502" s="20"/>
      <c r="EG502" s="20"/>
      <c r="EH502" s="20"/>
    </row>
    <row r="503" spans="1:141" ht="12" customHeight="1" x14ac:dyDescent="0.3">
      <c r="A503" s="4"/>
      <c r="B503" s="4"/>
      <c r="C503" s="73"/>
      <c r="D503" s="73"/>
      <c r="E503" s="73"/>
      <c r="F503" s="73"/>
      <c r="G503" s="73"/>
      <c r="H503" s="73"/>
      <c r="I503" s="73"/>
      <c r="J503" s="73"/>
      <c r="K503" s="82"/>
      <c r="L503" s="81"/>
      <c r="M503" s="81"/>
      <c r="N503" s="55"/>
      <c r="O503" s="55"/>
      <c r="P503" s="56"/>
      <c r="Q503" s="7"/>
      <c r="R503" s="149"/>
      <c r="S503" s="149"/>
      <c r="T503" s="149"/>
      <c r="U503" s="149"/>
      <c r="V503" s="333"/>
      <c r="Y503" s="193"/>
      <c r="EK503" s="1"/>
    </row>
    <row r="504" spans="1:141" ht="12" customHeight="1" x14ac:dyDescent="0.25">
      <c r="A504" s="4"/>
      <c r="B504" s="4"/>
      <c r="C504" s="73"/>
      <c r="D504" s="73"/>
      <c r="E504" s="73"/>
      <c r="F504" s="73"/>
      <c r="G504" s="73"/>
      <c r="H504" s="73"/>
      <c r="I504" s="73"/>
      <c r="J504" s="73"/>
      <c r="K504" s="82"/>
      <c r="L504" s="81"/>
      <c r="M504" s="81"/>
      <c r="N504" s="55"/>
      <c r="O504" s="55"/>
      <c r="P504" s="56"/>
      <c r="Q504" s="8"/>
      <c r="R504" s="148"/>
      <c r="S504" s="148"/>
      <c r="T504" s="148"/>
      <c r="U504" s="148"/>
      <c r="V504" s="333"/>
      <c r="Y504" s="193"/>
      <c r="EK504" s="1"/>
    </row>
    <row r="505" spans="1:141" ht="12" customHeight="1" x14ac:dyDescent="0.25">
      <c r="A505" s="4"/>
      <c r="B505" s="4"/>
      <c r="C505" s="73"/>
      <c r="D505" s="73"/>
      <c r="E505" s="73"/>
      <c r="F505" s="73"/>
      <c r="G505" s="73"/>
      <c r="H505" s="73"/>
      <c r="I505" s="73"/>
      <c r="J505" s="73"/>
      <c r="K505" s="82"/>
      <c r="L505" s="81"/>
      <c r="M505" s="81"/>
      <c r="N505" s="55"/>
      <c r="O505" s="55"/>
      <c r="P505" s="56"/>
      <c r="Q505" s="8"/>
      <c r="R505" s="148"/>
      <c r="S505" s="148"/>
      <c r="T505" s="148"/>
      <c r="U505" s="148"/>
      <c r="V505" s="333"/>
      <c r="Y505" s="193"/>
      <c r="EK505" s="1"/>
    </row>
    <row r="506" spans="1:141" ht="12" customHeight="1" x14ac:dyDescent="0.25">
      <c r="A506" s="4"/>
      <c r="B506" s="4"/>
      <c r="C506" s="73"/>
      <c r="D506" s="73"/>
      <c r="E506" s="73"/>
      <c r="F506" s="73"/>
      <c r="G506" s="73"/>
      <c r="H506" s="73"/>
      <c r="I506" s="73"/>
      <c r="J506" s="73"/>
      <c r="K506" s="82"/>
      <c r="L506" s="81"/>
      <c r="M506" s="81"/>
      <c r="N506" s="55"/>
      <c r="O506" s="55"/>
      <c r="P506" s="56"/>
      <c r="Q506" s="8"/>
      <c r="R506" s="148"/>
      <c r="S506" s="148"/>
      <c r="T506" s="148"/>
      <c r="U506" s="148"/>
      <c r="V506" s="333"/>
      <c r="Y506" s="193"/>
      <c r="EK506" s="1"/>
    </row>
    <row r="507" spans="1:141" s="19" customFormat="1" ht="12" customHeight="1" x14ac:dyDescent="0.25">
      <c r="A507" s="22"/>
      <c r="B507" s="4"/>
      <c r="C507" s="73"/>
      <c r="D507" s="73"/>
      <c r="E507" s="73"/>
      <c r="F507" s="73"/>
      <c r="G507" s="73"/>
      <c r="H507" s="73"/>
      <c r="I507" s="73"/>
      <c r="J507" s="73"/>
      <c r="K507" s="82"/>
      <c r="L507" s="81"/>
      <c r="M507" s="81"/>
      <c r="N507" s="55"/>
      <c r="O507" s="55"/>
      <c r="P507" s="56"/>
      <c r="Q507" s="17"/>
      <c r="R507" s="150"/>
      <c r="S507" s="150"/>
      <c r="T507" s="150"/>
      <c r="U507" s="150"/>
      <c r="V507" s="321"/>
      <c r="W507" s="338"/>
      <c r="X507" s="192"/>
      <c r="Y507" s="195"/>
      <c r="Z507" s="151"/>
      <c r="AA507" s="152"/>
      <c r="AB507" s="152"/>
      <c r="AC507" s="152"/>
      <c r="AD507" s="152"/>
      <c r="AE507" s="20"/>
      <c r="AF507" s="20"/>
      <c r="AG507" s="20"/>
      <c r="AH507" s="20"/>
      <c r="AI507" s="20"/>
      <c r="AJ507" s="20"/>
      <c r="AK507" s="20"/>
      <c r="AL507" s="20"/>
      <c r="AM507" s="20"/>
      <c r="AN507" s="20"/>
      <c r="AO507" s="20"/>
      <c r="AP507" s="20"/>
      <c r="AQ507" s="20"/>
      <c r="AR507" s="20"/>
      <c r="AS507" s="20"/>
      <c r="AT507" s="20"/>
      <c r="AU507" s="20"/>
      <c r="AV507" s="20"/>
      <c r="AW507" s="20"/>
      <c r="AX507" s="20"/>
      <c r="AY507" s="20"/>
      <c r="AZ507" s="20"/>
      <c r="BA507" s="20"/>
      <c r="BB507" s="20"/>
      <c r="BC507" s="20"/>
      <c r="BD507" s="20"/>
      <c r="BE507" s="20"/>
      <c r="BF507" s="20"/>
      <c r="BG507" s="20"/>
      <c r="BH507" s="20"/>
      <c r="BI507" s="20"/>
      <c r="BJ507" s="20"/>
      <c r="BK507" s="20"/>
      <c r="BL507" s="20"/>
      <c r="BM507" s="20"/>
      <c r="BN507" s="20"/>
      <c r="BO507" s="20"/>
      <c r="BP507" s="20"/>
      <c r="BQ507" s="20"/>
      <c r="BR507" s="20"/>
      <c r="BS507" s="20"/>
      <c r="BT507" s="20"/>
      <c r="BU507" s="20"/>
      <c r="BV507" s="20"/>
      <c r="BW507" s="20"/>
      <c r="BX507" s="20"/>
      <c r="BY507" s="20"/>
      <c r="BZ507" s="20"/>
      <c r="CA507" s="20"/>
      <c r="CB507" s="20"/>
      <c r="CC507" s="20"/>
      <c r="CD507" s="20"/>
      <c r="CE507" s="20"/>
      <c r="CF507" s="20"/>
      <c r="CG507" s="20"/>
      <c r="CH507" s="20"/>
      <c r="CI507" s="20"/>
      <c r="CJ507" s="20"/>
      <c r="CK507" s="20"/>
      <c r="CL507" s="20"/>
      <c r="CM507" s="20"/>
      <c r="CN507" s="20"/>
      <c r="CO507" s="20"/>
      <c r="CP507" s="20"/>
      <c r="CQ507" s="20"/>
      <c r="CR507" s="20"/>
      <c r="CS507" s="20"/>
      <c r="CT507" s="20"/>
      <c r="CU507" s="20"/>
      <c r="CV507" s="20"/>
      <c r="CW507" s="20"/>
      <c r="CX507" s="20"/>
      <c r="CY507" s="20"/>
      <c r="CZ507" s="20"/>
      <c r="DA507" s="20"/>
      <c r="DB507" s="20"/>
      <c r="DC507" s="20"/>
      <c r="DD507" s="20"/>
      <c r="DE507" s="20"/>
      <c r="DF507" s="20"/>
      <c r="DG507" s="20"/>
      <c r="DH507" s="20"/>
      <c r="DI507" s="20"/>
      <c r="DJ507" s="20"/>
      <c r="DK507" s="20"/>
      <c r="DL507" s="20"/>
      <c r="DM507" s="20"/>
      <c r="DN507" s="20"/>
      <c r="DO507" s="20"/>
      <c r="DP507" s="20"/>
      <c r="DQ507" s="20"/>
      <c r="DR507" s="20"/>
      <c r="DS507" s="20"/>
      <c r="DT507" s="20"/>
      <c r="DU507" s="20"/>
      <c r="DV507" s="20"/>
      <c r="DW507" s="20"/>
      <c r="DX507" s="20"/>
      <c r="DY507" s="20"/>
      <c r="DZ507" s="20"/>
      <c r="EA507" s="20"/>
      <c r="EB507" s="20"/>
      <c r="EC507" s="20"/>
      <c r="ED507" s="20"/>
      <c r="EE507" s="20"/>
      <c r="EF507" s="20"/>
      <c r="EG507" s="20"/>
      <c r="EH507" s="20"/>
    </row>
    <row r="508" spans="1:141" s="19" customFormat="1" ht="12" customHeight="1" x14ac:dyDescent="0.25">
      <c r="A508" s="22"/>
      <c r="B508" s="4"/>
      <c r="C508" s="73"/>
      <c r="D508" s="73"/>
      <c r="E508" s="73"/>
      <c r="F508" s="73"/>
      <c r="G508" s="73"/>
      <c r="H508" s="73"/>
      <c r="I508" s="73"/>
      <c r="J508" s="73"/>
      <c r="K508" s="82"/>
      <c r="L508" s="81"/>
      <c r="M508" s="81"/>
      <c r="N508" s="55"/>
      <c r="O508" s="55"/>
      <c r="P508" s="56"/>
      <c r="Q508" s="17"/>
      <c r="R508" s="150"/>
      <c r="S508" s="150"/>
      <c r="T508" s="150"/>
      <c r="U508" s="150"/>
      <c r="V508" s="321"/>
      <c r="W508" s="338"/>
      <c r="X508" s="192"/>
      <c r="Y508" s="195"/>
      <c r="Z508" s="151"/>
      <c r="AA508" s="152"/>
      <c r="AB508" s="152"/>
      <c r="AC508" s="152"/>
      <c r="AD508" s="152"/>
      <c r="AE508" s="20"/>
      <c r="AF508" s="20"/>
      <c r="AG508" s="20"/>
      <c r="AH508" s="20"/>
      <c r="AI508" s="20"/>
      <c r="AJ508" s="20"/>
      <c r="AK508" s="20"/>
      <c r="AL508" s="20"/>
      <c r="AM508" s="20"/>
      <c r="AN508" s="20"/>
      <c r="AO508" s="20"/>
      <c r="AP508" s="20"/>
      <c r="AQ508" s="20"/>
      <c r="AR508" s="20"/>
      <c r="AS508" s="20"/>
      <c r="AT508" s="20"/>
      <c r="AU508" s="20"/>
      <c r="AV508" s="20"/>
      <c r="AW508" s="20"/>
      <c r="AX508" s="20"/>
      <c r="AY508" s="20"/>
      <c r="AZ508" s="20"/>
      <c r="BA508" s="20"/>
      <c r="BB508" s="20"/>
      <c r="BC508" s="20"/>
      <c r="BD508" s="20"/>
      <c r="BE508" s="20"/>
      <c r="BF508" s="20"/>
      <c r="BG508" s="20"/>
      <c r="BH508" s="20"/>
      <c r="BI508" s="20"/>
      <c r="BJ508" s="20"/>
      <c r="BK508" s="20"/>
      <c r="BL508" s="20"/>
      <c r="BM508" s="20"/>
      <c r="BN508" s="20"/>
      <c r="BO508" s="20"/>
      <c r="BP508" s="20"/>
      <c r="BQ508" s="20"/>
      <c r="BR508" s="20"/>
      <c r="BS508" s="20"/>
      <c r="BT508" s="20"/>
      <c r="BU508" s="20"/>
      <c r="BV508" s="20"/>
      <c r="BW508" s="20"/>
      <c r="BX508" s="20"/>
      <c r="BY508" s="20"/>
      <c r="BZ508" s="20"/>
      <c r="CA508" s="20"/>
      <c r="CB508" s="20"/>
      <c r="CC508" s="20"/>
      <c r="CD508" s="20"/>
      <c r="CE508" s="20"/>
      <c r="CF508" s="20"/>
      <c r="CG508" s="20"/>
      <c r="CH508" s="20"/>
      <c r="CI508" s="20"/>
      <c r="CJ508" s="20"/>
      <c r="CK508" s="20"/>
      <c r="CL508" s="20"/>
      <c r="CM508" s="20"/>
      <c r="CN508" s="20"/>
      <c r="CO508" s="20"/>
      <c r="CP508" s="20"/>
      <c r="CQ508" s="20"/>
      <c r="CR508" s="20"/>
      <c r="CS508" s="20"/>
      <c r="CT508" s="20"/>
      <c r="CU508" s="20"/>
      <c r="CV508" s="20"/>
      <c r="CW508" s="20"/>
      <c r="CX508" s="20"/>
      <c r="CY508" s="20"/>
      <c r="CZ508" s="20"/>
      <c r="DA508" s="20"/>
      <c r="DB508" s="20"/>
      <c r="DC508" s="20"/>
      <c r="DD508" s="20"/>
      <c r="DE508" s="20"/>
      <c r="DF508" s="20"/>
      <c r="DG508" s="20"/>
      <c r="DH508" s="20"/>
      <c r="DI508" s="20"/>
      <c r="DJ508" s="20"/>
      <c r="DK508" s="20"/>
      <c r="DL508" s="20"/>
      <c r="DM508" s="20"/>
      <c r="DN508" s="20"/>
      <c r="DO508" s="20"/>
      <c r="DP508" s="20"/>
      <c r="DQ508" s="20"/>
      <c r="DR508" s="20"/>
      <c r="DS508" s="20"/>
      <c r="DT508" s="20"/>
      <c r="DU508" s="20"/>
      <c r="DV508" s="20"/>
      <c r="DW508" s="20"/>
      <c r="DX508" s="20"/>
      <c r="DY508" s="20"/>
      <c r="DZ508" s="20"/>
      <c r="EA508" s="20"/>
      <c r="EB508" s="20"/>
      <c r="EC508" s="20"/>
      <c r="ED508" s="20"/>
      <c r="EE508" s="20"/>
      <c r="EF508" s="20"/>
      <c r="EG508" s="20"/>
      <c r="EH508" s="20"/>
    </row>
    <row r="509" spans="1:141" s="19" customFormat="1" ht="12" customHeight="1" x14ac:dyDescent="0.25">
      <c r="A509" s="22"/>
      <c r="B509" s="4"/>
      <c r="C509" s="73"/>
      <c r="D509" s="73"/>
      <c r="E509" s="73"/>
      <c r="F509" s="73"/>
      <c r="G509" s="73"/>
      <c r="H509" s="73"/>
      <c r="I509" s="73"/>
      <c r="J509" s="73"/>
      <c r="K509" s="82"/>
      <c r="L509" s="81"/>
      <c r="M509" s="81"/>
      <c r="N509" s="55"/>
      <c r="O509" s="55"/>
      <c r="P509" s="56"/>
      <c r="Q509" s="17"/>
      <c r="R509" s="150"/>
      <c r="S509" s="150"/>
      <c r="T509" s="150"/>
      <c r="U509" s="150"/>
      <c r="V509" s="321"/>
      <c r="W509" s="338"/>
      <c r="X509" s="192"/>
      <c r="Y509" s="195"/>
      <c r="Z509" s="151"/>
      <c r="AA509" s="152"/>
      <c r="AB509" s="152"/>
      <c r="AC509" s="152"/>
      <c r="AD509" s="152"/>
      <c r="AE509" s="20"/>
      <c r="AF509" s="20"/>
      <c r="AG509" s="20"/>
      <c r="AH509" s="20"/>
      <c r="AI509" s="20"/>
      <c r="AJ509" s="20"/>
      <c r="AK509" s="20"/>
      <c r="AL509" s="20"/>
      <c r="AM509" s="20"/>
      <c r="AN509" s="20"/>
      <c r="AO509" s="20"/>
      <c r="AP509" s="20"/>
      <c r="AQ509" s="20"/>
      <c r="AR509" s="20"/>
      <c r="AS509" s="20"/>
      <c r="AT509" s="20"/>
      <c r="AU509" s="20"/>
      <c r="AV509" s="20"/>
      <c r="AW509" s="20"/>
      <c r="AX509" s="20"/>
      <c r="AY509" s="20"/>
      <c r="AZ509" s="20"/>
      <c r="BA509" s="20"/>
      <c r="BB509" s="20"/>
      <c r="BC509" s="20"/>
      <c r="BD509" s="20"/>
      <c r="BE509" s="20"/>
      <c r="BF509" s="20"/>
      <c r="BG509" s="20"/>
      <c r="BH509" s="20"/>
      <c r="BI509" s="20"/>
      <c r="BJ509" s="20"/>
      <c r="BK509" s="20"/>
      <c r="BL509" s="20"/>
      <c r="BM509" s="20"/>
      <c r="BN509" s="20"/>
      <c r="BO509" s="20"/>
      <c r="BP509" s="20"/>
      <c r="BQ509" s="20"/>
      <c r="BR509" s="20"/>
      <c r="BS509" s="20"/>
      <c r="BT509" s="20"/>
      <c r="BU509" s="20"/>
      <c r="BV509" s="20"/>
      <c r="BW509" s="20"/>
      <c r="BX509" s="20"/>
      <c r="BY509" s="20"/>
      <c r="BZ509" s="20"/>
      <c r="CA509" s="20"/>
      <c r="CB509" s="20"/>
      <c r="CC509" s="20"/>
      <c r="CD509" s="20"/>
      <c r="CE509" s="20"/>
      <c r="CF509" s="20"/>
      <c r="CG509" s="20"/>
      <c r="CH509" s="20"/>
      <c r="CI509" s="20"/>
      <c r="CJ509" s="20"/>
      <c r="CK509" s="20"/>
      <c r="CL509" s="20"/>
      <c r="CM509" s="20"/>
      <c r="CN509" s="20"/>
      <c r="CO509" s="20"/>
      <c r="CP509" s="20"/>
      <c r="CQ509" s="20"/>
      <c r="CR509" s="20"/>
      <c r="CS509" s="20"/>
      <c r="CT509" s="20"/>
      <c r="CU509" s="20"/>
      <c r="CV509" s="20"/>
      <c r="CW509" s="20"/>
      <c r="CX509" s="20"/>
      <c r="CY509" s="20"/>
      <c r="CZ509" s="20"/>
      <c r="DA509" s="20"/>
      <c r="DB509" s="20"/>
      <c r="DC509" s="20"/>
      <c r="DD509" s="20"/>
      <c r="DE509" s="20"/>
      <c r="DF509" s="20"/>
      <c r="DG509" s="20"/>
      <c r="DH509" s="20"/>
      <c r="DI509" s="20"/>
      <c r="DJ509" s="20"/>
      <c r="DK509" s="20"/>
      <c r="DL509" s="20"/>
      <c r="DM509" s="20"/>
      <c r="DN509" s="20"/>
      <c r="DO509" s="20"/>
      <c r="DP509" s="20"/>
      <c r="DQ509" s="20"/>
      <c r="DR509" s="20"/>
      <c r="DS509" s="20"/>
      <c r="DT509" s="20"/>
      <c r="DU509" s="20"/>
      <c r="DV509" s="20"/>
      <c r="DW509" s="20"/>
      <c r="DX509" s="20"/>
      <c r="DY509" s="20"/>
      <c r="DZ509" s="20"/>
      <c r="EA509" s="20"/>
      <c r="EB509" s="20"/>
      <c r="EC509" s="20"/>
      <c r="ED509" s="20"/>
      <c r="EE509" s="20"/>
      <c r="EF509" s="20"/>
      <c r="EG509" s="20"/>
      <c r="EH509" s="20"/>
    </row>
    <row r="510" spans="1:141" s="19" customFormat="1" ht="12" customHeight="1" x14ac:dyDescent="0.25">
      <c r="A510" s="22"/>
      <c r="B510" s="4"/>
      <c r="C510" s="73"/>
      <c r="D510" s="73"/>
      <c r="E510" s="73"/>
      <c r="F510" s="73"/>
      <c r="G510" s="73"/>
      <c r="H510" s="73"/>
      <c r="I510" s="73"/>
      <c r="J510" s="73"/>
      <c r="K510" s="82"/>
      <c r="L510" s="81"/>
      <c r="M510" s="81"/>
      <c r="N510" s="55"/>
      <c r="O510" s="55"/>
      <c r="P510" s="56"/>
      <c r="Q510" s="17"/>
      <c r="R510" s="150"/>
      <c r="S510" s="150"/>
      <c r="T510" s="150"/>
      <c r="U510" s="150"/>
      <c r="V510" s="321"/>
      <c r="W510" s="338"/>
      <c r="X510" s="192"/>
      <c r="Y510" s="195"/>
      <c r="Z510" s="151"/>
      <c r="AA510" s="152"/>
      <c r="AB510" s="152"/>
      <c r="AC510" s="152"/>
      <c r="AD510" s="152"/>
      <c r="AE510" s="20"/>
      <c r="AF510" s="20"/>
      <c r="AG510" s="20"/>
      <c r="AH510" s="20"/>
      <c r="AI510" s="20"/>
      <c r="AJ510" s="20"/>
      <c r="AK510" s="20"/>
      <c r="AL510" s="20"/>
      <c r="AM510" s="20"/>
      <c r="AN510" s="20"/>
      <c r="AO510" s="20"/>
      <c r="AP510" s="20"/>
      <c r="AQ510" s="20"/>
      <c r="AR510" s="20"/>
      <c r="AS510" s="20"/>
      <c r="AT510" s="20"/>
      <c r="AU510" s="20"/>
      <c r="AV510" s="20"/>
      <c r="AW510" s="20"/>
      <c r="AX510" s="20"/>
      <c r="AY510" s="20"/>
      <c r="AZ510" s="20"/>
      <c r="BA510" s="20"/>
      <c r="BB510" s="20"/>
      <c r="BC510" s="20"/>
      <c r="BD510" s="20"/>
      <c r="BE510" s="20"/>
      <c r="BF510" s="20"/>
      <c r="BG510" s="20"/>
      <c r="BH510" s="20"/>
      <c r="BI510" s="20"/>
      <c r="BJ510" s="20"/>
      <c r="BK510" s="20"/>
      <c r="BL510" s="20"/>
      <c r="BM510" s="20"/>
      <c r="BN510" s="20"/>
      <c r="BO510" s="20"/>
      <c r="BP510" s="20"/>
      <c r="BQ510" s="20"/>
      <c r="BR510" s="20"/>
      <c r="BS510" s="20"/>
      <c r="BT510" s="20"/>
      <c r="BU510" s="20"/>
      <c r="BV510" s="20"/>
      <c r="BW510" s="20"/>
      <c r="BX510" s="20"/>
      <c r="BY510" s="20"/>
      <c r="BZ510" s="20"/>
      <c r="CA510" s="20"/>
      <c r="CB510" s="20"/>
      <c r="CC510" s="20"/>
      <c r="CD510" s="20"/>
      <c r="CE510" s="20"/>
      <c r="CF510" s="20"/>
      <c r="CG510" s="20"/>
      <c r="CH510" s="20"/>
      <c r="CI510" s="20"/>
      <c r="CJ510" s="20"/>
      <c r="CK510" s="20"/>
      <c r="CL510" s="20"/>
      <c r="CM510" s="20"/>
      <c r="CN510" s="20"/>
      <c r="CO510" s="20"/>
      <c r="CP510" s="20"/>
      <c r="CQ510" s="20"/>
      <c r="CR510" s="20"/>
      <c r="CS510" s="20"/>
      <c r="CT510" s="20"/>
      <c r="CU510" s="20"/>
      <c r="CV510" s="20"/>
      <c r="CW510" s="20"/>
      <c r="CX510" s="20"/>
      <c r="CY510" s="20"/>
      <c r="CZ510" s="20"/>
      <c r="DA510" s="20"/>
      <c r="DB510" s="20"/>
      <c r="DC510" s="20"/>
      <c r="DD510" s="20"/>
      <c r="DE510" s="20"/>
      <c r="DF510" s="20"/>
      <c r="DG510" s="20"/>
      <c r="DH510" s="20"/>
      <c r="DI510" s="20"/>
      <c r="DJ510" s="20"/>
      <c r="DK510" s="20"/>
      <c r="DL510" s="20"/>
      <c r="DM510" s="20"/>
      <c r="DN510" s="20"/>
      <c r="DO510" s="20"/>
      <c r="DP510" s="20"/>
      <c r="DQ510" s="20"/>
      <c r="DR510" s="20"/>
      <c r="DS510" s="20"/>
      <c r="DT510" s="20"/>
      <c r="DU510" s="20"/>
      <c r="DV510" s="20"/>
      <c r="DW510" s="20"/>
      <c r="DX510" s="20"/>
      <c r="DY510" s="20"/>
      <c r="DZ510" s="20"/>
      <c r="EA510" s="20"/>
      <c r="EB510" s="20"/>
      <c r="EC510" s="20"/>
      <c r="ED510" s="20"/>
      <c r="EE510" s="20"/>
      <c r="EF510" s="20"/>
      <c r="EG510" s="20"/>
      <c r="EH510" s="20"/>
    </row>
    <row r="511" spans="1:141" s="19" customFormat="1" ht="12" customHeight="1" x14ac:dyDescent="0.25">
      <c r="A511" s="22"/>
      <c r="B511" s="4"/>
      <c r="C511" s="73"/>
      <c r="D511" s="73"/>
      <c r="E511" s="73"/>
      <c r="F511" s="73"/>
      <c r="G511" s="73"/>
      <c r="H511" s="73"/>
      <c r="I511" s="73"/>
      <c r="J511" s="73"/>
      <c r="K511" s="82"/>
      <c r="L511" s="81"/>
      <c r="M511" s="81"/>
      <c r="N511" s="55"/>
      <c r="O511" s="55"/>
      <c r="P511" s="56"/>
      <c r="Q511" s="17"/>
      <c r="R511" s="150"/>
      <c r="S511" s="150"/>
      <c r="T511" s="150"/>
      <c r="U511" s="150"/>
      <c r="V511" s="321"/>
      <c r="W511" s="338"/>
      <c r="X511" s="192"/>
      <c r="Y511" s="195"/>
      <c r="Z511" s="151"/>
      <c r="AA511" s="152"/>
      <c r="AB511" s="152"/>
      <c r="AC511" s="152"/>
      <c r="AD511" s="152"/>
      <c r="AE511" s="20"/>
      <c r="AF511" s="20"/>
      <c r="AG511" s="20"/>
      <c r="AH511" s="20"/>
      <c r="AI511" s="20"/>
      <c r="AJ511" s="20"/>
      <c r="AK511" s="20"/>
      <c r="AL511" s="20"/>
      <c r="AM511" s="20"/>
      <c r="AN511" s="20"/>
      <c r="AO511" s="20"/>
      <c r="AP511" s="20"/>
      <c r="AQ511" s="20"/>
      <c r="AR511" s="20"/>
      <c r="AS511" s="20"/>
      <c r="AT511" s="20"/>
      <c r="AU511" s="20"/>
      <c r="AV511" s="20"/>
      <c r="AW511" s="20"/>
      <c r="AX511" s="20"/>
      <c r="AY511" s="20"/>
      <c r="AZ511" s="20"/>
      <c r="BA511" s="20"/>
      <c r="BB511" s="20"/>
      <c r="BC511" s="20"/>
      <c r="BD511" s="20"/>
      <c r="BE511" s="20"/>
      <c r="BF511" s="20"/>
      <c r="BG511" s="20"/>
      <c r="BH511" s="20"/>
      <c r="BI511" s="20"/>
      <c r="BJ511" s="20"/>
      <c r="BK511" s="20"/>
      <c r="BL511" s="20"/>
      <c r="BM511" s="20"/>
      <c r="BN511" s="20"/>
      <c r="BO511" s="20"/>
      <c r="BP511" s="20"/>
      <c r="BQ511" s="20"/>
      <c r="BR511" s="20"/>
      <c r="BS511" s="20"/>
      <c r="BT511" s="20"/>
      <c r="BU511" s="20"/>
      <c r="BV511" s="20"/>
      <c r="BW511" s="20"/>
      <c r="BX511" s="20"/>
      <c r="BY511" s="20"/>
      <c r="BZ511" s="20"/>
      <c r="CA511" s="20"/>
      <c r="CB511" s="20"/>
      <c r="CC511" s="20"/>
      <c r="CD511" s="20"/>
      <c r="CE511" s="20"/>
      <c r="CF511" s="20"/>
      <c r="CG511" s="20"/>
      <c r="CH511" s="20"/>
      <c r="CI511" s="20"/>
      <c r="CJ511" s="20"/>
      <c r="CK511" s="20"/>
      <c r="CL511" s="20"/>
      <c r="CM511" s="20"/>
      <c r="CN511" s="20"/>
      <c r="CO511" s="20"/>
      <c r="CP511" s="20"/>
      <c r="CQ511" s="20"/>
      <c r="CR511" s="20"/>
      <c r="CS511" s="20"/>
      <c r="CT511" s="20"/>
      <c r="CU511" s="20"/>
      <c r="CV511" s="20"/>
      <c r="CW511" s="20"/>
      <c r="CX511" s="20"/>
      <c r="CY511" s="20"/>
      <c r="CZ511" s="20"/>
      <c r="DA511" s="20"/>
      <c r="DB511" s="20"/>
      <c r="DC511" s="20"/>
      <c r="DD511" s="20"/>
      <c r="DE511" s="20"/>
      <c r="DF511" s="20"/>
      <c r="DG511" s="20"/>
      <c r="DH511" s="20"/>
      <c r="DI511" s="20"/>
      <c r="DJ511" s="20"/>
      <c r="DK511" s="20"/>
      <c r="DL511" s="20"/>
      <c r="DM511" s="20"/>
      <c r="DN511" s="20"/>
      <c r="DO511" s="20"/>
      <c r="DP511" s="20"/>
      <c r="DQ511" s="20"/>
      <c r="DR511" s="20"/>
      <c r="DS511" s="20"/>
      <c r="DT511" s="20"/>
      <c r="DU511" s="20"/>
      <c r="DV511" s="20"/>
      <c r="DW511" s="20"/>
      <c r="DX511" s="20"/>
      <c r="DY511" s="20"/>
      <c r="DZ511" s="20"/>
      <c r="EA511" s="20"/>
      <c r="EB511" s="20"/>
      <c r="EC511" s="20"/>
      <c r="ED511" s="20"/>
      <c r="EE511" s="20"/>
      <c r="EF511" s="20"/>
      <c r="EG511" s="20"/>
      <c r="EH511" s="20"/>
    </row>
    <row r="512" spans="1:141" s="19" customFormat="1" ht="12" customHeight="1" x14ac:dyDescent="0.25">
      <c r="A512" s="22"/>
      <c r="B512" s="4"/>
      <c r="C512" s="73"/>
      <c r="D512" s="73"/>
      <c r="E512" s="73"/>
      <c r="F512" s="73"/>
      <c r="G512" s="73"/>
      <c r="H512" s="73"/>
      <c r="I512" s="73"/>
      <c r="J512" s="73"/>
      <c r="K512" s="82"/>
      <c r="L512" s="81"/>
      <c r="M512" s="81"/>
      <c r="N512" s="55"/>
      <c r="O512" s="55"/>
      <c r="P512" s="56"/>
      <c r="Q512" s="17"/>
      <c r="R512" s="150"/>
      <c r="S512" s="150"/>
      <c r="T512" s="150"/>
      <c r="U512" s="150"/>
      <c r="V512" s="321"/>
      <c r="W512" s="338"/>
      <c r="X512" s="192"/>
      <c r="Y512" s="195"/>
      <c r="Z512" s="151"/>
      <c r="AA512" s="152"/>
      <c r="AB512" s="152"/>
      <c r="AC512" s="152"/>
      <c r="AD512" s="152"/>
      <c r="AE512" s="20"/>
      <c r="AF512" s="20"/>
      <c r="AG512" s="20"/>
      <c r="AH512" s="20"/>
      <c r="AI512" s="20"/>
      <c r="AJ512" s="20"/>
      <c r="AK512" s="20"/>
      <c r="AL512" s="20"/>
      <c r="AM512" s="20"/>
      <c r="AN512" s="20"/>
      <c r="AO512" s="20"/>
      <c r="AP512" s="20"/>
      <c r="AQ512" s="20"/>
      <c r="AR512" s="20"/>
      <c r="AS512" s="20"/>
      <c r="AT512" s="20"/>
      <c r="AU512" s="20"/>
      <c r="AV512" s="20"/>
      <c r="AW512" s="20"/>
      <c r="AX512" s="20"/>
      <c r="AY512" s="20"/>
      <c r="AZ512" s="20"/>
      <c r="BA512" s="20"/>
      <c r="BB512" s="20"/>
      <c r="BC512" s="20"/>
      <c r="BD512" s="20"/>
      <c r="BE512" s="20"/>
      <c r="BF512" s="20"/>
      <c r="BG512" s="20"/>
      <c r="BH512" s="20"/>
      <c r="BI512" s="20"/>
      <c r="BJ512" s="20"/>
      <c r="BK512" s="20"/>
      <c r="BL512" s="20"/>
      <c r="BM512" s="20"/>
      <c r="BN512" s="20"/>
      <c r="BO512" s="20"/>
      <c r="BP512" s="20"/>
      <c r="BQ512" s="20"/>
      <c r="BR512" s="20"/>
      <c r="BS512" s="20"/>
      <c r="BT512" s="20"/>
      <c r="BU512" s="20"/>
      <c r="BV512" s="20"/>
      <c r="BW512" s="20"/>
      <c r="BX512" s="20"/>
      <c r="BY512" s="20"/>
      <c r="BZ512" s="20"/>
      <c r="CA512" s="20"/>
      <c r="CB512" s="20"/>
      <c r="CC512" s="20"/>
      <c r="CD512" s="20"/>
      <c r="CE512" s="20"/>
      <c r="CF512" s="20"/>
      <c r="CG512" s="20"/>
      <c r="CH512" s="20"/>
      <c r="CI512" s="20"/>
      <c r="CJ512" s="20"/>
      <c r="CK512" s="20"/>
      <c r="CL512" s="20"/>
      <c r="CM512" s="20"/>
      <c r="CN512" s="20"/>
      <c r="CO512" s="20"/>
      <c r="CP512" s="20"/>
      <c r="CQ512" s="20"/>
      <c r="CR512" s="20"/>
      <c r="CS512" s="20"/>
      <c r="CT512" s="20"/>
      <c r="CU512" s="20"/>
      <c r="CV512" s="20"/>
      <c r="CW512" s="20"/>
      <c r="CX512" s="20"/>
      <c r="CY512" s="20"/>
      <c r="CZ512" s="20"/>
      <c r="DA512" s="20"/>
      <c r="DB512" s="20"/>
      <c r="DC512" s="20"/>
      <c r="DD512" s="20"/>
      <c r="DE512" s="20"/>
      <c r="DF512" s="20"/>
      <c r="DG512" s="20"/>
      <c r="DH512" s="20"/>
      <c r="DI512" s="20"/>
      <c r="DJ512" s="20"/>
      <c r="DK512" s="20"/>
      <c r="DL512" s="20"/>
      <c r="DM512" s="20"/>
      <c r="DN512" s="20"/>
      <c r="DO512" s="20"/>
      <c r="DP512" s="20"/>
      <c r="DQ512" s="20"/>
      <c r="DR512" s="20"/>
      <c r="DS512" s="20"/>
      <c r="DT512" s="20"/>
      <c r="DU512" s="20"/>
      <c r="DV512" s="20"/>
      <c r="DW512" s="20"/>
      <c r="DX512" s="20"/>
      <c r="DY512" s="20"/>
      <c r="DZ512" s="20"/>
      <c r="EA512" s="20"/>
      <c r="EB512" s="20"/>
      <c r="EC512" s="20"/>
      <c r="ED512" s="20"/>
      <c r="EE512" s="20"/>
      <c r="EF512" s="20"/>
      <c r="EG512" s="20"/>
      <c r="EH512" s="20"/>
    </row>
    <row r="513" spans="1:141" s="19" customFormat="1" ht="12" customHeight="1" x14ac:dyDescent="0.25">
      <c r="A513" s="22"/>
      <c r="B513" s="4"/>
      <c r="C513" s="73"/>
      <c r="D513" s="73"/>
      <c r="E513" s="73"/>
      <c r="F513" s="73"/>
      <c r="G513" s="73"/>
      <c r="H513" s="73"/>
      <c r="I513" s="73"/>
      <c r="J513" s="73"/>
      <c r="K513" s="82"/>
      <c r="L513" s="81"/>
      <c r="M513" s="81"/>
      <c r="N513" s="55"/>
      <c r="O513" s="55"/>
      <c r="P513" s="56"/>
      <c r="Q513" s="17"/>
      <c r="R513" s="150"/>
      <c r="S513" s="150"/>
      <c r="T513" s="150"/>
      <c r="U513" s="150"/>
      <c r="V513" s="321"/>
      <c r="W513" s="338"/>
      <c r="X513" s="192"/>
      <c r="Y513" s="195"/>
      <c r="Z513" s="151"/>
      <c r="AA513" s="152"/>
      <c r="AB513" s="152"/>
      <c r="AC513" s="152"/>
      <c r="AD513" s="152"/>
      <c r="AE513" s="20"/>
      <c r="AF513" s="20"/>
      <c r="AG513" s="20"/>
      <c r="AH513" s="20"/>
      <c r="AI513" s="20"/>
      <c r="AJ513" s="20"/>
      <c r="AK513" s="20"/>
      <c r="AL513" s="20"/>
      <c r="AM513" s="20"/>
      <c r="AN513" s="20"/>
      <c r="AO513" s="20"/>
      <c r="AP513" s="20"/>
      <c r="AQ513" s="20"/>
      <c r="AR513" s="20"/>
      <c r="AS513" s="20"/>
      <c r="AT513" s="20"/>
      <c r="AU513" s="20"/>
      <c r="AV513" s="20"/>
      <c r="AW513" s="20"/>
      <c r="AX513" s="20"/>
      <c r="AY513" s="20"/>
      <c r="AZ513" s="20"/>
      <c r="BA513" s="20"/>
      <c r="BB513" s="20"/>
      <c r="BC513" s="20"/>
      <c r="BD513" s="20"/>
      <c r="BE513" s="20"/>
      <c r="BF513" s="20"/>
      <c r="BG513" s="20"/>
      <c r="BH513" s="20"/>
      <c r="BI513" s="20"/>
      <c r="BJ513" s="20"/>
      <c r="BK513" s="20"/>
      <c r="BL513" s="20"/>
      <c r="BM513" s="20"/>
      <c r="BN513" s="20"/>
      <c r="BO513" s="20"/>
      <c r="BP513" s="20"/>
      <c r="BQ513" s="20"/>
      <c r="BR513" s="20"/>
      <c r="BS513" s="20"/>
      <c r="BT513" s="20"/>
      <c r="BU513" s="20"/>
      <c r="BV513" s="20"/>
      <c r="BW513" s="20"/>
      <c r="BX513" s="20"/>
      <c r="BY513" s="20"/>
      <c r="BZ513" s="20"/>
      <c r="CA513" s="20"/>
      <c r="CB513" s="20"/>
      <c r="CC513" s="20"/>
      <c r="CD513" s="20"/>
      <c r="CE513" s="20"/>
      <c r="CF513" s="20"/>
      <c r="CG513" s="20"/>
      <c r="CH513" s="20"/>
      <c r="CI513" s="20"/>
      <c r="CJ513" s="20"/>
      <c r="CK513" s="20"/>
      <c r="CL513" s="20"/>
      <c r="CM513" s="20"/>
      <c r="CN513" s="20"/>
      <c r="CO513" s="20"/>
      <c r="CP513" s="20"/>
      <c r="CQ513" s="20"/>
      <c r="CR513" s="20"/>
      <c r="CS513" s="20"/>
      <c r="CT513" s="20"/>
      <c r="CU513" s="20"/>
      <c r="CV513" s="20"/>
      <c r="CW513" s="20"/>
      <c r="CX513" s="20"/>
      <c r="CY513" s="20"/>
      <c r="CZ513" s="20"/>
      <c r="DA513" s="20"/>
      <c r="DB513" s="20"/>
      <c r="DC513" s="20"/>
      <c r="DD513" s="20"/>
      <c r="DE513" s="20"/>
      <c r="DF513" s="20"/>
      <c r="DG513" s="20"/>
      <c r="DH513" s="20"/>
      <c r="DI513" s="20"/>
      <c r="DJ513" s="20"/>
      <c r="DK513" s="20"/>
      <c r="DL513" s="20"/>
      <c r="DM513" s="20"/>
      <c r="DN513" s="20"/>
      <c r="DO513" s="20"/>
      <c r="DP513" s="20"/>
      <c r="DQ513" s="20"/>
      <c r="DR513" s="20"/>
      <c r="DS513" s="20"/>
      <c r="DT513" s="20"/>
      <c r="DU513" s="20"/>
      <c r="DV513" s="20"/>
      <c r="DW513" s="20"/>
      <c r="DX513" s="20"/>
      <c r="DY513" s="20"/>
      <c r="DZ513" s="20"/>
      <c r="EA513" s="20"/>
      <c r="EB513" s="20"/>
      <c r="EC513" s="20"/>
      <c r="ED513" s="20"/>
      <c r="EE513" s="20"/>
      <c r="EF513" s="20"/>
      <c r="EG513" s="20"/>
      <c r="EH513" s="20"/>
    </row>
    <row r="514" spans="1:141" s="19" customFormat="1" ht="12" customHeight="1" x14ac:dyDescent="0.25">
      <c r="A514" s="22"/>
      <c r="B514" s="4"/>
      <c r="C514" s="73"/>
      <c r="D514" s="73"/>
      <c r="E514" s="73"/>
      <c r="F514" s="73"/>
      <c r="G514" s="73"/>
      <c r="H514" s="73"/>
      <c r="I514" s="73"/>
      <c r="J514" s="73"/>
      <c r="K514" s="82"/>
      <c r="L514" s="81"/>
      <c r="M514" s="81"/>
      <c r="N514" s="55"/>
      <c r="O514" s="55"/>
      <c r="P514" s="56"/>
      <c r="Q514" s="17"/>
      <c r="R514" s="150"/>
      <c r="S514" s="150"/>
      <c r="T514" s="150"/>
      <c r="U514" s="150"/>
      <c r="V514" s="321"/>
      <c r="W514" s="338"/>
      <c r="X514" s="192"/>
      <c r="Y514" s="195"/>
      <c r="Z514" s="151"/>
      <c r="AA514" s="152"/>
      <c r="AB514" s="152"/>
      <c r="AC514" s="152"/>
      <c r="AD514" s="152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  <c r="EE514" s="20"/>
      <c r="EF514" s="20"/>
      <c r="EG514" s="20"/>
      <c r="EH514" s="20"/>
    </row>
    <row r="515" spans="1:141" s="19" customFormat="1" ht="12" customHeight="1" x14ac:dyDescent="0.25">
      <c r="A515" s="22"/>
      <c r="B515" s="4"/>
      <c r="C515" s="73"/>
      <c r="D515" s="73"/>
      <c r="E515" s="73"/>
      <c r="F515" s="73"/>
      <c r="G515" s="73"/>
      <c r="H515" s="73"/>
      <c r="I515" s="73"/>
      <c r="J515" s="73"/>
      <c r="K515" s="82"/>
      <c r="L515" s="81"/>
      <c r="M515" s="81"/>
      <c r="N515" s="55"/>
      <c r="O515" s="55"/>
      <c r="P515" s="56"/>
      <c r="Q515" s="17"/>
      <c r="R515" s="150"/>
      <c r="S515" s="150"/>
      <c r="T515" s="150"/>
      <c r="U515" s="150"/>
      <c r="V515" s="321"/>
      <c r="W515" s="338"/>
      <c r="X515" s="192"/>
      <c r="Y515" s="195"/>
      <c r="Z515" s="151"/>
      <c r="AA515" s="152"/>
      <c r="AB515" s="152"/>
      <c r="AC515" s="152"/>
      <c r="AD515" s="152"/>
      <c r="AE515" s="20"/>
      <c r="AF515" s="20"/>
      <c r="AG515" s="20"/>
      <c r="AH515" s="20"/>
      <c r="AI515" s="20"/>
      <c r="AJ515" s="20"/>
      <c r="AK515" s="20"/>
      <c r="AL515" s="20"/>
      <c r="AM515" s="20"/>
      <c r="AN515" s="20"/>
      <c r="AO515" s="20"/>
      <c r="AP515" s="20"/>
      <c r="AQ515" s="20"/>
      <c r="AR515" s="20"/>
      <c r="AS515" s="20"/>
      <c r="AT515" s="20"/>
      <c r="AU515" s="20"/>
      <c r="AV515" s="20"/>
      <c r="AW515" s="20"/>
      <c r="AX515" s="20"/>
      <c r="AY515" s="20"/>
      <c r="AZ515" s="20"/>
      <c r="BA515" s="20"/>
      <c r="BB515" s="20"/>
      <c r="BC515" s="20"/>
      <c r="BD515" s="20"/>
      <c r="BE515" s="20"/>
      <c r="BF515" s="20"/>
      <c r="BG515" s="20"/>
      <c r="BH515" s="20"/>
      <c r="BI515" s="20"/>
      <c r="BJ515" s="20"/>
      <c r="BK515" s="20"/>
      <c r="BL515" s="20"/>
      <c r="BM515" s="20"/>
      <c r="BN515" s="20"/>
      <c r="BO515" s="20"/>
      <c r="BP515" s="20"/>
      <c r="BQ515" s="20"/>
      <c r="BR515" s="20"/>
      <c r="BS515" s="20"/>
      <c r="BT515" s="20"/>
      <c r="BU515" s="20"/>
      <c r="BV515" s="20"/>
      <c r="BW515" s="20"/>
      <c r="BX515" s="20"/>
      <c r="BY515" s="20"/>
      <c r="BZ515" s="20"/>
      <c r="CA515" s="20"/>
      <c r="CB515" s="20"/>
      <c r="CC515" s="20"/>
      <c r="CD515" s="20"/>
      <c r="CE515" s="20"/>
      <c r="CF515" s="20"/>
      <c r="CG515" s="20"/>
      <c r="CH515" s="20"/>
      <c r="CI515" s="20"/>
      <c r="CJ515" s="20"/>
      <c r="CK515" s="20"/>
      <c r="CL515" s="20"/>
      <c r="CM515" s="20"/>
      <c r="CN515" s="20"/>
      <c r="CO515" s="20"/>
      <c r="CP515" s="20"/>
      <c r="CQ515" s="20"/>
      <c r="CR515" s="20"/>
      <c r="CS515" s="20"/>
      <c r="CT515" s="20"/>
      <c r="CU515" s="20"/>
      <c r="CV515" s="20"/>
      <c r="CW515" s="20"/>
      <c r="CX515" s="20"/>
      <c r="CY515" s="20"/>
      <c r="CZ515" s="20"/>
      <c r="DA515" s="20"/>
      <c r="DB515" s="20"/>
      <c r="DC515" s="20"/>
      <c r="DD515" s="20"/>
      <c r="DE515" s="20"/>
      <c r="DF515" s="20"/>
      <c r="DG515" s="20"/>
      <c r="DH515" s="20"/>
      <c r="DI515" s="20"/>
      <c r="DJ515" s="20"/>
      <c r="DK515" s="20"/>
      <c r="DL515" s="20"/>
      <c r="DM515" s="20"/>
      <c r="DN515" s="20"/>
      <c r="DO515" s="20"/>
      <c r="DP515" s="20"/>
      <c r="DQ515" s="20"/>
      <c r="DR515" s="20"/>
      <c r="DS515" s="20"/>
      <c r="DT515" s="20"/>
      <c r="DU515" s="20"/>
      <c r="DV515" s="20"/>
      <c r="DW515" s="20"/>
      <c r="DX515" s="20"/>
      <c r="DY515" s="20"/>
      <c r="DZ515" s="20"/>
      <c r="EA515" s="20"/>
      <c r="EB515" s="20"/>
      <c r="EC515" s="20"/>
      <c r="ED515" s="20"/>
      <c r="EE515" s="20"/>
      <c r="EF515" s="20"/>
      <c r="EG515" s="20"/>
      <c r="EH515" s="20"/>
    </row>
    <row r="516" spans="1:141" s="19" customFormat="1" ht="12" customHeight="1" x14ac:dyDescent="0.25">
      <c r="A516" s="22"/>
      <c r="B516" s="4"/>
      <c r="C516" s="73"/>
      <c r="D516" s="73"/>
      <c r="E516" s="73"/>
      <c r="F516" s="73"/>
      <c r="G516" s="73"/>
      <c r="H516" s="73"/>
      <c r="I516" s="73"/>
      <c r="J516" s="73"/>
      <c r="K516" s="82"/>
      <c r="L516" s="81"/>
      <c r="M516" s="81"/>
      <c r="N516" s="55"/>
      <c r="O516" s="55"/>
      <c r="P516" s="56"/>
      <c r="Q516" s="17"/>
      <c r="R516" s="150"/>
      <c r="S516" s="150"/>
      <c r="T516" s="150"/>
      <c r="U516" s="150"/>
      <c r="V516" s="321"/>
      <c r="W516" s="338"/>
      <c r="X516" s="192"/>
      <c r="Y516" s="195"/>
      <c r="Z516" s="151"/>
      <c r="AA516" s="152"/>
      <c r="AB516" s="152"/>
      <c r="AC516" s="152"/>
      <c r="AD516" s="152"/>
      <c r="AE516" s="20"/>
      <c r="AF516" s="20"/>
      <c r="AG516" s="20"/>
      <c r="AH516" s="20"/>
      <c r="AI516" s="20"/>
      <c r="AJ516" s="20"/>
      <c r="AK516" s="20"/>
      <c r="AL516" s="20"/>
      <c r="AM516" s="20"/>
      <c r="AN516" s="20"/>
      <c r="AO516" s="20"/>
      <c r="AP516" s="20"/>
      <c r="AQ516" s="20"/>
      <c r="AR516" s="20"/>
      <c r="AS516" s="20"/>
      <c r="AT516" s="20"/>
      <c r="AU516" s="20"/>
      <c r="AV516" s="20"/>
      <c r="AW516" s="20"/>
      <c r="AX516" s="20"/>
      <c r="AY516" s="20"/>
      <c r="AZ516" s="20"/>
      <c r="BA516" s="20"/>
      <c r="BB516" s="20"/>
      <c r="BC516" s="20"/>
      <c r="BD516" s="20"/>
      <c r="BE516" s="20"/>
      <c r="BF516" s="20"/>
      <c r="BG516" s="20"/>
      <c r="BH516" s="20"/>
      <c r="BI516" s="20"/>
      <c r="BJ516" s="20"/>
      <c r="BK516" s="20"/>
      <c r="BL516" s="20"/>
      <c r="BM516" s="20"/>
      <c r="BN516" s="20"/>
      <c r="BO516" s="20"/>
      <c r="BP516" s="20"/>
      <c r="BQ516" s="20"/>
      <c r="BR516" s="20"/>
      <c r="BS516" s="20"/>
      <c r="BT516" s="20"/>
      <c r="BU516" s="20"/>
      <c r="BV516" s="20"/>
      <c r="BW516" s="20"/>
      <c r="BX516" s="20"/>
      <c r="BY516" s="20"/>
      <c r="BZ516" s="20"/>
      <c r="CA516" s="20"/>
      <c r="CB516" s="20"/>
      <c r="CC516" s="20"/>
      <c r="CD516" s="20"/>
      <c r="CE516" s="20"/>
      <c r="CF516" s="20"/>
      <c r="CG516" s="20"/>
      <c r="CH516" s="20"/>
      <c r="CI516" s="20"/>
      <c r="CJ516" s="20"/>
      <c r="CK516" s="20"/>
      <c r="CL516" s="20"/>
      <c r="CM516" s="20"/>
      <c r="CN516" s="20"/>
      <c r="CO516" s="20"/>
      <c r="CP516" s="20"/>
      <c r="CQ516" s="20"/>
      <c r="CR516" s="20"/>
      <c r="CS516" s="20"/>
      <c r="CT516" s="20"/>
      <c r="CU516" s="20"/>
      <c r="CV516" s="20"/>
      <c r="CW516" s="20"/>
      <c r="CX516" s="20"/>
      <c r="CY516" s="20"/>
      <c r="CZ516" s="20"/>
      <c r="DA516" s="20"/>
      <c r="DB516" s="20"/>
      <c r="DC516" s="20"/>
      <c r="DD516" s="20"/>
      <c r="DE516" s="20"/>
      <c r="DF516" s="20"/>
      <c r="DG516" s="20"/>
      <c r="DH516" s="20"/>
      <c r="DI516" s="20"/>
      <c r="DJ516" s="20"/>
      <c r="DK516" s="20"/>
      <c r="DL516" s="20"/>
      <c r="DM516" s="20"/>
      <c r="DN516" s="20"/>
      <c r="DO516" s="20"/>
      <c r="DP516" s="20"/>
      <c r="DQ516" s="20"/>
      <c r="DR516" s="20"/>
      <c r="DS516" s="20"/>
      <c r="DT516" s="20"/>
      <c r="DU516" s="20"/>
      <c r="DV516" s="20"/>
      <c r="DW516" s="20"/>
      <c r="DX516" s="20"/>
      <c r="DY516" s="20"/>
      <c r="DZ516" s="20"/>
      <c r="EA516" s="20"/>
      <c r="EB516" s="20"/>
      <c r="EC516" s="20"/>
      <c r="ED516" s="20"/>
      <c r="EE516" s="20"/>
      <c r="EF516" s="20"/>
      <c r="EG516" s="20"/>
      <c r="EH516" s="20"/>
    </row>
    <row r="517" spans="1:141" s="19" customFormat="1" ht="12" customHeight="1" x14ac:dyDescent="0.25">
      <c r="A517" s="22"/>
      <c r="B517" s="4"/>
      <c r="C517" s="73"/>
      <c r="D517" s="73"/>
      <c r="E517" s="73"/>
      <c r="F517" s="73"/>
      <c r="G517" s="73"/>
      <c r="H517" s="73"/>
      <c r="I517" s="73"/>
      <c r="J517" s="73"/>
      <c r="K517" s="82"/>
      <c r="L517" s="81"/>
      <c r="M517" s="81"/>
      <c r="N517" s="55"/>
      <c r="O517" s="55"/>
      <c r="P517" s="56"/>
      <c r="Q517" s="17"/>
      <c r="R517" s="150"/>
      <c r="S517" s="150"/>
      <c r="T517" s="150"/>
      <c r="U517" s="150"/>
      <c r="V517" s="321"/>
      <c r="W517" s="338"/>
      <c r="X517" s="192"/>
      <c r="Y517" s="195"/>
      <c r="Z517" s="151"/>
      <c r="AA517" s="152"/>
      <c r="AB517" s="152"/>
      <c r="AC517" s="152"/>
      <c r="AD517" s="152"/>
      <c r="AE517" s="20"/>
      <c r="AF517" s="20"/>
      <c r="AG517" s="20"/>
      <c r="AH517" s="20"/>
      <c r="AI517" s="20"/>
      <c r="AJ517" s="20"/>
      <c r="AK517" s="20"/>
      <c r="AL517" s="20"/>
      <c r="AM517" s="20"/>
      <c r="AN517" s="20"/>
      <c r="AO517" s="20"/>
      <c r="AP517" s="20"/>
      <c r="AQ517" s="20"/>
      <c r="AR517" s="20"/>
      <c r="AS517" s="20"/>
      <c r="AT517" s="20"/>
      <c r="AU517" s="20"/>
      <c r="AV517" s="20"/>
      <c r="AW517" s="20"/>
      <c r="AX517" s="20"/>
      <c r="AY517" s="20"/>
      <c r="AZ517" s="20"/>
      <c r="BA517" s="20"/>
      <c r="BB517" s="20"/>
      <c r="BC517" s="20"/>
      <c r="BD517" s="20"/>
      <c r="BE517" s="20"/>
      <c r="BF517" s="20"/>
      <c r="BG517" s="20"/>
      <c r="BH517" s="20"/>
      <c r="BI517" s="20"/>
      <c r="BJ517" s="20"/>
      <c r="BK517" s="20"/>
      <c r="BL517" s="20"/>
      <c r="BM517" s="20"/>
      <c r="BN517" s="20"/>
      <c r="BO517" s="20"/>
      <c r="BP517" s="20"/>
      <c r="BQ517" s="20"/>
      <c r="BR517" s="20"/>
      <c r="BS517" s="20"/>
      <c r="BT517" s="20"/>
      <c r="BU517" s="20"/>
      <c r="BV517" s="20"/>
      <c r="BW517" s="20"/>
      <c r="BX517" s="20"/>
      <c r="BY517" s="20"/>
      <c r="BZ517" s="20"/>
      <c r="CA517" s="20"/>
      <c r="CB517" s="20"/>
      <c r="CC517" s="20"/>
      <c r="CD517" s="20"/>
      <c r="CE517" s="20"/>
      <c r="CF517" s="20"/>
      <c r="CG517" s="20"/>
      <c r="CH517" s="20"/>
      <c r="CI517" s="20"/>
      <c r="CJ517" s="20"/>
      <c r="CK517" s="20"/>
      <c r="CL517" s="20"/>
      <c r="CM517" s="20"/>
      <c r="CN517" s="20"/>
      <c r="CO517" s="20"/>
      <c r="CP517" s="20"/>
      <c r="CQ517" s="20"/>
      <c r="CR517" s="20"/>
      <c r="CS517" s="20"/>
      <c r="CT517" s="20"/>
      <c r="CU517" s="20"/>
      <c r="CV517" s="20"/>
      <c r="CW517" s="20"/>
      <c r="CX517" s="20"/>
      <c r="CY517" s="20"/>
      <c r="CZ517" s="20"/>
      <c r="DA517" s="20"/>
      <c r="DB517" s="20"/>
      <c r="DC517" s="20"/>
      <c r="DD517" s="20"/>
      <c r="DE517" s="20"/>
      <c r="DF517" s="20"/>
      <c r="DG517" s="20"/>
      <c r="DH517" s="20"/>
      <c r="DI517" s="20"/>
      <c r="DJ517" s="20"/>
      <c r="DK517" s="20"/>
      <c r="DL517" s="20"/>
      <c r="DM517" s="20"/>
      <c r="DN517" s="20"/>
      <c r="DO517" s="20"/>
      <c r="DP517" s="20"/>
      <c r="DQ517" s="20"/>
      <c r="DR517" s="20"/>
      <c r="DS517" s="20"/>
      <c r="DT517" s="20"/>
      <c r="DU517" s="20"/>
      <c r="DV517" s="20"/>
      <c r="DW517" s="20"/>
      <c r="DX517" s="20"/>
      <c r="DY517" s="20"/>
      <c r="DZ517" s="20"/>
      <c r="EA517" s="20"/>
      <c r="EB517" s="20"/>
      <c r="EC517" s="20"/>
      <c r="ED517" s="20"/>
      <c r="EE517" s="20"/>
      <c r="EF517" s="20"/>
      <c r="EG517" s="20"/>
      <c r="EH517" s="20"/>
    </row>
    <row r="518" spans="1:141" s="19" customFormat="1" ht="12" customHeight="1" x14ac:dyDescent="0.25">
      <c r="A518" s="22"/>
      <c r="B518" s="4"/>
      <c r="C518" s="73"/>
      <c r="D518" s="73"/>
      <c r="E518" s="73"/>
      <c r="F518" s="73"/>
      <c r="G518" s="73"/>
      <c r="H518" s="73"/>
      <c r="I518" s="73"/>
      <c r="J518" s="73"/>
      <c r="K518" s="82"/>
      <c r="L518" s="81"/>
      <c r="M518" s="81"/>
      <c r="N518" s="55"/>
      <c r="O518" s="55"/>
      <c r="P518" s="56"/>
      <c r="Q518" s="17"/>
      <c r="R518" s="150"/>
      <c r="S518" s="150"/>
      <c r="T518" s="150"/>
      <c r="U518" s="150"/>
      <c r="V518" s="321"/>
      <c r="W518" s="338"/>
      <c r="X518" s="192"/>
      <c r="Y518" s="195"/>
      <c r="Z518" s="151"/>
      <c r="AA518" s="152"/>
      <c r="AB518" s="152"/>
      <c r="AC518" s="152"/>
      <c r="AD518" s="152"/>
      <c r="AE518" s="20"/>
      <c r="AF518" s="20"/>
      <c r="AG518" s="20"/>
      <c r="AH518" s="20"/>
      <c r="AI518" s="20"/>
      <c r="AJ518" s="20"/>
      <c r="AK518" s="20"/>
      <c r="AL518" s="20"/>
      <c r="AM518" s="20"/>
      <c r="AN518" s="20"/>
      <c r="AO518" s="20"/>
      <c r="AP518" s="20"/>
      <c r="AQ518" s="20"/>
      <c r="AR518" s="20"/>
      <c r="AS518" s="20"/>
      <c r="AT518" s="20"/>
      <c r="AU518" s="20"/>
      <c r="AV518" s="20"/>
      <c r="AW518" s="20"/>
      <c r="AX518" s="20"/>
      <c r="AY518" s="20"/>
      <c r="AZ518" s="20"/>
      <c r="BA518" s="20"/>
      <c r="BB518" s="20"/>
      <c r="BC518" s="20"/>
      <c r="BD518" s="20"/>
      <c r="BE518" s="20"/>
      <c r="BF518" s="20"/>
      <c r="BG518" s="20"/>
      <c r="BH518" s="20"/>
      <c r="BI518" s="20"/>
      <c r="BJ518" s="20"/>
      <c r="BK518" s="20"/>
      <c r="BL518" s="20"/>
      <c r="BM518" s="20"/>
      <c r="BN518" s="20"/>
      <c r="BO518" s="20"/>
      <c r="BP518" s="20"/>
      <c r="BQ518" s="20"/>
      <c r="BR518" s="20"/>
      <c r="BS518" s="20"/>
      <c r="BT518" s="20"/>
      <c r="BU518" s="20"/>
      <c r="BV518" s="20"/>
      <c r="BW518" s="20"/>
      <c r="BX518" s="20"/>
      <c r="BY518" s="20"/>
      <c r="BZ518" s="20"/>
      <c r="CA518" s="20"/>
      <c r="CB518" s="20"/>
      <c r="CC518" s="20"/>
      <c r="CD518" s="20"/>
      <c r="CE518" s="20"/>
      <c r="CF518" s="20"/>
      <c r="CG518" s="20"/>
      <c r="CH518" s="20"/>
      <c r="CI518" s="20"/>
      <c r="CJ518" s="20"/>
      <c r="CK518" s="20"/>
      <c r="CL518" s="20"/>
      <c r="CM518" s="20"/>
      <c r="CN518" s="20"/>
      <c r="CO518" s="20"/>
      <c r="CP518" s="20"/>
      <c r="CQ518" s="20"/>
      <c r="CR518" s="20"/>
      <c r="CS518" s="20"/>
      <c r="CT518" s="20"/>
      <c r="CU518" s="20"/>
      <c r="CV518" s="20"/>
      <c r="CW518" s="20"/>
      <c r="CX518" s="20"/>
      <c r="CY518" s="20"/>
      <c r="CZ518" s="20"/>
      <c r="DA518" s="20"/>
      <c r="DB518" s="20"/>
      <c r="DC518" s="20"/>
      <c r="DD518" s="20"/>
      <c r="DE518" s="20"/>
      <c r="DF518" s="20"/>
      <c r="DG518" s="20"/>
      <c r="DH518" s="20"/>
      <c r="DI518" s="20"/>
      <c r="DJ518" s="20"/>
      <c r="DK518" s="20"/>
      <c r="DL518" s="20"/>
      <c r="DM518" s="20"/>
      <c r="DN518" s="20"/>
      <c r="DO518" s="20"/>
      <c r="DP518" s="20"/>
      <c r="DQ518" s="20"/>
      <c r="DR518" s="20"/>
      <c r="DS518" s="20"/>
      <c r="DT518" s="20"/>
      <c r="DU518" s="20"/>
      <c r="DV518" s="20"/>
      <c r="DW518" s="20"/>
      <c r="DX518" s="20"/>
      <c r="DY518" s="20"/>
      <c r="DZ518" s="20"/>
      <c r="EA518" s="20"/>
      <c r="EB518" s="20"/>
      <c r="EC518" s="20"/>
      <c r="ED518" s="20"/>
      <c r="EE518" s="20"/>
      <c r="EF518" s="20"/>
      <c r="EG518" s="20"/>
      <c r="EH518" s="20"/>
    </row>
    <row r="519" spans="1:141" s="19" customFormat="1" ht="12" customHeight="1" x14ac:dyDescent="0.25">
      <c r="A519" s="22"/>
      <c r="B519" s="4"/>
      <c r="C519" s="73"/>
      <c r="D519" s="73"/>
      <c r="E519" s="73"/>
      <c r="F519" s="73"/>
      <c r="G519" s="73"/>
      <c r="H519" s="73"/>
      <c r="I519" s="73"/>
      <c r="J519" s="73"/>
      <c r="K519" s="82"/>
      <c r="L519" s="81"/>
      <c r="M519" s="81"/>
      <c r="N519" s="55"/>
      <c r="O519" s="55"/>
      <c r="P519" s="56"/>
      <c r="Q519" s="17"/>
      <c r="R519" s="150"/>
      <c r="S519" s="150"/>
      <c r="T519" s="150"/>
      <c r="U519" s="150"/>
      <c r="V519" s="321"/>
      <c r="W519" s="338"/>
      <c r="X519" s="192"/>
      <c r="Y519" s="195"/>
      <c r="Z519" s="151"/>
      <c r="AA519" s="152"/>
      <c r="AB519" s="152"/>
      <c r="AC519" s="152"/>
      <c r="AD519" s="152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  <c r="EE519" s="20"/>
      <c r="EF519" s="20"/>
      <c r="EG519" s="20"/>
      <c r="EH519" s="20"/>
    </row>
    <row r="520" spans="1:141" s="19" customFormat="1" ht="12" customHeight="1" x14ac:dyDescent="0.25">
      <c r="A520" s="22"/>
      <c r="B520" s="4"/>
      <c r="C520" s="73"/>
      <c r="D520" s="73"/>
      <c r="E520" s="73"/>
      <c r="F520" s="73"/>
      <c r="G520" s="73"/>
      <c r="H520" s="73"/>
      <c r="I520" s="73"/>
      <c r="J520" s="73"/>
      <c r="K520" s="82"/>
      <c r="L520" s="81"/>
      <c r="M520" s="81"/>
      <c r="N520" s="55"/>
      <c r="O520" s="55"/>
      <c r="P520" s="56"/>
      <c r="Q520" s="17"/>
      <c r="R520" s="150"/>
      <c r="S520" s="150"/>
      <c r="T520" s="150"/>
      <c r="U520" s="150"/>
      <c r="V520" s="321"/>
      <c r="W520" s="338"/>
      <c r="X520" s="192"/>
      <c r="Y520" s="195"/>
      <c r="Z520" s="151"/>
      <c r="AA520" s="152"/>
      <c r="AB520" s="152"/>
      <c r="AC520" s="152"/>
      <c r="AD520" s="152"/>
      <c r="AE520" s="20"/>
      <c r="AF520" s="20"/>
      <c r="AG520" s="20"/>
      <c r="AH520" s="20"/>
      <c r="AI520" s="20"/>
      <c r="AJ520" s="20"/>
      <c r="AK520" s="20"/>
      <c r="AL520" s="20"/>
      <c r="AM520" s="20"/>
      <c r="AN520" s="20"/>
      <c r="AO520" s="20"/>
      <c r="AP520" s="20"/>
      <c r="AQ520" s="20"/>
      <c r="AR520" s="20"/>
      <c r="AS520" s="20"/>
      <c r="AT520" s="20"/>
      <c r="AU520" s="20"/>
      <c r="AV520" s="20"/>
      <c r="AW520" s="20"/>
      <c r="AX520" s="20"/>
      <c r="AY520" s="20"/>
      <c r="AZ520" s="20"/>
      <c r="BA520" s="20"/>
      <c r="BB520" s="20"/>
      <c r="BC520" s="20"/>
      <c r="BD520" s="20"/>
      <c r="BE520" s="20"/>
      <c r="BF520" s="20"/>
      <c r="BG520" s="20"/>
      <c r="BH520" s="20"/>
      <c r="BI520" s="20"/>
      <c r="BJ520" s="20"/>
      <c r="BK520" s="20"/>
      <c r="BL520" s="20"/>
      <c r="BM520" s="20"/>
      <c r="BN520" s="20"/>
      <c r="BO520" s="20"/>
      <c r="BP520" s="20"/>
      <c r="BQ520" s="20"/>
      <c r="BR520" s="20"/>
      <c r="BS520" s="20"/>
      <c r="BT520" s="20"/>
      <c r="BU520" s="20"/>
      <c r="BV520" s="20"/>
      <c r="BW520" s="20"/>
      <c r="BX520" s="20"/>
      <c r="BY520" s="20"/>
      <c r="BZ520" s="20"/>
      <c r="CA520" s="20"/>
      <c r="CB520" s="20"/>
      <c r="CC520" s="20"/>
      <c r="CD520" s="20"/>
      <c r="CE520" s="20"/>
      <c r="CF520" s="20"/>
      <c r="CG520" s="20"/>
      <c r="CH520" s="20"/>
      <c r="CI520" s="20"/>
      <c r="CJ520" s="20"/>
      <c r="CK520" s="20"/>
      <c r="CL520" s="20"/>
      <c r="CM520" s="20"/>
      <c r="CN520" s="20"/>
      <c r="CO520" s="20"/>
      <c r="CP520" s="20"/>
      <c r="CQ520" s="20"/>
      <c r="CR520" s="20"/>
      <c r="CS520" s="20"/>
      <c r="CT520" s="20"/>
      <c r="CU520" s="20"/>
      <c r="CV520" s="20"/>
      <c r="CW520" s="20"/>
      <c r="CX520" s="20"/>
      <c r="CY520" s="20"/>
      <c r="CZ520" s="20"/>
      <c r="DA520" s="20"/>
      <c r="DB520" s="20"/>
      <c r="DC520" s="20"/>
      <c r="DD520" s="20"/>
      <c r="DE520" s="20"/>
      <c r="DF520" s="20"/>
      <c r="DG520" s="20"/>
      <c r="DH520" s="20"/>
      <c r="DI520" s="20"/>
      <c r="DJ520" s="20"/>
      <c r="DK520" s="20"/>
      <c r="DL520" s="20"/>
      <c r="DM520" s="20"/>
      <c r="DN520" s="20"/>
      <c r="DO520" s="20"/>
      <c r="DP520" s="20"/>
      <c r="DQ520" s="20"/>
      <c r="DR520" s="20"/>
      <c r="DS520" s="20"/>
      <c r="DT520" s="20"/>
      <c r="DU520" s="20"/>
      <c r="DV520" s="20"/>
      <c r="DW520" s="20"/>
      <c r="DX520" s="20"/>
      <c r="DY520" s="20"/>
      <c r="DZ520" s="20"/>
      <c r="EA520" s="20"/>
      <c r="EB520" s="20"/>
      <c r="EC520" s="20"/>
      <c r="ED520" s="20"/>
      <c r="EE520" s="20"/>
      <c r="EF520" s="20"/>
      <c r="EG520" s="20"/>
      <c r="EH520" s="20"/>
    </row>
    <row r="521" spans="1:141" s="19" customFormat="1" ht="12" customHeight="1" x14ac:dyDescent="0.25">
      <c r="A521" s="22"/>
      <c r="B521" s="4"/>
      <c r="C521" s="73"/>
      <c r="D521" s="73"/>
      <c r="E521" s="73"/>
      <c r="F521" s="73"/>
      <c r="G521" s="73"/>
      <c r="H521" s="73"/>
      <c r="I521" s="73"/>
      <c r="J521" s="73"/>
      <c r="K521" s="82"/>
      <c r="L521" s="81"/>
      <c r="M521" s="81"/>
      <c r="N521" s="55"/>
      <c r="O521" s="55"/>
      <c r="P521" s="56"/>
      <c r="Q521" s="17"/>
      <c r="R521" s="150"/>
      <c r="S521" s="150"/>
      <c r="T521" s="150"/>
      <c r="U521" s="150"/>
      <c r="V521" s="321"/>
      <c r="W521" s="338"/>
      <c r="X521" s="192"/>
      <c r="Y521" s="195"/>
      <c r="Z521" s="151"/>
      <c r="AA521" s="152"/>
      <c r="AB521" s="152"/>
      <c r="AC521" s="152"/>
      <c r="AD521" s="152"/>
      <c r="AE521" s="20"/>
      <c r="AF521" s="20"/>
      <c r="AG521" s="20"/>
      <c r="AH521" s="20"/>
      <c r="AI521" s="20"/>
      <c r="AJ521" s="20"/>
      <c r="AK521" s="20"/>
      <c r="AL521" s="20"/>
      <c r="AM521" s="20"/>
      <c r="AN521" s="20"/>
      <c r="AO521" s="20"/>
      <c r="AP521" s="20"/>
      <c r="AQ521" s="20"/>
      <c r="AR521" s="20"/>
      <c r="AS521" s="20"/>
      <c r="AT521" s="20"/>
      <c r="AU521" s="20"/>
      <c r="AV521" s="20"/>
      <c r="AW521" s="20"/>
      <c r="AX521" s="20"/>
      <c r="AY521" s="20"/>
      <c r="AZ521" s="20"/>
      <c r="BA521" s="20"/>
      <c r="BB521" s="20"/>
      <c r="BC521" s="20"/>
      <c r="BD521" s="20"/>
      <c r="BE521" s="20"/>
      <c r="BF521" s="20"/>
      <c r="BG521" s="20"/>
      <c r="BH521" s="20"/>
      <c r="BI521" s="20"/>
      <c r="BJ521" s="20"/>
      <c r="BK521" s="20"/>
      <c r="BL521" s="20"/>
      <c r="BM521" s="20"/>
      <c r="BN521" s="20"/>
      <c r="BO521" s="20"/>
      <c r="BP521" s="20"/>
      <c r="BQ521" s="20"/>
      <c r="BR521" s="20"/>
      <c r="BS521" s="20"/>
      <c r="BT521" s="20"/>
      <c r="BU521" s="20"/>
      <c r="BV521" s="20"/>
      <c r="BW521" s="20"/>
      <c r="BX521" s="20"/>
      <c r="BY521" s="20"/>
      <c r="BZ521" s="20"/>
      <c r="CA521" s="20"/>
      <c r="CB521" s="20"/>
      <c r="CC521" s="20"/>
      <c r="CD521" s="20"/>
      <c r="CE521" s="20"/>
      <c r="CF521" s="20"/>
      <c r="CG521" s="20"/>
      <c r="CH521" s="20"/>
      <c r="CI521" s="20"/>
      <c r="CJ521" s="20"/>
      <c r="CK521" s="20"/>
      <c r="CL521" s="20"/>
      <c r="CM521" s="20"/>
      <c r="CN521" s="20"/>
      <c r="CO521" s="20"/>
      <c r="CP521" s="20"/>
      <c r="CQ521" s="20"/>
      <c r="CR521" s="20"/>
      <c r="CS521" s="20"/>
      <c r="CT521" s="20"/>
      <c r="CU521" s="20"/>
      <c r="CV521" s="20"/>
      <c r="CW521" s="20"/>
      <c r="CX521" s="20"/>
      <c r="CY521" s="20"/>
      <c r="CZ521" s="20"/>
      <c r="DA521" s="20"/>
      <c r="DB521" s="20"/>
      <c r="DC521" s="20"/>
      <c r="DD521" s="20"/>
      <c r="DE521" s="20"/>
      <c r="DF521" s="20"/>
      <c r="DG521" s="20"/>
      <c r="DH521" s="20"/>
      <c r="DI521" s="20"/>
      <c r="DJ521" s="20"/>
      <c r="DK521" s="20"/>
      <c r="DL521" s="20"/>
      <c r="DM521" s="20"/>
      <c r="DN521" s="20"/>
      <c r="DO521" s="20"/>
      <c r="DP521" s="20"/>
      <c r="DQ521" s="20"/>
      <c r="DR521" s="20"/>
      <c r="DS521" s="20"/>
      <c r="DT521" s="20"/>
      <c r="DU521" s="20"/>
      <c r="DV521" s="20"/>
      <c r="DW521" s="20"/>
      <c r="DX521" s="20"/>
      <c r="DY521" s="20"/>
      <c r="DZ521" s="20"/>
      <c r="EA521" s="20"/>
      <c r="EB521" s="20"/>
      <c r="EC521" s="20"/>
      <c r="ED521" s="20"/>
      <c r="EE521" s="20"/>
      <c r="EF521" s="20"/>
      <c r="EG521" s="20"/>
      <c r="EH521" s="20"/>
    </row>
    <row r="522" spans="1:141" s="19" customFormat="1" ht="12" customHeight="1" x14ac:dyDescent="0.25">
      <c r="A522" s="22"/>
      <c r="B522" s="4"/>
      <c r="C522" s="73"/>
      <c r="D522" s="73"/>
      <c r="E522" s="73"/>
      <c r="F522" s="73"/>
      <c r="G522" s="73"/>
      <c r="H522" s="73"/>
      <c r="I522" s="73"/>
      <c r="J522" s="73"/>
      <c r="K522" s="82"/>
      <c r="L522" s="81"/>
      <c r="M522" s="81"/>
      <c r="N522" s="55"/>
      <c r="O522" s="55"/>
      <c r="P522" s="56"/>
      <c r="Q522" s="17"/>
      <c r="R522" s="150"/>
      <c r="S522" s="150"/>
      <c r="T522" s="150"/>
      <c r="U522" s="150"/>
      <c r="V522" s="321"/>
      <c r="W522" s="338"/>
      <c r="X522" s="192"/>
      <c r="Y522" s="195"/>
      <c r="Z522" s="151"/>
      <c r="AA522" s="152"/>
      <c r="AB522" s="152"/>
      <c r="AC522" s="152"/>
      <c r="AD522" s="152"/>
      <c r="AE522" s="20"/>
      <c r="AF522" s="20"/>
      <c r="AG522" s="20"/>
      <c r="AH522" s="20"/>
      <c r="AI522" s="20"/>
      <c r="AJ522" s="20"/>
      <c r="AK522" s="20"/>
      <c r="AL522" s="20"/>
      <c r="AM522" s="20"/>
      <c r="AN522" s="20"/>
      <c r="AO522" s="20"/>
      <c r="AP522" s="20"/>
      <c r="AQ522" s="20"/>
      <c r="AR522" s="20"/>
      <c r="AS522" s="20"/>
      <c r="AT522" s="20"/>
      <c r="AU522" s="20"/>
      <c r="AV522" s="20"/>
      <c r="AW522" s="20"/>
      <c r="AX522" s="20"/>
      <c r="AY522" s="20"/>
      <c r="AZ522" s="20"/>
      <c r="BA522" s="20"/>
      <c r="BB522" s="20"/>
      <c r="BC522" s="20"/>
      <c r="BD522" s="20"/>
      <c r="BE522" s="20"/>
      <c r="BF522" s="20"/>
      <c r="BG522" s="20"/>
      <c r="BH522" s="20"/>
      <c r="BI522" s="20"/>
      <c r="BJ522" s="20"/>
      <c r="BK522" s="20"/>
      <c r="BL522" s="20"/>
      <c r="BM522" s="20"/>
      <c r="BN522" s="20"/>
      <c r="BO522" s="20"/>
      <c r="BP522" s="20"/>
      <c r="BQ522" s="20"/>
      <c r="BR522" s="20"/>
      <c r="BS522" s="20"/>
      <c r="BT522" s="20"/>
      <c r="BU522" s="20"/>
      <c r="BV522" s="20"/>
      <c r="BW522" s="20"/>
      <c r="BX522" s="20"/>
      <c r="BY522" s="20"/>
      <c r="BZ522" s="20"/>
      <c r="CA522" s="20"/>
      <c r="CB522" s="20"/>
      <c r="CC522" s="20"/>
      <c r="CD522" s="20"/>
      <c r="CE522" s="20"/>
      <c r="CF522" s="20"/>
      <c r="CG522" s="20"/>
      <c r="CH522" s="20"/>
      <c r="CI522" s="20"/>
      <c r="CJ522" s="20"/>
      <c r="CK522" s="20"/>
      <c r="CL522" s="20"/>
      <c r="CM522" s="20"/>
      <c r="CN522" s="20"/>
      <c r="CO522" s="20"/>
      <c r="CP522" s="20"/>
      <c r="CQ522" s="20"/>
      <c r="CR522" s="20"/>
      <c r="CS522" s="20"/>
      <c r="CT522" s="20"/>
      <c r="CU522" s="20"/>
      <c r="CV522" s="20"/>
      <c r="CW522" s="20"/>
      <c r="CX522" s="20"/>
      <c r="CY522" s="20"/>
      <c r="CZ522" s="20"/>
      <c r="DA522" s="20"/>
      <c r="DB522" s="20"/>
      <c r="DC522" s="20"/>
      <c r="DD522" s="20"/>
      <c r="DE522" s="20"/>
      <c r="DF522" s="20"/>
      <c r="DG522" s="20"/>
      <c r="DH522" s="20"/>
      <c r="DI522" s="20"/>
      <c r="DJ522" s="20"/>
      <c r="DK522" s="20"/>
      <c r="DL522" s="20"/>
      <c r="DM522" s="20"/>
      <c r="DN522" s="20"/>
      <c r="DO522" s="20"/>
      <c r="DP522" s="20"/>
      <c r="DQ522" s="20"/>
      <c r="DR522" s="20"/>
      <c r="DS522" s="20"/>
      <c r="DT522" s="20"/>
      <c r="DU522" s="20"/>
      <c r="DV522" s="20"/>
      <c r="DW522" s="20"/>
      <c r="DX522" s="20"/>
      <c r="DY522" s="20"/>
      <c r="DZ522" s="20"/>
      <c r="EA522" s="20"/>
      <c r="EB522" s="20"/>
      <c r="EC522" s="20"/>
      <c r="ED522" s="20"/>
      <c r="EE522" s="20"/>
      <c r="EF522" s="20"/>
      <c r="EG522" s="20"/>
      <c r="EH522" s="20"/>
    </row>
    <row r="523" spans="1:141" s="19" customFormat="1" ht="12" customHeight="1" x14ac:dyDescent="0.25">
      <c r="A523" s="22"/>
      <c r="B523" s="4"/>
      <c r="C523" s="73"/>
      <c r="D523" s="73"/>
      <c r="E523" s="73"/>
      <c r="F523" s="73"/>
      <c r="G523" s="73"/>
      <c r="H523" s="73"/>
      <c r="I523" s="73"/>
      <c r="J523" s="73"/>
      <c r="K523" s="82"/>
      <c r="L523" s="81"/>
      <c r="M523" s="81"/>
      <c r="N523" s="55"/>
      <c r="O523" s="55"/>
      <c r="P523" s="56"/>
      <c r="Q523" s="17"/>
      <c r="R523" s="150"/>
      <c r="S523" s="150"/>
      <c r="T523" s="150"/>
      <c r="U523" s="150"/>
      <c r="V523" s="321"/>
      <c r="W523" s="338"/>
      <c r="X523" s="192"/>
      <c r="Y523" s="195"/>
      <c r="Z523" s="151"/>
      <c r="AA523" s="152"/>
      <c r="AB523" s="152"/>
      <c r="AC523" s="152"/>
      <c r="AD523" s="152"/>
      <c r="AE523" s="20"/>
      <c r="AF523" s="20"/>
      <c r="AG523" s="20"/>
      <c r="AH523" s="20"/>
      <c r="AI523" s="20"/>
      <c r="AJ523" s="20"/>
      <c r="AK523" s="20"/>
      <c r="AL523" s="20"/>
      <c r="AM523" s="20"/>
      <c r="AN523" s="20"/>
      <c r="AO523" s="20"/>
      <c r="AP523" s="20"/>
      <c r="AQ523" s="20"/>
      <c r="AR523" s="20"/>
      <c r="AS523" s="20"/>
      <c r="AT523" s="20"/>
      <c r="AU523" s="20"/>
      <c r="AV523" s="20"/>
      <c r="AW523" s="20"/>
      <c r="AX523" s="20"/>
      <c r="AY523" s="20"/>
      <c r="AZ523" s="20"/>
      <c r="BA523" s="20"/>
      <c r="BB523" s="20"/>
      <c r="BC523" s="20"/>
      <c r="BD523" s="20"/>
      <c r="BE523" s="20"/>
      <c r="BF523" s="20"/>
      <c r="BG523" s="20"/>
      <c r="BH523" s="20"/>
      <c r="BI523" s="20"/>
      <c r="BJ523" s="20"/>
      <c r="BK523" s="20"/>
      <c r="BL523" s="20"/>
      <c r="BM523" s="20"/>
      <c r="BN523" s="20"/>
      <c r="BO523" s="20"/>
      <c r="BP523" s="20"/>
      <c r="BQ523" s="20"/>
      <c r="BR523" s="20"/>
      <c r="BS523" s="20"/>
      <c r="BT523" s="20"/>
      <c r="BU523" s="20"/>
      <c r="BV523" s="20"/>
      <c r="BW523" s="20"/>
      <c r="BX523" s="20"/>
      <c r="BY523" s="20"/>
      <c r="BZ523" s="20"/>
      <c r="CA523" s="20"/>
      <c r="CB523" s="20"/>
      <c r="CC523" s="20"/>
      <c r="CD523" s="20"/>
      <c r="CE523" s="20"/>
      <c r="CF523" s="20"/>
      <c r="CG523" s="20"/>
      <c r="CH523" s="20"/>
      <c r="CI523" s="20"/>
      <c r="CJ523" s="20"/>
      <c r="CK523" s="20"/>
      <c r="CL523" s="20"/>
      <c r="CM523" s="20"/>
      <c r="CN523" s="20"/>
      <c r="CO523" s="20"/>
      <c r="CP523" s="20"/>
      <c r="CQ523" s="20"/>
      <c r="CR523" s="20"/>
      <c r="CS523" s="20"/>
      <c r="CT523" s="20"/>
      <c r="CU523" s="20"/>
      <c r="CV523" s="20"/>
      <c r="CW523" s="20"/>
      <c r="CX523" s="20"/>
      <c r="CY523" s="20"/>
      <c r="CZ523" s="20"/>
      <c r="DA523" s="20"/>
      <c r="DB523" s="20"/>
      <c r="DC523" s="20"/>
      <c r="DD523" s="20"/>
      <c r="DE523" s="20"/>
      <c r="DF523" s="20"/>
      <c r="DG523" s="20"/>
      <c r="DH523" s="20"/>
      <c r="DI523" s="20"/>
      <c r="DJ523" s="20"/>
      <c r="DK523" s="20"/>
      <c r="DL523" s="20"/>
      <c r="DM523" s="20"/>
      <c r="DN523" s="20"/>
      <c r="DO523" s="20"/>
      <c r="DP523" s="20"/>
      <c r="DQ523" s="20"/>
      <c r="DR523" s="20"/>
      <c r="DS523" s="20"/>
      <c r="DT523" s="20"/>
      <c r="DU523" s="20"/>
      <c r="DV523" s="20"/>
      <c r="DW523" s="20"/>
      <c r="DX523" s="20"/>
      <c r="DY523" s="20"/>
      <c r="DZ523" s="20"/>
      <c r="EA523" s="20"/>
      <c r="EB523" s="20"/>
      <c r="EC523" s="20"/>
      <c r="ED523" s="20"/>
      <c r="EE523" s="20"/>
      <c r="EF523" s="20"/>
      <c r="EG523" s="20"/>
      <c r="EH523" s="20"/>
    </row>
    <row r="524" spans="1:141" ht="12" customHeight="1" x14ac:dyDescent="0.3">
      <c r="A524" s="4"/>
      <c r="B524" s="4"/>
      <c r="C524" s="73"/>
      <c r="D524" s="73"/>
      <c r="E524" s="73"/>
      <c r="F524" s="73"/>
      <c r="G524" s="73"/>
      <c r="H524" s="73"/>
      <c r="I524" s="73"/>
      <c r="J524" s="73"/>
      <c r="K524" s="82"/>
      <c r="L524" s="81"/>
      <c r="M524" s="81"/>
      <c r="N524" s="55"/>
      <c r="O524" s="55"/>
      <c r="P524" s="56"/>
      <c r="Q524" s="7"/>
      <c r="R524" s="149"/>
      <c r="S524" s="149"/>
      <c r="T524" s="149"/>
      <c r="U524" s="149"/>
      <c r="W524" s="339"/>
      <c r="X524" s="190"/>
      <c r="Y524" s="7"/>
      <c r="Z524" s="149"/>
      <c r="EK524" s="1"/>
    </row>
    <row r="525" spans="1:141" s="19" customFormat="1" ht="12" customHeight="1" x14ac:dyDescent="0.25">
      <c r="A525" s="22"/>
      <c r="B525" s="4"/>
      <c r="C525" s="73"/>
      <c r="D525" s="73"/>
      <c r="E525" s="73"/>
      <c r="F525" s="73"/>
      <c r="G525" s="73"/>
      <c r="H525" s="73"/>
      <c r="I525" s="73"/>
      <c r="J525" s="73"/>
      <c r="K525" s="82"/>
      <c r="L525" s="81"/>
      <c r="M525" s="81"/>
      <c r="N525" s="55"/>
      <c r="O525" s="55"/>
      <c r="P525" s="56"/>
      <c r="Q525" s="47"/>
      <c r="R525" s="153"/>
      <c r="S525" s="153"/>
      <c r="T525" s="153"/>
      <c r="U525" s="153"/>
      <c r="V525" s="321"/>
      <c r="W525" s="338"/>
      <c r="X525" s="192"/>
      <c r="Y525" s="195"/>
      <c r="Z525" s="151"/>
      <c r="AA525" s="152"/>
      <c r="AB525" s="152"/>
      <c r="AC525" s="152"/>
      <c r="AD525" s="152"/>
      <c r="AE525" s="20"/>
      <c r="AF525" s="20"/>
      <c r="AG525" s="20"/>
      <c r="AH525" s="20"/>
      <c r="AI525" s="20"/>
      <c r="AJ525" s="20"/>
      <c r="AK525" s="20"/>
      <c r="AL525" s="20"/>
      <c r="AM525" s="20"/>
      <c r="AN525" s="20"/>
      <c r="AO525" s="20"/>
      <c r="AP525" s="20"/>
      <c r="AQ525" s="20"/>
      <c r="AR525" s="20"/>
      <c r="AS525" s="20"/>
      <c r="AT525" s="20"/>
      <c r="AU525" s="20"/>
      <c r="AV525" s="20"/>
      <c r="AW525" s="20"/>
      <c r="AX525" s="20"/>
      <c r="AY525" s="20"/>
      <c r="AZ525" s="20"/>
      <c r="BA525" s="20"/>
      <c r="BB525" s="20"/>
      <c r="BC525" s="20"/>
      <c r="BD525" s="20"/>
      <c r="BE525" s="20"/>
      <c r="BF525" s="20"/>
      <c r="BG525" s="20"/>
      <c r="BH525" s="20"/>
      <c r="BI525" s="20"/>
      <c r="BJ525" s="20"/>
      <c r="BK525" s="20"/>
      <c r="BL525" s="20"/>
      <c r="BM525" s="20"/>
      <c r="BN525" s="20"/>
      <c r="BO525" s="20"/>
      <c r="BP525" s="20"/>
      <c r="BQ525" s="20"/>
      <c r="BR525" s="20"/>
      <c r="BS525" s="20"/>
      <c r="BT525" s="20"/>
      <c r="BU525" s="20"/>
      <c r="BV525" s="20"/>
      <c r="BW525" s="20"/>
      <c r="BX525" s="20"/>
      <c r="BY525" s="20"/>
      <c r="BZ525" s="20"/>
      <c r="CA525" s="20"/>
      <c r="CB525" s="20"/>
      <c r="CC525" s="20"/>
      <c r="CD525" s="20"/>
      <c r="CE525" s="20"/>
      <c r="CF525" s="20"/>
      <c r="CG525" s="20"/>
      <c r="CH525" s="20"/>
      <c r="CI525" s="20"/>
      <c r="CJ525" s="20"/>
      <c r="CK525" s="20"/>
      <c r="CL525" s="20"/>
      <c r="CM525" s="20"/>
      <c r="CN525" s="20"/>
      <c r="CO525" s="20"/>
      <c r="CP525" s="20"/>
      <c r="CQ525" s="20"/>
      <c r="CR525" s="20"/>
      <c r="CS525" s="20"/>
      <c r="CT525" s="20"/>
      <c r="CU525" s="20"/>
      <c r="CV525" s="20"/>
      <c r="CW525" s="20"/>
      <c r="CX525" s="20"/>
      <c r="CY525" s="20"/>
      <c r="CZ525" s="20"/>
      <c r="DA525" s="20"/>
      <c r="DB525" s="20"/>
      <c r="DC525" s="20"/>
      <c r="DD525" s="20"/>
      <c r="DE525" s="20"/>
      <c r="DF525" s="20"/>
      <c r="DG525" s="20"/>
      <c r="DH525" s="20"/>
      <c r="DI525" s="20"/>
      <c r="DJ525" s="20"/>
      <c r="DK525" s="20"/>
      <c r="DL525" s="20"/>
      <c r="DM525" s="20"/>
      <c r="DN525" s="20"/>
      <c r="DO525" s="20"/>
      <c r="DP525" s="20"/>
      <c r="DQ525" s="20"/>
      <c r="DR525" s="20"/>
      <c r="DS525" s="20"/>
      <c r="DT525" s="20"/>
      <c r="DU525" s="20"/>
      <c r="DV525" s="20"/>
      <c r="DW525" s="20"/>
      <c r="DX525" s="20"/>
      <c r="DY525" s="20"/>
      <c r="DZ525" s="20"/>
      <c r="EA525" s="20"/>
      <c r="EB525" s="20"/>
      <c r="EC525" s="20"/>
      <c r="ED525" s="20"/>
      <c r="EE525" s="20"/>
      <c r="EF525" s="20"/>
      <c r="EG525" s="20"/>
      <c r="EH525" s="20"/>
    </row>
    <row r="526" spans="1:141" s="19" customFormat="1" ht="12" customHeight="1" x14ac:dyDescent="0.25">
      <c r="A526" s="22"/>
      <c r="B526" s="4"/>
      <c r="C526" s="73"/>
      <c r="D526" s="73"/>
      <c r="E526" s="73"/>
      <c r="F526" s="73"/>
      <c r="G526" s="73"/>
      <c r="H526" s="73"/>
      <c r="I526" s="73"/>
      <c r="J526" s="73"/>
      <c r="K526" s="82"/>
      <c r="L526" s="81"/>
      <c r="M526" s="81"/>
      <c r="N526" s="55"/>
      <c r="O526" s="55"/>
      <c r="P526" s="56"/>
      <c r="Q526" s="47"/>
      <c r="R526" s="153"/>
      <c r="S526" s="153"/>
      <c r="T526" s="153"/>
      <c r="U526" s="153"/>
      <c r="V526" s="321"/>
      <c r="W526" s="338"/>
      <c r="X526" s="192"/>
      <c r="Y526" s="195"/>
      <c r="Z526" s="151"/>
      <c r="AA526" s="152"/>
      <c r="AB526" s="152"/>
      <c r="AC526" s="152"/>
      <c r="AD526" s="152"/>
      <c r="AE526" s="20"/>
      <c r="AF526" s="20"/>
      <c r="AG526" s="20"/>
      <c r="AH526" s="20"/>
      <c r="AI526" s="20"/>
      <c r="AJ526" s="20"/>
      <c r="AK526" s="20"/>
      <c r="AL526" s="20"/>
      <c r="AM526" s="20"/>
      <c r="AN526" s="20"/>
      <c r="AO526" s="20"/>
      <c r="AP526" s="20"/>
      <c r="AQ526" s="20"/>
      <c r="AR526" s="20"/>
      <c r="AS526" s="20"/>
      <c r="AT526" s="20"/>
      <c r="AU526" s="20"/>
      <c r="AV526" s="20"/>
      <c r="AW526" s="20"/>
      <c r="AX526" s="20"/>
      <c r="AY526" s="20"/>
      <c r="AZ526" s="20"/>
      <c r="BA526" s="20"/>
      <c r="BB526" s="20"/>
      <c r="BC526" s="20"/>
      <c r="BD526" s="20"/>
      <c r="BE526" s="20"/>
      <c r="BF526" s="20"/>
      <c r="BG526" s="20"/>
      <c r="BH526" s="20"/>
      <c r="BI526" s="20"/>
      <c r="BJ526" s="20"/>
      <c r="BK526" s="20"/>
      <c r="BL526" s="20"/>
      <c r="BM526" s="20"/>
      <c r="BN526" s="20"/>
      <c r="BO526" s="20"/>
      <c r="BP526" s="20"/>
      <c r="BQ526" s="20"/>
      <c r="BR526" s="20"/>
      <c r="BS526" s="20"/>
      <c r="BT526" s="20"/>
      <c r="BU526" s="20"/>
      <c r="BV526" s="20"/>
      <c r="BW526" s="20"/>
      <c r="BX526" s="20"/>
      <c r="BY526" s="20"/>
      <c r="BZ526" s="20"/>
      <c r="CA526" s="20"/>
      <c r="CB526" s="20"/>
      <c r="CC526" s="20"/>
      <c r="CD526" s="20"/>
      <c r="CE526" s="20"/>
      <c r="CF526" s="20"/>
      <c r="CG526" s="20"/>
      <c r="CH526" s="20"/>
      <c r="CI526" s="20"/>
      <c r="CJ526" s="20"/>
      <c r="CK526" s="20"/>
      <c r="CL526" s="20"/>
      <c r="CM526" s="20"/>
      <c r="CN526" s="20"/>
      <c r="CO526" s="20"/>
      <c r="CP526" s="20"/>
      <c r="CQ526" s="20"/>
      <c r="CR526" s="20"/>
      <c r="CS526" s="20"/>
      <c r="CT526" s="20"/>
      <c r="CU526" s="20"/>
      <c r="CV526" s="20"/>
      <c r="CW526" s="20"/>
      <c r="CX526" s="20"/>
      <c r="CY526" s="20"/>
      <c r="CZ526" s="20"/>
      <c r="DA526" s="20"/>
      <c r="DB526" s="20"/>
      <c r="DC526" s="20"/>
      <c r="DD526" s="20"/>
      <c r="DE526" s="20"/>
      <c r="DF526" s="20"/>
      <c r="DG526" s="20"/>
      <c r="DH526" s="20"/>
      <c r="DI526" s="20"/>
      <c r="DJ526" s="20"/>
      <c r="DK526" s="20"/>
      <c r="DL526" s="20"/>
      <c r="DM526" s="20"/>
      <c r="DN526" s="20"/>
      <c r="DO526" s="20"/>
      <c r="DP526" s="20"/>
      <c r="DQ526" s="20"/>
      <c r="DR526" s="20"/>
      <c r="DS526" s="20"/>
      <c r="DT526" s="20"/>
      <c r="DU526" s="20"/>
      <c r="DV526" s="20"/>
      <c r="DW526" s="20"/>
      <c r="DX526" s="20"/>
      <c r="DY526" s="20"/>
      <c r="DZ526" s="20"/>
      <c r="EA526" s="20"/>
      <c r="EB526" s="20"/>
      <c r="EC526" s="20"/>
      <c r="ED526" s="20"/>
      <c r="EE526" s="20"/>
      <c r="EF526" s="20"/>
      <c r="EG526" s="20"/>
      <c r="EH526" s="20"/>
    </row>
    <row r="527" spans="1:141" s="19" customFormat="1" ht="12" customHeight="1" x14ac:dyDescent="0.25">
      <c r="A527" s="22"/>
      <c r="B527" s="4"/>
      <c r="C527" s="73"/>
      <c r="D527" s="73"/>
      <c r="E527" s="73"/>
      <c r="F527" s="73"/>
      <c r="G527" s="73"/>
      <c r="H527" s="73"/>
      <c r="I527" s="73"/>
      <c r="J527" s="73"/>
      <c r="K527" s="82"/>
      <c r="L527" s="81"/>
      <c r="M527" s="81"/>
      <c r="N527" s="55"/>
      <c r="O527" s="55"/>
      <c r="P527" s="56"/>
      <c r="Q527" s="17"/>
      <c r="R527" s="150"/>
      <c r="S527" s="150"/>
      <c r="T527" s="150"/>
      <c r="U527" s="150"/>
      <c r="V527" s="321"/>
      <c r="W527" s="338"/>
      <c r="X527" s="192"/>
      <c r="Y527" s="195"/>
      <c r="Z527" s="151"/>
      <c r="AA527" s="152"/>
      <c r="AB527" s="152"/>
      <c r="AC527" s="152"/>
      <c r="AD527" s="152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  <c r="EC527" s="20"/>
      <c r="ED527" s="20"/>
      <c r="EE527" s="20"/>
      <c r="EF527" s="20"/>
      <c r="EG527" s="20"/>
      <c r="EH527" s="20"/>
    </row>
    <row r="528" spans="1:141" s="19" customFormat="1" ht="12" customHeight="1" x14ac:dyDescent="0.25">
      <c r="A528" s="22"/>
      <c r="B528" s="4"/>
      <c r="C528" s="73"/>
      <c r="D528" s="73"/>
      <c r="E528" s="73"/>
      <c r="F528" s="73"/>
      <c r="G528" s="73"/>
      <c r="H528" s="73"/>
      <c r="I528" s="73"/>
      <c r="J528" s="73"/>
      <c r="K528" s="82"/>
      <c r="L528" s="81"/>
      <c r="M528" s="81"/>
      <c r="N528" s="55"/>
      <c r="O528" s="55"/>
      <c r="P528" s="56"/>
      <c r="Q528" s="17"/>
      <c r="R528" s="150"/>
      <c r="S528" s="150"/>
      <c r="T528" s="150"/>
      <c r="U528" s="150"/>
      <c r="V528" s="321"/>
      <c r="W528" s="338"/>
      <c r="X528" s="192"/>
      <c r="Y528" s="195"/>
      <c r="Z528" s="151"/>
      <c r="AA528" s="152"/>
      <c r="AB528" s="152"/>
      <c r="AC528" s="152"/>
      <c r="AD528" s="152"/>
      <c r="AE528" s="20"/>
      <c r="AF528" s="20"/>
      <c r="AG528" s="20"/>
      <c r="AH528" s="20"/>
      <c r="AI528" s="20"/>
      <c r="AJ528" s="20"/>
      <c r="AK528" s="20"/>
      <c r="AL528" s="20"/>
      <c r="AM528" s="20"/>
      <c r="AN528" s="20"/>
      <c r="AO528" s="20"/>
      <c r="AP528" s="20"/>
      <c r="AQ528" s="20"/>
      <c r="AR528" s="20"/>
      <c r="AS528" s="20"/>
      <c r="AT528" s="20"/>
      <c r="AU528" s="20"/>
      <c r="AV528" s="20"/>
      <c r="AW528" s="20"/>
      <c r="AX528" s="20"/>
      <c r="AY528" s="20"/>
      <c r="AZ528" s="20"/>
      <c r="BA528" s="20"/>
      <c r="BB528" s="20"/>
      <c r="BC528" s="20"/>
      <c r="BD528" s="20"/>
      <c r="BE528" s="20"/>
      <c r="BF528" s="20"/>
      <c r="BG528" s="20"/>
      <c r="BH528" s="20"/>
      <c r="BI528" s="20"/>
      <c r="BJ528" s="20"/>
      <c r="BK528" s="20"/>
      <c r="BL528" s="20"/>
      <c r="BM528" s="20"/>
      <c r="BN528" s="20"/>
      <c r="BO528" s="20"/>
      <c r="BP528" s="20"/>
      <c r="BQ528" s="20"/>
      <c r="BR528" s="20"/>
      <c r="BS528" s="20"/>
      <c r="BT528" s="20"/>
      <c r="BU528" s="20"/>
      <c r="BV528" s="20"/>
      <c r="BW528" s="20"/>
      <c r="BX528" s="20"/>
      <c r="BY528" s="20"/>
      <c r="BZ528" s="20"/>
      <c r="CA528" s="20"/>
      <c r="CB528" s="20"/>
      <c r="CC528" s="20"/>
      <c r="CD528" s="20"/>
      <c r="CE528" s="20"/>
      <c r="CF528" s="20"/>
      <c r="CG528" s="20"/>
      <c r="CH528" s="20"/>
      <c r="CI528" s="20"/>
      <c r="CJ528" s="20"/>
      <c r="CK528" s="20"/>
      <c r="CL528" s="20"/>
      <c r="CM528" s="20"/>
      <c r="CN528" s="20"/>
      <c r="CO528" s="20"/>
      <c r="CP528" s="20"/>
      <c r="CQ528" s="20"/>
      <c r="CR528" s="20"/>
      <c r="CS528" s="20"/>
      <c r="CT528" s="20"/>
      <c r="CU528" s="20"/>
      <c r="CV528" s="20"/>
      <c r="CW528" s="20"/>
      <c r="CX528" s="20"/>
      <c r="CY528" s="20"/>
      <c r="CZ528" s="20"/>
      <c r="DA528" s="20"/>
      <c r="DB528" s="20"/>
      <c r="DC528" s="20"/>
      <c r="DD528" s="20"/>
      <c r="DE528" s="20"/>
      <c r="DF528" s="20"/>
      <c r="DG528" s="20"/>
      <c r="DH528" s="20"/>
      <c r="DI528" s="20"/>
      <c r="DJ528" s="20"/>
      <c r="DK528" s="20"/>
      <c r="DL528" s="20"/>
      <c r="DM528" s="20"/>
      <c r="DN528" s="20"/>
      <c r="DO528" s="20"/>
      <c r="DP528" s="20"/>
      <c r="DQ528" s="20"/>
      <c r="DR528" s="20"/>
      <c r="DS528" s="20"/>
      <c r="DT528" s="20"/>
      <c r="DU528" s="20"/>
      <c r="DV528" s="20"/>
      <c r="DW528" s="20"/>
      <c r="DX528" s="20"/>
      <c r="DY528" s="20"/>
      <c r="DZ528" s="20"/>
      <c r="EA528" s="20"/>
      <c r="EB528" s="20"/>
      <c r="EC528" s="20"/>
      <c r="ED528" s="20"/>
      <c r="EE528" s="20"/>
      <c r="EF528" s="20"/>
      <c r="EG528" s="20"/>
      <c r="EH528" s="20"/>
    </row>
    <row r="529" spans="1:141" s="19" customFormat="1" ht="12" customHeight="1" x14ac:dyDescent="0.25">
      <c r="A529" s="22"/>
      <c r="B529" s="4"/>
      <c r="C529" s="73"/>
      <c r="D529" s="73"/>
      <c r="E529" s="73"/>
      <c r="F529" s="73"/>
      <c r="G529" s="73"/>
      <c r="H529" s="73"/>
      <c r="I529" s="73"/>
      <c r="J529" s="73"/>
      <c r="K529" s="82"/>
      <c r="L529" s="81"/>
      <c r="M529" s="81"/>
      <c r="N529" s="55"/>
      <c r="O529" s="55"/>
      <c r="P529" s="56"/>
      <c r="Q529" s="17"/>
      <c r="R529" s="150"/>
      <c r="S529" s="150"/>
      <c r="T529" s="150"/>
      <c r="U529" s="150"/>
      <c r="V529" s="321"/>
      <c r="W529" s="338"/>
      <c r="X529" s="192"/>
      <c r="Y529" s="195"/>
      <c r="Z529" s="151"/>
      <c r="AA529" s="152"/>
      <c r="AB529" s="152"/>
      <c r="AC529" s="152"/>
      <c r="AD529" s="152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  <c r="EC529" s="20"/>
      <c r="ED529" s="20"/>
      <c r="EE529" s="20"/>
      <c r="EF529" s="20"/>
      <c r="EG529" s="20"/>
      <c r="EH529" s="20"/>
    </row>
    <row r="530" spans="1:141" s="19" customFormat="1" ht="12" customHeight="1" x14ac:dyDescent="0.25">
      <c r="A530" s="22"/>
      <c r="B530" s="4"/>
      <c r="C530" s="73"/>
      <c r="D530" s="73"/>
      <c r="E530" s="73"/>
      <c r="F530" s="73"/>
      <c r="G530" s="73"/>
      <c r="H530" s="73"/>
      <c r="I530" s="73"/>
      <c r="J530" s="73"/>
      <c r="K530" s="82"/>
      <c r="L530" s="81"/>
      <c r="M530" s="81"/>
      <c r="N530" s="55"/>
      <c r="O530" s="55"/>
      <c r="P530" s="56"/>
      <c r="Q530" s="17"/>
      <c r="R530" s="150"/>
      <c r="S530" s="150"/>
      <c r="T530" s="150"/>
      <c r="U530" s="150"/>
      <c r="V530" s="321"/>
      <c r="W530" s="338"/>
      <c r="X530" s="192"/>
      <c r="Y530" s="195"/>
      <c r="Z530" s="151"/>
      <c r="AA530" s="152"/>
      <c r="AB530" s="152"/>
      <c r="AC530" s="152"/>
      <c r="AD530" s="152"/>
      <c r="AE530" s="20"/>
      <c r="AF530" s="20"/>
      <c r="AG530" s="20"/>
      <c r="AH530" s="20"/>
      <c r="AI530" s="20"/>
      <c r="AJ530" s="20"/>
      <c r="AK530" s="20"/>
      <c r="AL530" s="20"/>
      <c r="AM530" s="20"/>
      <c r="AN530" s="20"/>
      <c r="AO530" s="20"/>
      <c r="AP530" s="20"/>
      <c r="AQ530" s="20"/>
      <c r="AR530" s="20"/>
      <c r="AS530" s="20"/>
      <c r="AT530" s="20"/>
      <c r="AU530" s="20"/>
      <c r="AV530" s="20"/>
      <c r="AW530" s="20"/>
      <c r="AX530" s="20"/>
      <c r="AY530" s="20"/>
      <c r="AZ530" s="20"/>
      <c r="BA530" s="20"/>
      <c r="BB530" s="20"/>
      <c r="BC530" s="20"/>
      <c r="BD530" s="20"/>
      <c r="BE530" s="20"/>
      <c r="BF530" s="20"/>
      <c r="BG530" s="20"/>
      <c r="BH530" s="20"/>
      <c r="BI530" s="20"/>
      <c r="BJ530" s="20"/>
      <c r="BK530" s="20"/>
      <c r="BL530" s="20"/>
      <c r="BM530" s="20"/>
      <c r="BN530" s="20"/>
      <c r="BO530" s="20"/>
      <c r="BP530" s="20"/>
      <c r="BQ530" s="20"/>
      <c r="BR530" s="20"/>
      <c r="BS530" s="20"/>
      <c r="BT530" s="20"/>
      <c r="BU530" s="20"/>
      <c r="BV530" s="20"/>
      <c r="BW530" s="20"/>
      <c r="BX530" s="20"/>
      <c r="BY530" s="20"/>
      <c r="BZ530" s="20"/>
      <c r="CA530" s="20"/>
      <c r="CB530" s="20"/>
      <c r="CC530" s="20"/>
      <c r="CD530" s="20"/>
      <c r="CE530" s="20"/>
      <c r="CF530" s="20"/>
      <c r="CG530" s="20"/>
      <c r="CH530" s="20"/>
      <c r="CI530" s="20"/>
      <c r="CJ530" s="20"/>
      <c r="CK530" s="20"/>
      <c r="CL530" s="20"/>
      <c r="CM530" s="20"/>
      <c r="CN530" s="20"/>
      <c r="CO530" s="20"/>
      <c r="CP530" s="20"/>
      <c r="CQ530" s="20"/>
      <c r="CR530" s="20"/>
      <c r="CS530" s="20"/>
      <c r="CT530" s="20"/>
      <c r="CU530" s="20"/>
      <c r="CV530" s="20"/>
      <c r="CW530" s="20"/>
      <c r="CX530" s="20"/>
      <c r="CY530" s="20"/>
      <c r="CZ530" s="20"/>
      <c r="DA530" s="20"/>
      <c r="DB530" s="20"/>
      <c r="DC530" s="20"/>
      <c r="DD530" s="20"/>
      <c r="DE530" s="20"/>
      <c r="DF530" s="20"/>
      <c r="DG530" s="20"/>
      <c r="DH530" s="20"/>
      <c r="DI530" s="20"/>
      <c r="DJ530" s="20"/>
      <c r="DK530" s="20"/>
      <c r="DL530" s="20"/>
      <c r="DM530" s="20"/>
      <c r="DN530" s="20"/>
      <c r="DO530" s="20"/>
      <c r="DP530" s="20"/>
      <c r="DQ530" s="20"/>
      <c r="DR530" s="20"/>
      <c r="DS530" s="20"/>
      <c r="DT530" s="20"/>
      <c r="DU530" s="20"/>
      <c r="DV530" s="20"/>
      <c r="DW530" s="20"/>
      <c r="DX530" s="20"/>
      <c r="DY530" s="20"/>
      <c r="DZ530" s="20"/>
      <c r="EA530" s="20"/>
      <c r="EB530" s="20"/>
      <c r="EC530" s="20"/>
      <c r="ED530" s="20"/>
      <c r="EE530" s="20"/>
      <c r="EF530" s="20"/>
      <c r="EG530" s="20"/>
      <c r="EH530" s="20"/>
    </row>
    <row r="531" spans="1:141" s="19" customFormat="1" ht="12" customHeight="1" x14ac:dyDescent="0.25">
      <c r="A531" s="22"/>
      <c r="B531" s="4"/>
      <c r="C531" s="73"/>
      <c r="D531" s="73"/>
      <c r="E531" s="73"/>
      <c r="F531" s="73"/>
      <c r="G531" s="73"/>
      <c r="H531" s="73"/>
      <c r="I531" s="73"/>
      <c r="J531" s="73"/>
      <c r="K531" s="82"/>
      <c r="L531" s="81"/>
      <c r="M531" s="81"/>
      <c r="N531" s="55"/>
      <c r="O531" s="55"/>
      <c r="P531" s="56"/>
      <c r="Q531" s="17"/>
      <c r="R531" s="150"/>
      <c r="S531" s="150"/>
      <c r="T531" s="150"/>
      <c r="U531" s="150"/>
      <c r="V531" s="321"/>
      <c r="W531" s="338"/>
      <c r="X531" s="192"/>
      <c r="Y531" s="195"/>
      <c r="Z531" s="151"/>
      <c r="AA531" s="152"/>
      <c r="AB531" s="152"/>
      <c r="AC531" s="152"/>
      <c r="AD531" s="152"/>
      <c r="AE531" s="20"/>
      <c r="AF531" s="20"/>
      <c r="AG531" s="20"/>
      <c r="AH531" s="20"/>
      <c r="AI531" s="20"/>
      <c r="AJ531" s="20"/>
      <c r="AK531" s="20"/>
      <c r="AL531" s="20"/>
      <c r="AM531" s="20"/>
      <c r="AN531" s="20"/>
      <c r="AO531" s="20"/>
      <c r="AP531" s="20"/>
      <c r="AQ531" s="20"/>
      <c r="AR531" s="20"/>
      <c r="AS531" s="20"/>
      <c r="AT531" s="20"/>
      <c r="AU531" s="20"/>
      <c r="AV531" s="20"/>
      <c r="AW531" s="20"/>
      <c r="AX531" s="20"/>
      <c r="AY531" s="20"/>
      <c r="AZ531" s="20"/>
      <c r="BA531" s="20"/>
      <c r="BB531" s="20"/>
      <c r="BC531" s="20"/>
      <c r="BD531" s="20"/>
      <c r="BE531" s="20"/>
      <c r="BF531" s="20"/>
      <c r="BG531" s="20"/>
      <c r="BH531" s="20"/>
      <c r="BI531" s="20"/>
      <c r="BJ531" s="20"/>
      <c r="BK531" s="20"/>
      <c r="BL531" s="20"/>
      <c r="BM531" s="20"/>
      <c r="BN531" s="20"/>
      <c r="BO531" s="20"/>
      <c r="BP531" s="20"/>
      <c r="BQ531" s="20"/>
      <c r="BR531" s="20"/>
      <c r="BS531" s="20"/>
      <c r="BT531" s="20"/>
      <c r="BU531" s="20"/>
      <c r="BV531" s="20"/>
      <c r="BW531" s="20"/>
      <c r="BX531" s="20"/>
      <c r="BY531" s="20"/>
      <c r="BZ531" s="20"/>
      <c r="CA531" s="20"/>
      <c r="CB531" s="20"/>
      <c r="CC531" s="20"/>
      <c r="CD531" s="20"/>
      <c r="CE531" s="20"/>
      <c r="CF531" s="20"/>
      <c r="CG531" s="20"/>
      <c r="CH531" s="20"/>
      <c r="CI531" s="20"/>
      <c r="CJ531" s="20"/>
      <c r="CK531" s="20"/>
      <c r="CL531" s="20"/>
      <c r="CM531" s="20"/>
      <c r="CN531" s="20"/>
      <c r="CO531" s="20"/>
      <c r="CP531" s="20"/>
      <c r="CQ531" s="20"/>
      <c r="CR531" s="20"/>
      <c r="CS531" s="20"/>
      <c r="CT531" s="20"/>
      <c r="CU531" s="20"/>
      <c r="CV531" s="20"/>
      <c r="CW531" s="20"/>
      <c r="CX531" s="20"/>
      <c r="CY531" s="20"/>
      <c r="CZ531" s="20"/>
      <c r="DA531" s="20"/>
      <c r="DB531" s="20"/>
      <c r="DC531" s="20"/>
      <c r="DD531" s="20"/>
      <c r="DE531" s="20"/>
      <c r="DF531" s="20"/>
      <c r="DG531" s="20"/>
      <c r="DH531" s="20"/>
      <c r="DI531" s="20"/>
      <c r="DJ531" s="20"/>
      <c r="DK531" s="20"/>
      <c r="DL531" s="20"/>
      <c r="DM531" s="20"/>
      <c r="DN531" s="20"/>
      <c r="DO531" s="20"/>
      <c r="DP531" s="20"/>
      <c r="DQ531" s="20"/>
      <c r="DR531" s="20"/>
      <c r="DS531" s="20"/>
      <c r="DT531" s="20"/>
      <c r="DU531" s="20"/>
      <c r="DV531" s="20"/>
      <c r="DW531" s="20"/>
      <c r="DX531" s="20"/>
      <c r="DY531" s="20"/>
      <c r="DZ531" s="20"/>
      <c r="EA531" s="20"/>
      <c r="EB531" s="20"/>
      <c r="EC531" s="20"/>
      <c r="ED531" s="20"/>
      <c r="EE531" s="20"/>
      <c r="EF531" s="20"/>
      <c r="EG531" s="20"/>
      <c r="EH531" s="20"/>
    </row>
    <row r="532" spans="1:141" s="19" customFormat="1" ht="12" customHeight="1" x14ac:dyDescent="0.25">
      <c r="A532" s="22"/>
      <c r="B532" s="4"/>
      <c r="C532" s="73"/>
      <c r="D532" s="73"/>
      <c r="E532" s="73"/>
      <c r="F532" s="73"/>
      <c r="G532" s="73"/>
      <c r="H532" s="73"/>
      <c r="I532" s="73"/>
      <c r="J532" s="73"/>
      <c r="K532" s="82"/>
      <c r="L532" s="81"/>
      <c r="M532" s="81"/>
      <c r="N532" s="55"/>
      <c r="O532" s="55"/>
      <c r="P532" s="56"/>
      <c r="Q532" s="17"/>
      <c r="R532" s="150"/>
      <c r="S532" s="150"/>
      <c r="T532" s="150"/>
      <c r="U532" s="150"/>
      <c r="V532" s="321"/>
      <c r="W532" s="338"/>
      <c r="X532" s="192"/>
      <c r="Y532" s="195"/>
      <c r="Z532" s="151"/>
      <c r="AA532" s="152"/>
      <c r="AB532" s="152"/>
      <c r="AC532" s="152"/>
      <c r="AD532" s="152"/>
      <c r="AE532" s="20"/>
      <c r="AF532" s="20"/>
      <c r="AG532" s="20"/>
      <c r="AH532" s="20"/>
      <c r="AI532" s="20"/>
      <c r="AJ532" s="20"/>
      <c r="AK532" s="20"/>
      <c r="AL532" s="20"/>
      <c r="AM532" s="20"/>
      <c r="AN532" s="20"/>
      <c r="AO532" s="20"/>
      <c r="AP532" s="20"/>
      <c r="AQ532" s="20"/>
      <c r="AR532" s="20"/>
      <c r="AS532" s="20"/>
      <c r="AT532" s="20"/>
      <c r="AU532" s="20"/>
      <c r="AV532" s="20"/>
      <c r="AW532" s="20"/>
      <c r="AX532" s="20"/>
      <c r="AY532" s="20"/>
      <c r="AZ532" s="20"/>
      <c r="BA532" s="20"/>
      <c r="BB532" s="20"/>
      <c r="BC532" s="20"/>
      <c r="BD532" s="20"/>
      <c r="BE532" s="20"/>
      <c r="BF532" s="20"/>
      <c r="BG532" s="20"/>
      <c r="BH532" s="20"/>
      <c r="BI532" s="20"/>
      <c r="BJ532" s="20"/>
      <c r="BK532" s="20"/>
      <c r="BL532" s="20"/>
      <c r="BM532" s="20"/>
      <c r="BN532" s="20"/>
      <c r="BO532" s="20"/>
      <c r="BP532" s="20"/>
      <c r="BQ532" s="20"/>
      <c r="BR532" s="20"/>
      <c r="BS532" s="20"/>
      <c r="BT532" s="20"/>
      <c r="BU532" s="20"/>
      <c r="BV532" s="20"/>
      <c r="BW532" s="20"/>
      <c r="BX532" s="20"/>
      <c r="BY532" s="20"/>
      <c r="BZ532" s="20"/>
      <c r="CA532" s="20"/>
      <c r="CB532" s="20"/>
      <c r="CC532" s="20"/>
      <c r="CD532" s="20"/>
      <c r="CE532" s="20"/>
      <c r="CF532" s="20"/>
      <c r="CG532" s="20"/>
      <c r="CH532" s="20"/>
      <c r="CI532" s="20"/>
      <c r="CJ532" s="20"/>
      <c r="CK532" s="20"/>
      <c r="CL532" s="20"/>
      <c r="CM532" s="20"/>
      <c r="CN532" s="20"/>
      <c r="CO532" s="20"/>
      <c r="CP532" s="20"/>
      <c r="CQ532" s="20"/>
      <c r="CR532" s="20"/>
      <c r="CS532" s="20"/>
      <c r="CT532" s="20"/>
      <c r="CU532" s="20"/>
      <c r="CV532" s="20"/>
      <c r="CW532" s="20"/>
      <c r="CX532" s="20"/>
      <c r="CY532" s="20"/>
      <c r="CZ532" s="20"/>
      <c r="DA532" s="20"/>
      <c r="DB532" s="20"/>
      <c r="DC532" s="20"/>
      <c r="DD532" s="20"/>
      <c r="DE532" s="20"/>
      <c r="DF532" s="20"/>
      <c r="DG532" s="20"/>
      <c r="DH532" s="20"/>
      <c r="DI532" s="20"/>
      <c r="DJ532" s="20"/>
      <c r="DK532" s="20"/>
      <c r="DL532" s="20"/>
      <c r="DM532" s="20"/>
      <c r="DN532" s="20"/>
      <c r="DO532" s="20"/>
      <c r="DP532" s="20"/>
      <c r="DQ532" s="20"/>
      <c r="DR532" s="20"/>
      <c r="DS532" s="20"/>
      <c r="DT532" s="20"/>
      <c r="DU532" s="20"/>
      <c r="DV532" s="20"/>
      <c r="DW532" s="20"/>
      <c r="DX532" s="20"/>
      <c r="DY532" s="20"/>
      <c r="DZ532" s="20"/>
      <c r="EA532" s="20"/>
      <c r="EB532" s="20"/>
      <c r="EC532" s="20"/>
      <c r="ED532" s="20"/>
      <c r="EE532" s="20"/>
      <c r="EF532" s="20"/>
      <c r="EG532" s="20"/>
      <c r="EH532" s="20"/>
    </row>
    <row r="533" spans="1:141" s="19" customFormat="1" ht="12" customHeight="1" x14ac:dyDescent="0.25">
      <c r="A533" s="22"/>
      <c r="B533" s="4"/>
      <c r="C533" s="73"/>
      <c r="D533" s="73"/>
      <c r="E533" s="73"/>
      <c r="F533" s="73"/>
      <c r="G533" s="73"/>
      <c r="H533" s="73"/>
      <c r="I533" s="73"/>
      <c r="J533" s="73"/>
      <c r="K533" s="82"/>
      <c r="L533" s="81"/>
      <c r="M533" s="81"/>
      <c r="N533" s="55"/>
      <c r="O533" s="55"/>
      <c r="P533" s="56"/>
      <c r="Q533" s="17"/>
      <c r="R533" s="150"/>
      <c r="S533" s="150"/>
      <c r="T533" s="150"/>
      <c r="U533" s="150"/>
      <c r="V533" s="321"/>
      <c r="W533" s="338"/>
      <c r="X533" s="192"/>
      <c r="Y533" s="195"/>
      <c r="Z533" s="151"/>
      <c r="AA533" s="152"/>
      <c r="AB533" s="152"/>
      <c r="AC533" s="152"/>
      <c r="AD533" s="152"/>
      <c r="AE533" s="20"/>
      <c r="AF533" s="20"/>
      <c r="AG533" s="20"/>
      <c r="AH533" s="20"/>
      <c r="AI533" s="20"/>
      <c r="AJ533" s="20"/>
      <c r="AK533" s="20"/>
      <c r="AL533" s="20"/>
      <c r="AM533" s="20"/>
      <c r="AN533" s="20"/>
      <c r="AO533" s="20"/>
      <c r="AP533" s="20"/>
      <c r="AQ533" s="20"/>
      <c r="AR533" s="20"/>
      <c r="AS533" s="20"/>
      <c r="AT533" s="20"/>
      <c r="AU533" s="20"/>
      <c r="AV533" s="20"/>
      <c r="AW533" s="20"/>
      <c r="AX533" s="20"/>
      <c r="AY533" s="20"/>
      <c r="AZ533" s="20"/>
      <c r="BA533" s="20"/>
      <c r="BB533" s="20"/>
      <c r="BC533" s="20"/>
      <c r="BD533" s="20"/>
      <c r="BE533" s="20"/>
      <c r="BF533" s="20"/>
      <c r="BG533" s="20"/>
      <c r="BH533" s="20"/>
      <c r="BI533" s="20"/>
      <c r="BJ533" s="20"/>
      <c r="BK533" s="20"/>
      <c r="BL533" s="20"/>
      <c r="BM533" s="20"/>
      <c r="BN533" s="20"/>
      <c r="BO533" s="20"/>
      <c r="BP533" s="20"/>
      <c r="BQ533" s="20"/>
      <c r="BR533" s="20"/>
      <c r="BS533" s="20"/>
      <c r="BT533" s="20"/>
      <c r="BU533" s="20"/>
      <c r="BV533" s="20"/>
      <c r="BW533" s="20"/>
      <c r="BX533" s="20"/>
      <c r="BY533" s="20"/>
      <c r="BZ533" s="20"/>
      <c r="CA533" s="20"/>
      <c r="CB533" s="20"/>
      <c r="CC533" s="20"/>
      <c r="CD533" s="20"/>
      <c r="CE533" s="20"/>
      <c r="CF533" s="20"/>
      <c r="CG533" s="20"/>
      <c r="CH533" s="20"/>
      <c r="CI533" s="20"/>
      <c r="CJ533" s="20"/>
      <c r="CK533" s="20"/>
      <c r="CL533" s="20"/>
      <c r="CM533" s="20"/>
      <c r="CN533" s="20"/>
      <c r="CO533" s="20"/>
      <c r="CP533" s="20"/>
      <c r="CQ533" s="20"/>
      <c r="CR533" s="20"/>
      <c r="CS533" s="20"/>
      <c r="CT533" s="20"/>
      <c r="CU533" s="20"/>
      <c r="CV533" s="20"/>
      <c r="CW533" s="20"/>
      <c r="CX533" s="20"/>
      <c r="CY533" s="20"/>
      <c r="CZ533" s="20"/>
      <c r="DA533" s="20"/>
      <c r="DB533" s="20"/>
      <c r="DC533" s="20"/>
      <c r="DD533" s="20"/>
      <c r="DE533" s="20"/>
      <c r="DF533" s="20"/>
      <c r="DG533" s="20"/>
      <c r="DH533" s="20"/>
      <c r="DI533" s="20"/>
      <c r="DJ533" s="20"/>
      <c r="DK533" s="20"/>
      <c r="DL533" s="20"/>
      <c r="DM533" s="20"/>
      <c r="DN533" s="20"/>
      <c r="DO533" s="20"/>
      <c r="DP533" s="20"/>
      <c r="DQ533" s="20"/>
      <c r="DR533" s="20"/>
      <c r="DS533" s="20"/>
      <c r="DT533" s="20"/>
      <c r="DU533" s="20"/>
      <c r="DV533" s="20"/>
      <c r="DW533" s="20"/>
      <c r="DX533" s="20"/>
      <c r="DY533" s="20"/>
      <c r="DZ533" s="20"/>
      <c r="EA533" s="20"/>
      <c r="EB533" s="20"/>
      <c r="EC533" s="20"/>
      <c r="ED533" s="20"/>
      <c r="EE533" s="20"/>
      <c r="EF533" s="20"/>
      <c r="EG533" s="20"/>
      <c r="EH533" s="20"/>
    </row>
    <row r="534" spans="1:141" s="19" customFormat="1" ht="12" customHeight="1" x14ac:dyDescent="0.25">
      <c r="A534" s="22"/>
      <c r="B534" s="4"/>
      <c r="C534" s="73"/>
      <c r="D534" s="73"/>
      <c r="E534" s="73"/>
      <c r="F534" s="73"/>
      <c r="G534" s="73"/>
      <c r="H534" s="73"/>
      <c r="I534" s="73"/>
      <c r="J534" s="73"/>
      <c r="K534" s="82"/>
      <c r="L534" s="81"/>
      <c r="M534" s="81"/>
      <c r="N534" s="55"/>
      <c r="O534" s="55"/>
      <c r="P534" s="56"/>
      <c r="Q534" s="17"/>
      <c r="R534" s="150"/>
      <c r="S534" s="150"/>
      <c r="T534" s="150"/>
      <c r="U534" s="150"/>
      <c r="V534" s="321"/>
      <c r="W534" s="338"/>
      <c r="X534" s="192"/>
      <c r="Y534" s="195"/>
      <c r="Z534" s="151"/>
      <c r="AA534" s="152"/>
      <c r="AB534" s="152"/>
      <c r="AC534" s="152"/>
      <c r="AD534" s="152"/>
      <c r="AE534" s="20"/>
      <c r="AF534" s="20"/>
      <c r="AG534" s="20"/>
      <c r="AH534" s="20"/>
      <c r="AI534" s="20"/>
      <c r="AJ534" s="20"/>
      <c r="AK534" s="20"/>
      <c r="AL534" s="20"/>
      <c r="AM534" s="20"/>
      <c r="AN534" s="20"/>
      <c r="AO534" s="20"/>
      <c r="AP534" s="20"/>
      <c r="AQ534" s="20"/>
      <c r="AR534" s="20"/>
      <c r="AS534" s="20"/>
      <c r="AT534" s="20"/>
      <c r="AU534" s="20"/>
      <c r="AV534" s="20"/>
      <c r="AW534" s="20"/>
      <c r="AX534" s="20"/>
      <c r="AY534" s="20"/>
      <c r="AZ534" s="20"/>
      <c r="BA534" s="20"/>
      <c r="BB534" s="20"/>
      <c r="BC534" s="20"/>
      <c r="BD534" s="20"/>
      <c r="BE534" s="20"/>
      <c r="BF534" s="20"/>
      <c r="BG534" s="20"/>
      <c r="BH534" s="20"/>
      <c r="BI534" s="20"/>
      <c r="BJ534" s="20"/>
      <c r="BK534" s="20"/>
      <c r="BL534" s="20"/>
      <c r="BM534" s="20"/>
      <c r="BN534" s="20"/>
      <c r="BO534" s="20"/>
      <c r="BP534" s="20"/>
      <c r="BQ534" s="20"/>
      <c r="BR534" s="20"/>
      <c r="BS534" s="20"/>
      <c r="BT534" s="20"/>
      <c r="BU534" s="20"/>
      <c r="BV534" s="20"/>
      <c r="BW534" s="20"/>
      <c r="BX534" s="20"/>
      <c r="BY534" s="20"/>
      <c r="BZ534" s="20"/>
      <c r="CA534" s="20"/>
      <c r="CB534" s="20"/>
      <c r="CC534" s="20"/>
      <c r="CD534" s="20"/>
      <c r="CE534" s="20"/>
      <c r="CF534" s="20"/>
      <c r="CG534" s="20"/>
      <c r="CH534" s="20"/>
      <c r="CI534" s="20"/>
      <c r="CJ534" s="20"/>
      <c r="CK534" s="20"/>
      <c r="CL534" s="20"/>
      <c r="CM534" s="20"/>
      <c r="CN534" s="20"/>
      <c r="CO534" s="20"/>
      <c r="CP534" s="20"/>
      <c r="CQ534" s="20"/>
      <c r="CR534" s="20"/>
      <c r="CS534" s="20"/>
      <c r="CT534" s="20"/>
      <c r="CU534" s="20"/>
      <c r="CV534" s="20"/>
      <c r="CW534" s="20"/>
      <c r="CX534" s="20"/>
      <c r="CY534" s="20"/>
      <c r="CZ534" s="20"/>
      <c r="DA534" s="20"/>
      <c r="DB534" s="20"/>
      <c r="DC534" s="20"/>
      <c r="DD534" s="20"/>
      <c r="DE534" s="20"/>
      <c r="DF534" s="20"/>
      <c r="DG534" s="20"/>
      <c r="DH534" s="20"/>
      <c r="DI534" s="20"/>
      <c r="DJ534" s="20"/>
      <c r="DK534" s="20"/>
      <c r="DL534" s="20"/>
      <c r="DM534" s="20"/>
      <c r="DN534" s="20"/>
      <c r="DO534" s="20"/>
      <c r="DP534" s="20"/>
      <c r="DQ534" s="20"/>
      <c r="DR534" s="20"/>
      <c r="DS534" s="20"/>
      <c r="DT534" s="20"/>
      <c r="DU534" s="20"/>
      <c r="DV534" s="20"/>
      <c r="DW534" s="20"/>
      <c r="DX534" s="20"/>
      <c r="DY534" s="20"/>
      <c r="DZ534" s="20"/>
      <c r="EA534" s="20"/>
      <c r="EB534" s="20"/>
      <c r="EC534" s="20"/>
      <c r="ED534" s="20"/>
      <c r="EE534" s="20"/>
      <c r="EF534" s="20"/>
      <c r="EG534" s="20"/>
      <c r="EH534" s="20"/>
    </row>
    <row r="535" spans="1:141" s="19" customFormat="1" ht="12" customHeight="1" x14ac:dyDescent="0.25">
      <c r="A535" s="22"/>
      <c r="B535" s="4"/>
      <c r="C535" s="73"/>
      <c r="D535" s="73"/>
      <c r="E535" s="73"/>
      <c r="F535" s="73"/>
      <c r="G535" s="73"/>
      <c r="H535" s="73"/>
      <c r="I535" s="73"/>
      <c r="J535" s="73"/>
      <c r="K535" s="82"/>
      <c r="L535" s="81"/>
      <c r="M535" s="81"/>
      <c r="N535" s="55"/>
      <c r="O535" s="55"/>
      <c r="P535" s="56"/>
      <c r="Q535" s="17"/>
      <c r="R535" s="150"/>
      <c r="S535" s="150"/>
      <c r="T535" s="150"/>
      <c r="U535" s="150"/>
      <c r="V535" s="321"/>
      <c r="W535" s="338"/>
      <c r="X535" s="192"/>
      <c r="Y535" s="195"/>
      <c r="Z535" s="151"/>
      <c r="AA535" s="152"/>
      <c r="AB535" s="152"/>
      <c r="AC535" s="152"/>
      <c r="AD535" s="152"/>
      <c r="AE535" s="20"/>
      <c r="AF535" s="20"/>
      <c r="AG535" s="20"/>
      <c r="AH535" s="20"/>
      <c r="AI535" s="20"/>
      <c r="AJ535" s="20"/>
      <c r="AK535" s="20"/>
      <c r="AL535" s="20"/>
      <c r="AM535" s="20"/>
      <c r="AN535" s="20"/>
      <c r="AO535" s="20"/>
      <c r="AP535" s="20"/>
      <c r="AQ535" s="20"/>
      <c r="AR535" s="20"/>
      <c r="AS535" s="20"/>
      <c r="AT535" s="20"/>
      <c r="AU535" s="20"/>
      <c r="AV535" s="20"/>
      <c r="AW535" s="20"/>
      <c r="AX535" s="20"/>
      <c r="AY535" s="20"/>
      <c r="AZ535" s="20"/>
      <c r="BA535" s="20"/>
      <c r="BB535" s="20"/>
      <c r="BC535" s="20"/>
      <c r="BD535" s="20"/>
      <c r="BE535" s="20"/>
      <c r="BF535" s="20"/>
      <c r="BG535" s="20"/>
      <c r="BH535" s="20"/>
      <c r="BI535" s="20"/>
      <c r="BJ535" s="20"/>
      <c r="BK535" s="20"/>
      <c r="BL535" s="20"/>
      <c r="BM535" s="20"/>
      <c r="BN535" s="20"/>
      <c r="BO535" s="20"/>
      <c r="BP535" s="20"/>
      <c r="BQ535" s="20"/>
      <c r="BR535" s="20"/>
      <c r="BS535" s="20"/>
      <c r="BT535" s="20"/>
      <c r="BU535" s="20"/>
      <c r="BV535" s="20"/>
      <c r="BW535" s="20"/>
      <c r="BX535" s="20"/>
      <c r="BY535" s="20"/>
      <c r="BZ535" s="20"/>
      <c r="CA535" s="20"/>
      <c r="CB535" s="20"/>
      <c r="CC535" s="20"/>
      <c r="CD535" s="20"/>
      <c r="CE535" s="20"/>
      <c r="CF535" s="20"/>
      <c r="CG535" s="20"/>
      <c r="CH535" s="20"/>
      <c r="CI535" s="20"/>
      <c r="CJ535" s="20"/>
      <c r="CK535" s="20"/>
      <c r="CL535" s="20"/>
      <c r="CM535" s="20"/>
      <c r="CN535" s="20"/>
      <c r="CO535" s="20"/>
      <c r="CP535" s="20"/>
      <c r="CQ535" s="20"/>
      <c r="CR535" s="20"/>
      <c r="CS535" s="20"/>
      <c r="CT535" s="20"/>
      <c r="CU535" s="20"/>
      <c r="CV535" s="20"/>
      <c r="CW535" s="20"/>
      <c r="CX535" s="20"/>
      <c r="CY535" s="20"/>
      <c r="CZ535" s="20"/>
      <c r="DA535" s="20"/>
      <c r="DB535" s="20"/>
      <c r="DC535" s="20"/>
      <c r="DD535" s="20"/>
      <c r="DE535" s="20"/>
      <c r="DF535" s="20"/>
      <c r="DG535" s="20"/>
      <c r="DH535" s="20"/>
      <c r="DI535" s="20"/>
      <c r="DJ535" s="20"/>
      <c r="DK535" s="20"/>
      <c r="DL535" s="20"/>
      <c r="DM535" s="20"/>
      <c r="DN535" s="20"/>
      <c r="DO535" s="20"/>
      <c r="DP535" s="20"/>
      <c r="DQ535" s="20"/>
      <c r="DR535" s="20"/>
      <c r="DS535" s="20"/>
      <c r="DT535" s="20"/>
      <c r="DU535" s="20"/>
      <c r="DV535" s="20"/>
      <c r="DW535" s="20"/>
      <c r="DX535" s="20"/>
      <c r="DY535" s="20"/>
      <c r="DZ535" s="20"/>
      <c r="EA535" s="20"/>
      <c r="EB535" s="20"/>
      <c r="EC535" s="20"/>
      <c r="ED535" s="20"/>
      <c r="EE535" s="20"/>
      <c r="EF535" s="20"/>
      <c r="EG535" s="20"/>
      <c r="EH535" s="20"/>
    </row>
    <row r="536" spans="1:141" s="19" customFormat="1" ht="12" customHeight="1" x14ac:dyDescent="0.25">
      <c r="A536" s="22"/>
      <c r="B536" s="4"/>
      <c r="C536" s="73"/>
      <c r="D536" s="73"/>
      <c r="E536" s="73"/>
      <c r="F536" s="73"/>
      <c r="G536" s="73"/>
      <c r="H536" s="73"/>
      <c r="I536" s="73"/>
      <c r="J536" s="73"/>
      <c r="K536" s="82"/>
      <c r="L536" s="81"/>
      <c r="M536" s="81"/>
      <c r="N536" s="55"/>
      <c r="O536" s="55"/>
      <c r="P536" s="56"/>
      <c r="Q536" s="17"/>
      <c r="R536" s="150"/>
      <c r="S536" s="150"/>
      <c r="T536" s="150"/>
      <c r="U536" s="150"/>
      <c r="V536" s="321"/>
      <c r="W536" s="338"/>
      <c r="X536" s="192"/>
      <c r="Y536" s="195"/>
      <c r="Z536" s="151"/>
      <c r="AA536" s="152"/>
      <c r="AB536" s="152"/>
      <c r="AC536" s="152"/>
      <c r="AD536" s="152"/>
      <c r="AE536" s="20"/>
      <c r="AF536" s="20"/>
      <c r="AG536" s="20"/>
      <c r="AH536" s="20"/>
      <c r="AI536" s="20"/>
      <c r="AJ536" s="20"/>
      <c r="AK536" s="20"/>
      <c r="AL536" s="20"/>
      <c r="AM536" s="20"/>
      <c r="AN536" s="20"/>
      <c r="AO536" s="20"/>
      <c r="AP536" s="20"/>
      <c r="AQ536" s="20"/>
      <c r="AR536" s="20"/>
      <c r="AS536" s="20"/>
      <c r="AT536" s="20"/>
      <c r="AU536" s="20"/>
      <c r="AV536" s="20"/>
      <c r="AW536" s="20"/>
      <c r="AX536" s="20"/>
      <c r="AY536" s="20"/>
      <c r="AZ536" s="20"/>
      <c r="BA536" s="20"/>
      <c r="BB536" s="20"/>
      <c r="BC536" s="20"/>
      <c r="BD536" s="20"/>
      <c r="BE536" s="20"/>
      <c r="BF536" s="20"/>
      <c r="BG536" s="20"/>
      <c r="BH536" s="20"/>
      <c r="BI536" s="20"/>
      <c r="BJ536" s="20"/>
      <c r="BK536" s="20"/>
      <c r="BL536" s="20"/>
      <c r="BM536" s="20"/>
      <c r="BN536" s="20"/>
      <c r="BO536" s="20"/>
      <c r="BP536" s="20"/>
      <c r="BQ536" s="20"/>
      <c r="BR536" s="20"/>
      <c r="BS536" s="20"/>
      <c r="BT536" s="20"/>
      <c r="BU536" s="20"/>
      <c r="BV536" s="20"/>
      <c r="BW536" s="20"/>
      <c r="BX536" s="20"/>
      <c r="BY536" s="20"/>
      <c r="BZ536" s="20"/>
      <c r="CA536" s="20"/>
      <c r="CB536" s="20"/>
      <c r="CC536" s="20"/>
      <c r="CD536" s="20"/>
      <c r="CE536" s="20"/>
      <c r="CF536" s="20"/>
      <c r="CG536" s="20"/>
      <c r="CH536" s="20"/>
      <c r="CI536" s="20"/>
      <c r="CJ536" s="20"/>
      <c r="CK536" s="20"/>
      <c r="CL536" s="20"/>
      <c r="CM536" s="20"/>
      <c r="CN536" s="20"/>
      <c r="CO536" s="20"/>
      <c r="CP536" s="20"/>
      <c r="CQ536" s="20"/>
      <c r="CR536" s="20"/>
      <c r="CS536" s="20"/>
      <c r="CT536" s="20"/>
      <c r="CU536" s="20"/>
      <c r="CV536" s="20"/>
      <c r="CW536" s="20"/>
      <c r="CX536" s="20"/>
      <c r="CY536" s="20"/>
      <c r="CZ536" s="20"/>
      <c r="DA536" s="20"/>
      <c r="DB536" s="20"/>
      <c r="DC536" s="20"/>
      <c r="DD536" s="20"/>
      <c r="DE536" s="20"/>
      <c r="DF536" s="20"/>
      <c r="DG536" s="20"/>
      <c r="DH536" s="20"/>
      <c r="DI536" s="20"/>
      <c r="DJ536" s="20"/>
      <c r="DK536" s="20"/>
      <c r="DL536" s="20"/>
      <c r="DM536" s="20"/>
      <c r="DN536" s="20"/>
      <c r="DO536" s="20"/>
      <c r="DP536" s="20"/>
      <c r="DQ536" s="20"/>
      <c r="DR536" s="20"/>
      <c r="DS536" s="20"/>
      <c r="DT536" s="20"/>
      <c r="DU536" s="20"/>
      <c r="DV536" s="20"/>
      <c r="DW536" s="20"/>
      <c r="DX536" s="20"/>
      <c r="DY536" s="20"/>
      <c r="DZ536" s="20"/>
      <c r="EA536" s="20"/>
      <c r="EB536" s="20"/>
      <c r="EC536" s="20"/>
      <c r="ED536" s="20"/>
      <c r="EE536" s="20"/>
      <c r="EF536" s="20"/>
      <c r="EG536" s="20"/>
      <c r="EH536" s="20"/>
    </row>
    <row r="537" spans="1:141" s="19" customFormat="1" ht="12" customHeight="1" x14ac:dyDescent="0.25">
      <c r="A537" s="22"/>
      <c r="B537" s="4"/>
      <c r="C537" s="73"/>
      <c r="D537" s="73"/>
      <c r="E537" s="73"/>
      <c r="F537" s="73"/>
      <c r="G537" s="73"/>
      <c r="H537" s="73"/>
      <c r="I537" s="73"/>
      <c r="J537" s="73"/>
      <c r="K537" s="82"/>
      <c r="L537" s="81"/>
      <c r="M537" s="81"/>
      <c r="N537" s="55"/>
      <c r="O537" s="55"/>
      <c r="P537" s="56"/>
      <c r="Q537" s="17"/>
      <c r="R537" s="150"/>
      <c r="S537" s="150"/>
      <c r="T537" s="150"/>
      <c r="U537" s="150"/>
      <c r="V537" s="321"/>
      <c r="W537" s="338"/>
      <c r="X537" s="192"/>
      <c r="Y537" s="195"/>
      <c r="Z537" s="151"/>
      <c r="AA537" s="152"/>
      <c r="AB537" s="152"/>
      <c r="AC537" s="152"/>
      <c r="AD537" s="152"/>
      <c r="AE537" s="20"/>
      <c r="AF537" s="20"/>
      <c r="AG537" s="20"/>
      <c r="AH537" s="20"/>
      <c r="AI537" s="20"/>
      <c r="AJ537" s="20"/>
      <c r="AK537" s="20"/>
      <c r="AL537" s="20"/>
      <c r="AM537" s="20"/>
      <c r="AN537" s="20"/>
      <c r="AO537" s="20"/>
      <c r="AP537" s="20"/>
      <c r="AQ537" s="20"/>
      <c r="AR537" s="20"/>
      <c r="AS537" s="20"/>
      <c r="AT537" s="20"/>
      <c r="AU537" s="20"/>
      <c r="AV537" s="20"/>
      <c r="AW537" s="20"/>
      <c r="AX537" s="20"/>
      <c r="AY537" s="20"/>
      <c r="AZ537" s="20"/>
      <c r="BA537" s="20"/>
      <c r="BB537" s="20"/>
      <c r="BC537" s="20"/>
      <c r="BD537" s="20"/>
      <c r="BE537" s="20"/>
      <c r="BF537" s="20"/>
      <c r="BG537" s="20"/>
      <c r="BH537" s="20"/>
      <c r="BI537" s="20"/>
      <c r="BJ537" s="20"/>
      <c r="BK537" s="20"/>
      <c r="BL537" s="20"/>
      <c r="BM537" s="20"/>
      <c r="BN537" s="20"/>
      <c r="BO537" s="20"/>
      <c r="BP537" s="20"/>
      <c r="BQ537" s="20"/>
      <c r="BR537" s="20"/>
      <c r="BS537" s="20"/>
      <c r="BT537" s="20"/>
      <c r="BU537" s="20"/>
      <c r="BV537" s="20"/>
      <c r="BW537" s="20"/>
      <c r="BX537" s="20"/>
      <c r="BY537" s="20"/>
      <c r="BZ537" s="20"/>
      <c r="CA537" s="20"/>
      <c r="CB537" s="20"/>
      <c r="CC537" s="20"/>
      <c r="CD537" s="20"/>
      <c r="CE537" s="20"/>
      <c r="CF537" s="20"/>
      <c r="CG537" s="20"/>
      <c r="CH537" s="20"/>
      <c r="CI537" s="20"/>
      <c r="CJ537" s="20"/>
      <c r="CK537" s="20"/>
      <c r="CL537" s="20"/>
      <c r="CM537" s="20"/>
      <c r="CN537" s="20"/>
      <c r="CO537" s="20"/>
      <c r="CP537" s="20"/>
      <c r="CQ537" s="20"/>
      <c r="CR537" s="20"/>
      <c r="CS537" s="20"/>
      <c r="CT537" s="20"/>
      <c r="CU537" s="20"/>
      <c r="CV537" s="20"/>
      <c r="CW537" s="20"/>
      <c r="CX537" s="20"/>
      <c r="CY537" s="20"/>
      <c r="CZ537" s="20"/>
      <c r="DA537" s="20"/>
      <c r="DB537" s="20"/>
      <c r="DC537" s="20"/>
      <c r="DD537" s="20"/>
      <c r="DE537" s="20"/>
      <c r="DF537" s="20"/>
      <c r="DG537" s="20"/>
      <c r="DH537" s="20"/>
      <c r="DI537" s="20"/>
      <c r="DJ537" s="20"/>
      <c r="DK537" s="20"/>
      <c r="DL537" s="20"/>
      <c r="DM537" s="20"/>
      <c r="DN537" s="20"/>
      <c r="DO537" s="20"/>
      <c r="DP537" s="20"/>
      <c r="DQ537" s="20"/>
      <c r="DR537" s="20"/>
      <c r="DS537" s="20"/>
      <c r="DT537" s="20"/>
      <c r="DU537" s="20"/>
      <c r="DV537" s="20"/>
      <c r="DW537" s="20"/>
      <c r="DX537" s="20"/>
      <c r="DY537" s="20"/>
      <c r="DZ537" s="20"/>
      <c r="EA537" s="20"/>
      <c r="EB537" s="20"/>
      <c r="EC537" s="20"/>
      <c r="ED537" s="20"/>
      <c r="EE537" s="20"/>
      <c r="EF537" s="20"/>
      <c r="EG537" s="20"/>
      <c r="EH537" s="20"/>
    </row>
    <row r="538" spans="1:141" s="19" customFormat="1" ht="12" customHeight="1" x14ac:dyDescent="0.25">
      <c r="A538" s="22"/>
      <c r="B538" s="4"/>
      <c r="C538" s="73"/>
      <c r="D538" s="73"/>
      <c r="E538" s="73"/>
      <c r="F538" s="73"/>
      <c r="G538" s="73"/>
      <c r="H538" s="73"/>
      <c r="I538" s="73"/>
      <c r="J538" s="73"/>
      <c r="K538" s="82"/>
      <c r="L538" s="81"/>
      <c r="M538" s="81"/>
      <c r="N538" s="55"/>
      <c r="O538" s="55"/>
      <c r="P538" s="56"/>
      <c r="Q538" s="17"/>
      <c r="R538" s="150"/>
      <c r="S538" s="150"/>
      <c r="T538" s="150"/>
      <c r="U538" s="150"/>
      <c r="V538" s="321"/>
      <c r="W538" s="338"/>
      <c r="X538" s="192"/>
      <c r="Y538" s="195"/>
      <c r="Z538" s="151"/>
      <c r="AA538" s="152"/>
      <c r="AB538" s="152"/>
      <c r="AC538" s="152"/>
      <c r="AD538" s="152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  <c r="EC538" s="20"/>
      <c r="ED538" s="20"/>
      <c r="EE538" s="20"/>
      <c r="EF538" s="20"/>
      <c r="EG538" s="20"/>
      <c r="EH538" s="20"/>
    </row>
    <row r="539" spans="1:141" s="19" customFormat="1" ht="12" customHeight="1" x14ac:dyDescent="0.25">
      <c r="A539" s="22"/>
      <c r="B539" s="4"/>
      <c r="C539" s="73"/>
      <c r="D539" s="73"/>
      <c r="E539" s="73"/>
      <c r="F539" s="73"/>
      <c r="G539" s="73"/>
      <c r="H539" s="73"/>
      <c r="I539" s="73"/>
      <c r="J539" s="73"/>
      <c r="K539" s="82"/>
      <c r="L539" s="81"/>
      <c r="M539" s="81"/>
      <c r="N539" s="55"/>
      <c r="O539" s="55"/>
      <c r="P539" s="56"/>
      <c r="Q539" s="17"/>
      <c r="R539" s="150"/>
      <c r="S539" s="150"/>
      <c r="T539" s="150"/>
      <c r="U539" s="150"/>
      <c r="V539" s="321"/>
      <c r="W539" s="338"/>
      <c r="X539" s="192"/>
      <c r="Y539" s="195"/>
      <c r="Z539" s="151"/>
      <c r="AA539" s="152"/>
      <c r="AB539" s="152"/>
      <c r="AC539" s="152"/>
      <c r="AD539" s="152"/>
      <c r="AE539" s="20"/>
      <c r="AF539" s="20"/>
      <c r="AG539" s="20"/>
      <c r="AH539" s="20"/>
      <c r="AI539" s="20"/>
      <c r="AJ539" s="20"/>
      <c r="AK539" s="20"/>
      <c r="AL539" s="20"/>
      <c r="AM539" s="20"/>
      <c r="AN539" s="20"/>
      <c r="AO539" s="20"/>
      <c r="AP539" s="20"/>
      <c r="AQ539" s="20"/>
      <c r="AR539" s="20"/>
      <c r="AS539" s="20"/>
      <c r="AT539" s="20"/>
      <c r="AU539" s="20"/>
      <c r="AV539" s="20"/>
      <c r="AW539" s="20"/>
      <c r="AX539" s="20"/>
      <c r="AY539" s="20"/>
      <c r="AZ539" s="20"/>
      <c r="BA539" s="20"/>
      <c r="BB539" s="20"/>
      <c r="BC539" s="20"/>
      <c r="BD539" s="20"/>
      <c r="BE539" s="20"/>
      <c r="BF539" s="20"/>
      <c r="BG539" s="20"/>
      <c r="BH539" s="20"/>
      <c r="BI539" s="20"/>
      <c r="BJ539" s="20"/>
      <c r="BK539" s="20"/>
      <c r="BL539" s="20"/>
      <c r="BM539" s="20"/>
      <c r="BN539" s="20"/>
      <c r="BO539" s="20"/>
      <c r="BP539" s="20"/>
      <c r="BQ539" s="20"/>
      <c r="BR539" s="20"/>
      <c r="BS539" s="20"/>
      <c r="BT539" s="20"/>
      <c r="BU539" s="20"/>
      <c r="BV539" s="20"/>
      <c r="BW539" s="20"/>
      <c r="BX539" s="20"/>
      <c r="BY539" s="20"/>
      <c r="BZ539" s="20"/>
      <c r="CA539" s="20"/>
      <c r="CB539" s="20"/>
      <c r="CC539" s="20"/>
      <c r="CD539" s="20"/>
      <c r="CE539" s="20"/>
      <c r="CF539" s="20"/>
      <c r="CG539" s="20"/>
      <c r="CH539" s="20"/>
      <c r="CI539" s="20"/>
      <c r="CJ539" s="20"/>
      <c r="CK539" s="20"/>
      <c r="CL539" s="20"/>
      <c r="CM539" s="20"/>
      <c r="CN539" s="20"/>
      <c r="CO539" s="20"/>
      <c r="CP539" s="20"/>
      <c r="CQ539" s="20"/>
      <c r="CR539" s="20"/>
      <c r="CS539" s="20"/>
      <c r="CT539" s="20"/>
      <c r="CU539" s="20"/>
      <c r="CV539" s="20"/>
      <c r="CW539" s="20"/>
      <c r="CX539" s="20"/>
      <c r="CY539" s="20"/>
      <c r="CZ539" s="20"/>
      <c r="DA539" s="20"/>
      <c r="DB539" s="20"/>
      <c r="DC539" s="20"/>
      <c r="DD539" s="20"/>
      <c r="DE539" s="20"/>
      <c r="DF539" s="20"/>
      <c r="DG539" s="20"/>
      <c r="DH539" s="20"/>
      <c r="DI539" s="20"/>
      <c r="DJ539" s="20"/>
      <c r="DK539" s="20"/>
      <c r="DL539" s="20"/>
      <c r="DM539" s="20"/>
      <c r="DN539" s="20"/>
      <c r="DO539" s="20"/>
      <c r="DP539" s="20"/>
      <c r="DQ539" s="20"/>
      <c r="DR539" s="20"/>
      <c r="DS539" s="20"/>
      <c r="DT539" s="20"/>
      <c r="DU539" s="20"/>
      <c r="DV539" s="20"/>
      <c r="DW539" s="20"/>
      <c r="DX539" s="20"/>
      <c r="DY539" s="20"/>
      <c r="DZ539" s="20"/>
      <c r="EA539" s="20"/>
      <c r="EB539" s="20"/>
      <c r="EC539" s="20"/>
      <c r="ED539" s="20"/>
      <c r="EE539" s="20"/>
      <c r="EF539" s="20"/>
      <c r="EG539" s="20"/>
      <c r="EH539" s="20"/>
    </row>
    <row r="540" spans="1:141" s="19" customFormat="1" ht="12" customHeight="1" x14ac:dyDescent="0.25">
      <c r="A540" s="22"/>
      <c r="B540" s="4"/>
      <c r="C540" s="73"/>
      <c r="D540" s="73"/>
      <c r="E540" s="73"/>
      <c r="F540" s="73"/>
      <c r="G540" s="73"/>
      <c r="H540" s="73"/>
      <c r="I540" s="73"/>
      <c r="J540" s="73"/>
      <c r="K540" s="82"/>
      <c r="L540" s="81"/>
      <c r="M540" s="81"/>
      <c r="N540" s="55"/>
      <c r="O540" s="55"/>
      <c r="P540" s="56"/>
      <c r="Q540" s="17"/>
      <c r="R540" s="150"/>
      <c r="S540" s="150"/>
      <c r="T540" s="150"/>
      <c r="U540" s="150"/>
      <c r="V540" s="321"/>
      <c r="W540" s="338"/>
      <c r="X540" s="192"/>
      <c r="Y540" s="195"/>
      <c r="Z540" s="151"/>
      <c r="AA540" s="152"/>
      <c r="AB540" s="152"/>
      <c r="AC540" s="152"/>
      <c r="AD540" s="152"/>
      <c r="AE540" s="20"/>
      <c r="AF540" s="20"/>
      <c r="AG540" s="20"/>
      <c r="AH540" s="20"/>
      <c r="AI540" s="20"/>
      <c r="AJ540" s="20"/>
      <c r="AK540" s="20"/>
      <c r="AL540" s="20"/>
      <c r="AM540" s="20"/>
      <c r="AN540" s="20"/>
      <c r="AO540" s="20"/>
      <c r="AP540" s="20"/>
      <c r="AQ540" s="20"/>
      <c r="AR540" s="20"/>
      <c r="AS540" s="20"/>
      <c r="AT540" s="20"/>
      <c r="AU540" s="20"/>
      <c r="AV540" s="20"/>
      <c r="AW540" s="20"/>
      <c r="AX540" s="20"/>
      <c r="AY540" s="20"/>
      <c r="AZ540" s="20"/>
      <c r="BA540" s="20"/>
      <c r="BB540" s="20"/>
      <c r="BC540" s="20"/>
      <c r="BD540" s="20"/>
      <c r="BE540" s="20"/>
      <c r="BF540" s="20"/>
      <c r="BG540" s="20"/>
      <c r="BH540" s="20"/>
      <c r="BI540" s="20"/>
      <c r="BJ540" s="20"/>
      <c r="BK540" s="20"/>
      <c r="BL540" s="20"/>
      <c r="BM540" s="20"/>
      <c r="BN540" s="20"/>
      <c r="BO540" s="20"/>
      <c r="BP540" s="20"/>
      <c r="BQ540" s="20"/>
      <c r="BR540" s="20"/>
      <c r="BS540" s="20"/>
      <c r="BT540" s="20"/>
      <c r="BU540" s="20"/>
      <c r="BV540" s="20"/>
      <c r="BW540" s="20"/>
      <c r="BX540" s="20"/>
      <c r="BY540" s="20"/>
      <c r="BZ540" s="20"/>
      <c r="CA540" s="20"/>
      <c r="CB540" s="20"/>
      <c r="CC540" s="20"/>
      <c r="CD540" s="20"/>
      <c r="CE540" s="20"/>
      <c r="CF540" s="20"/>
      <c r="CG540" s="20"/>
      <c r="CH540" s="20"/>
      <c r="CI540" s="20"/>
      <c r="CJ540" s="20"/>
      <c r="CK540" s="20"/>
      <c r="CL540" s="20"/>
      <c r="CM540" s="20"/>
      <c r="CN540" s="20"/>
      <c r="CO540" s="20"/>
      <c r="CP540" s="20"/>
      <c r="CQ540" s="20"/>
      <c r="CR540" s="20"/>
      <c r="CS540" s="20"/>
      <c r="CT540" s="20"/>
      <c r="CU540" s="20"/>
      <c r="CV540" s="20"/>
      <c r="CW540" s="20"/>
      <c r="CX540" s="20"/>
      <c r="CY540" s="20"/>
      <c r="CZ540" s="20"/>
      <c r="DA540" s="20"/>
      <c r="DB540" s="20"/>
      <c r="DC540" s="20"/>
      <c r="DD540" s="20"/>
      <c r="DE540" s="20"/>
      <c r="DF540" s="20"/>
      <c r="DG540" s="20"/>
      <c r="DH540" s="20"/>
      <c r="DI540" s="20"/>
      <c r="DJ540" s="20"/>
      <c r="DK540" s="20"/>
      <c r="DL540" s="20"/>
      <c r="DM540" s="20"/>
      <c r="DN540" s="20"/>
      <c r="DO540" s="20"/>
      <c r="DP540" s="20"/>
      <c r="DQ540" s="20"/>
      <c r="DR540" s="20"/>
      <c r="DS540" s="20"/>
      <c r="DT540" s="20"/>
      <c r="DU540" s="20"/>
      <c r="DV540" s="20"/>
      <c r="DW540" s="20"/>
      <c r="DX540" s="20"/>
      <c r="DY540" s="20"/>
      <c r="DZ540" s="20"/>
      <c r="EA540" s="20"/>
      <c r="EB540" s="20"/>
      <c r="EC540" s="20"/>
      <c r="ED540" s="20"/>
      <c r="EE540" s="20"/>
      <c r="EF540" s="20"/>
      <c r="EG540" s="20"/>
      <c r="EH540" s="20"/>
    </row>
    <row r="541" spans="1:141" s="19" customFormat="1" ht="12" customHeight="1" x14ac:dyDescent="0.25">
      <c r="A541" s="22"/>
      <c r="B541" s="4"/>
      <c r="C541" s="73"/>
      <c r="D541" s="73"/>
      <c r="E541" s="73"/>
      <c r="F541" s="73"/>
      <c r="G541" s="73"/>
      <c r="H541" s="73"/>
      <c r="I541" s="73"/>
      <c r="J541" s="73"/>
      <c r="K541" s="82"/>
      <c r="L541" s="81"/>
      <c r="M541" s="81"/>
      <c r="N541" s="55"/>
      <c r="O541" s="55"/>
      <c r="P541" s="56"/>
      <c r="Q541" s="17"/>
      <c r="R541" s="150"/>
      <c r="S541" s="150"/>
      <c r="T541" s="150"/>
      <c r="U541" s="150"/>
      <c r="V541" s="321"/>
      <c r="W541" s="338"/>
      <c r="X541" s="192"/>
      <c r="Y541" s="195"/>
      <c r="Z541" s="151"/>
      <c r="AA541" s="152"/>
      <c r="AB541" s="152"/>
      <c r="AC541" s="152"/>
      <c r="AD541" s="152"/>
      <c r="AE541" s="20"/>
      <c r="AF541" s="20"/>
      <c r="AG541" s="20"/>
      <c r="AH541" s="20"/>
      <c r="AI541" s="20"/>
      <c r="AJ541" s="20"/>
      <c r="AK541" s="20"/>
      <c r="AL541" s="20"/>
      <c r="AM541" s="20"/>
      <c r="AN541" s="20"/>
      <c r="AO541" s="20"/>
      <c r="AP541" s="20"/>
      <c r="AQ541" s="20"/>
      <c r="AR541" s="20"/>
      <c r="AS541" s="20"/>
      <c r="AT541" s="20"/>
      <c r="AU541" s="20"/>
      <c r="AV541" s="20"/>
      <c r="AW541" s="20"/>
      <c r="AX541" s="20"/>
      <c r="AY541" s="20"/>
      <c r="AZ541" s="20"/>
      <c r="BA541" s="20"/>
      <c r="BB541" s="20"/>
      <c r="BC541" s="20"/>
      <c r="BD541" s="20"/>
      <c r="BE541" s="20"/>
      <c r="BF541" s="20"/>
      <c r="BG541" s="20"/>
      <c r="BH541" s="20"/>
      <c r="BI541" s="20"/>
      <c r="BJ541" s="20"/>
      <c r="BK541" s="20"/>
      <c r="BL541" s="20"/>
      <c r="BM541" s="20"/>
      <c r="BN541" s="20"/>
      <c r="BO541" s="20"/>
      <c r="BP541" s="20"/>
      <c r="BQ541" s="20"/>
      <c r="BR541" s="20"/>
      <c r="BS541" s="20"/>
      <c r="BT541" s="20"/>
      <c r="BU541" s="20"/>
      <c r="BV541" s="20"/>
      <c r="BW541" s="20"/>
      <c r="BX541" s="20"/>
      <c r="BY541" s="20"/>
      <c r="BZ541" s="20"/>
      <c r="CA541" s="20"/>
      <c r="CB541" s="20"/>
      <c r="CC541" s="20"/>
      <c r="CD541" s="20"/>
      <c r="CE541" s="20"/>
      <c r="CF541" s="20"/>
      <c r="CG541" s="20"/>
      <c r="CH541" s="20"/>
      <c r="CI541" s="20"/>
      <c r="CJ541" s="20"/>
      <c r="CK541" s="20"/>
      <c r="CL541" s="20"/>
      <c r="CM541" s="20"/>
      <c r="CN541" s="20"/>
      <c r="CO541" s="20"/>
      <c r="CP541" s="20"/>
      <c r="CQ541" s="20"/>
      <c r="CR541" s="20"/>
      <c r="CS541" s="20"/>
      <c r="CT541" s="20"/>
      <c r="CU541" s="20"/>
      <c r="CV541" s="20"/>
      <c r="CW541" s="20"/>
      <c r="CX541" s="20"/>
      <c r="CY541" s="20"/>
      <c r="CZ541" s="20"/>
      <c r="DA541" s="20"/>
      <c r="DB541" s="20"/>
      <c r="DC541" s="20"/>
      <c r="DD541" s="20"/>
      <c r="DE541" s="20"/>
      <c r="DF541" s="20"/>
      <c r="DG541" s="20"/>
      <c r="DH541" s="20"/>
      <c r="DI541" s="20"/>
      <c r="DJ541" s="20"/>
      <c r="DK541" s="20"/>
      <c r="DL541" s="20"/>
      <c r="DM541" s="20"/>
      <c r="DN541" s="20"/>
      <c r="DO541" s="20"/>
      <c r="DP541" s="20"/>
      <c r="DQ541" s="20"/>
      <c r="DR541" s="20"/>
      <c r="DS541" s="20"/>
      <c r="DT541" s="20"/>
      <c r="DU541" s="20"/>
      <c r="DV541" s="20"/>
      <c r="DW541" s="20"/>
      <c r="DX541" s="20"/>
      <c r="DY541" s="20"/>
      <c r="DZ541" s="20"/>
      <c r="EA541" s="20"/>
      <c r="EB541" s="20"/>
      <c r="EC541" s="20"/>
      <c r="ED541" s="20"/>
      <c r="EE541" s="20"/>
      <c r="EF541" s="20"/>
      <c r="EG541" s="20"/>
      <c r="EH541" s="20"/>
    </row>
    <row r="542" spans="1:141" ht="12" customHeight="1" x14ac:dyDescent="0.3">
      <c r="A542" s="4"/>
      <c r="B542" s="4"/>
      <c r="C542" s="73"/>
      <c r="D542" s="73"/>
      <c r="E542" s="73"/>
      <c r="F542" s="73"/>
      <c r="G542" s="73"/>
      <c r="H542" s="73"/>
      <c r="I542" s="73"/>
      <c r="J542" s="73"/>
      <c r="K542" s="82"/>
      <c r="L542" s="81"/>
      <c r="M542" s="81"/>
      <c r="N542" s="55"/>
      <c r="O542" s="55"/>
      <c r="P542" s="56"/>
      <c r="Q542" s="7"/>
      <c r="R542" s="149"/>
      <c r="S542" s="149"/>
      <c r="T542" s="149"/>
      <c r="U542" s="149"/>
      <c r="W542" s="339"/>
      <c r="X542" s="190"/>
      <c r="Y542" s="7"/>
      <c r="Z542" s="149"/>
      <c r="EK542" s="1"/>
    </row>
    <row r="543" spans="1:141" s="19" customFormat="1" ht="12" customHeight="1" x14ac:dyDescent="0.25">
      <c r="A543" s="22"/>
      <c r="B543" s="4"/>
      <c r="C543" s="73"/>
      <c r="D543" s="73"/>
      <c r="E543" s="73"/>
      <c r="F543" s="73"/>
      <c r="G543" s="73"/>
      <c r="H543" s="73"/>
      <c r="I543" s="73"/>
      <c r="J543" s="73"/>
      <c r="K543" s="82"/>
      <c r="L543" s="81"/>
      <c r="M543" s="81"/>
      <c r="N543" s="55"/>
      <c r="O543" s="55"/>
      <c r="P543" s="56"/>
      <c r="Q543" s="47"/>
      <c r="R543" s="153"/>
      <c r="S543" s="153"/>
      <c r="T543" s="153"/>
      <c r="U543" s="153"/>
      <c r="V543" s="321"/>
      <c r="W543" s="338"/>
      <c r="X543" s="192"/>
      <c r="Y543" s="195"/>
      <c r="Z543" s="151"/>
      <c r="AA543" s="152"/>
      <c r="AB543" s="152"/>
      <c r="AC543" s="152"/>
      <c r="AD543" s="152"/>
      <c r="AE543" s="20"/>
      <c r="AF543" s="20"/>
      <c r="AG543" s="20"/>
      <c r="AH543" s="20"/>
      <c r="AI543" s="20"/>
      <c r="AJ543" s="20"/>
      <c r="AK543" s="20"/>
      <c r="AL543" s="20"/>
      <c r="AM543" s="20"/>
      <c r="AN543" s="20"/>
      <c r="AO543" s="20"/>
      <c r="AP543" s="20"/>
      <c r="AQ543" s="20"/>
      <c r="AR543" s="20"/>
      <c r="AS543" s="20"/>
      <c r="AT543" s="20"/>
      <c r="AU543" s="20"/>
      <c r="AV543" s="20"/>
      <c r="AW543" s="20"/>
      <c r="AX543" s="20"/>
      <c r="AY543" s="20"/>
      <c r="AZ543" s="20"/>
      <c r="BA543" s="20"/>
      <c r="BB543" s="20"/>
      <c r="BC543" s="20"/>
      <c r="BD543" s="20"/>
      <c r="BE543" s="20"/>
      <c r="BF543" s="20"/>
      <c r="BG543" s="20"/>
      <c r="BH543" s="20"/>
      <c r="BI543" s="20"/>
      <c r="BJ543" s="20"/>
      <c r="BK543" s="20"/>
      <c r="BL543" s="20"/>
      <c r="BM543" s="20"/>
      <c r="BN543" s="20"/>
      <c r="BO543" s="20"/>
      <c r="BP543" s="20"/>
      <c r="BQ543" s="20"/>
      <c r="BR543" s="20"/>
      <c r="BS543" s="20"/>
      <c r="BT543" s="20"/>
      <c r="BU543" s="20"/>
      <c r="BV543" s="20"/>
      <c r="BW543" s="20"/>
      <c r="BX543" s="20"/>
      <c r="BY543" s="20"/>
      <c r="BZ543" s="20"/>
      <c r="CA543" s="20"/>
      <c r="CB543" s="20"/>
      <c r="CC543" s="20"/>
      <c r="CD543" s="20"/>
      <c r="CE543" s="20"/>
      <c r="CF543" s="20"/>
      <c r="CG543" s="20"/>
      <c r="CH543" s="20"/>
      <c r="CI543" s="20"/>
      <c r="CJ543" s="20"/>
      <c r="CK543" s="20"/>
      <c r="CL543" s="20"/>
      <c r="CM543" s="20"/>
      <c r="CN543" s="20"/>
      <c r="CO543" s="20"/>
      <c r="CP543" s="20"/>
      <c r="CQ543" s="20"/>
      <c r="CR543" s="20"/>
      <c r="CS543" s="20"/>
      <c r="CT543" s="20"/>
      <c r="CU543" s="20"/>
      <c r="CV543" s="20"/>
      <c r="CW543" s="20"/>
      <c r="CX543" s="20"/>
      <c r="CY543" s="20"/>
      <c r="CZ543" s="20"/>
      <c r="DA543" s="20"/>
      <c r="DB543" s="20"/>
      <c r="DC543" s="20"/>
      <c r="DD543" s="20"/>
      <c r="DE543" s="20"/>
      <c r="DF543" s="20"/>
      <c r="DG543" s="20"/>
      <c r="DH543" s="20"/>
      <c r="DI543" s="20"/>
      <c r="DJ543" s="20"/>
      <c r="DK543" s="20"/>
      <c r="DL543" s="20"/>
      <c r="DM543" s="20"/>
      <c r="DN543" s="20"/>
      <c r="DO543" s="20"/>
      <c r="DP543" s="20"/>
      <c r="DQ543" s="20"/>
      <c r="DR543" s="20"/>
      <c r="DS543" s="20"/>
      <c r="DT543" s="20"/>
      <c r="DU543" s="20"/>
      <c r="DV543" s="20"/>
      <c r="DW543" s="20"/>
      <c r="DX543" s="20"/>
      <c r="DY543" s="20"/>
      <c r="DZ543" s="20"/>
      <c r="EA543" s="20"/>
      <c r="EB543" s="20"/>
      <c r="EC543" s="20"/>
      <c r="ED543" s="20"/>
      <c r="EE543" s="20"/>
      <c r="EF543" s="20"/>
      <c r="EG543" s="20"/>
      <c r="EH543" s="20"/>
    </row>
    <row r="544" spans="1:141" s="19" customFormat="1" ht="12" customHeight="1" x14ac:dyDescent="0.25">
      <c r="A544" s="22"/>
      <c r="B544" s="4"/>
      <c r="C544" s="73"/>
      <c r="D544" s="73"/>
      <c r="E544" s="73"/>
      <c r="F544" s="73"/>
      <c r="G544" s="73"/>
      <c r="H544" s="73"/>
      <c r="I544" s="73"/>
      <c r="J544" s="73"/>
      <c r="K544" s="82"/>
      <c r="L544" s="81"/>
      <c r="M544" s="81"/>
      <c r="N544" s="55"/>
      <c r="O544" s="55"/>
      <c r="P544" s="56"/>
      <c r="Q544" s="17"/>
      <c r="R544" s="150"/>
      <c r="S544" s="150"/>
      <c r="T544" s="150"/>
      <c r="U544" s="150"/>
      <c r="V544" s="321"/>
      <c r="W544" s="338"/>
      <c r="X544" s="192"/>
      <c r="Y544" s="195"/>
      <c r="Z544" s="151"/>
      <c r="AA544" s="152"/>
      <c r="AB544" s="152"/>
      <c r="AC544" s="152"/>
      <c r="AD544" s="152"/>
      <c r="AE544" s="20"/>
      <c r="AF544" s="20"/>
      <c r="AG544" s="20"/>
      <c r="AH544" s="20"/>
      <c r="AI544" s="20"/>
      <c r="AJ544" s="20"/>
      <c r="AK544" s="20"/>
      <c r="AL544" s="20"/>
      <c r="AM544" s="20"/>
      <c r="AN544" s="20"/>
      <c r="AO544" s="20"/>
      <c r="AP544" s="20"/>
      <c r="AQ544" s="20"/>
      <c r="AR544" s="20"/>
      <c r="AS544" s="20"/>
      <c r="AT544" s="20"/>
      <c r="AU544" s="20"/>
      <c r="AV544" s="20"/>
      <c r="AW544" s="20"/>
      <c r="AX544" s="20"/>
      <c r="AY544" s="20"/>
      <c r="AZ544" s="20"/>
      <c r="BA544" s="20"/>
      <c r="BB544" s="20"/>
      <c r="BC544" s="20"/>
      <c r="BD544" s="20"/>
      <c r="BE544" s="20"/>
      <c r="BF544" s="20"/>
      <c r="BG544" s="20"/>
      <c r="BH544" s="20"/>
      <c r="BI544" s="20"/>
      <c r="BJ544" s="20"/>
      <c r="BK544" s="20"/>
      <c r="BL544" s="20"/>
      <c r="BM544" s="20"/>
      <c r="BN544" s="20"/>
      <c r="BO544" s="20"/>
      <c r="BP544" s="20"/>
      <c r="BQ544" s="20"/>
      <c r="BR544" s="20"/>
      <c r="BS544" s="20"/>
      <c r="BT544" s="20"/>
      <c r="BU544" s="20"/>
      <c r="BV544" s="20"/>
      <c r="BW544" s="20"/>
      <c r="BX544" s="20"/>
      <c r="BY544" s="20"/>
      <c r="BZ544" s="20"/>
      <c r="CA544" s="20"/>
      <c r="CB544" s="20"/>
      <c r="CC544" s="20"/>
      <c r="CD544" s="20"/>
      <c r="CE544" s="20"/>
      <c r="CF544" s="20"/>
      <c r="CG544" s="20"/>
      <c r="CH544" s="20"/>
      <c r="CI544" s="20"/>
      <c r="CJ544" s="20"/>
      <c r="CK544" s="20"/>
      <c r="CL544" s="20"/>
      <c r="CM544" s="20"/>
      <c r="CN544" s="20"/>
      <c r="CO544" s="20"/>
      <c r="CP544" s="20"/>
      <c r="CQ544" s="20"/>
      <c r="CR544" s="20"/>
      <c r="CS544" s="20"/>
      <c r="CT544" s="20"/>
      <c r="CU544" s="20"/>
      <c r="CV544" s="20"/>
      <c r="CW544" s="20"/>
      <c r="CX544" s="20"/>
      <c r="CY544" s="20"/>
      <c r="CZ544" s="20"/>
      <c r="DA544" s="20"/>
      <c r="DB544" s="20"/>
      <c r="DC544" s="20"/>
      <c r="DD544" s="20"/>
      <c r="DE544" s="20"/>
      <c r="DF544" s="20"/>
      <c r="DG544" s="20"/>
      <c r="DH544" s="20"/>
      <c r="DI544" s="20"/>
      <c r="DJ544" s="20"/>
      <c r="DK544" s="20"/>
      <c r="DL544" s="20"/>
      <c r="DM544" s="20"/>
      <c r="DN544" s="20"/>
      <c r="DO544" s="20"/>
      <c r="DP544" s="20"/>
      <c r="DQ544" s="20"/>
      <c r="DR544" s="20"/>
      <c r="DS544" s="20"/>
      <c r="DT544" s="20"/>
      <c r="DU544" s="20"/>
      <c r="DV544" s="20"/>
      <c r="DW544" s="20"/>
      <c r="DX544" s="20"/>
      <c r="DY544" s="20"/>
      <c r="DZ544" s="20"/>
      <c r="EA544" s="20"/>
      <c r="EB544" s="20"/>
      <c r="EC544" s="20"/>
      <c r="ED544" s="20"/>
      <c r="EE544" s="20"/>
      <c r="EF544" s="20"/>
      <c r="EG544" s="20"/>
      <c r="EH544" s="20"/>
    </row>
    <row r="545" spans="1:141" s="19" customFormat="1" ht="12" customHeight="1" x14ac:dyDescent="0.25">
      <c r="A545" s="22"/>
      <c r="B545" s="4"/>
      <c r="C545" s="73"/>
      <c r="D545" s="73"/>
      <c r="E545" s="73"/>
      <c r="F545" s="73"/>
      <c r="G545" s="73"/>
      <c r="H545" s="73"/>
      <c r="I545" s="73"/>
      <c r="J545" s="73"/>
      <c r="K545" s="82"/>
      <c r="L545" s="81"/>
      <c r="M545" s="81"/>
      <c r="N545" s="55"/>
      <c r="O545" s="55"/>
      <c r="P545" s="56"/>
      <c r="Q545" s="17"/>
      <c r="R545" s="150"/>
      <c r="S545" s="150"/>
      <c r="T545" s="150"/>
      <c r="U545" s="150"/>
      <c r="V545" s="321"/>
      <c r="W545" s="338"/>
      <c r="X545" s="192"/>
      <c r="Y545" s="195"/>
      <c r="Z545" s="151"/>
      <c r="AA545" s="152"/>
      <c r="AB545" s="152"/>
      <c r="AC545" s="152"/>
      <c r="AD545" s="152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  <c r="AU545" s="20"/>
      <c r="AV545" s="20"/>
      <c r="AW545" s="20"/>
      <c r="AX545" s="20"/>
      <c r="AY545" s="20"/>
      <c r="AZ545" s="20"/>
      <c r="BA545" s="20"/>
      <c r="BB545" s="20"/>
      <c r="BC545" s="20"/>
      <c r="BD545" s="20"/>
      <c r="BE545" s="20"/>
      <c r="BF545" s="20"/>
      <c r="BG545" s="20"/>
      <c r="BH545" s="20"/>
      <c r="BI545" s="20"/>
      <c r="BJ545" s="20"/>
      <c r="BK545" s="20"/>
      <c r="BL545" s="20"/>
      <c r="BM545" s="20"/>
      <c r="BN545" s="20"/>
      <c r="BO545" s="20"/>
      <c r="BP545" s="20"/>
      <c r="BQ545" s="20"/>
      <c r="BR545" s="20"/>
      <c r="BS545" s="20"/>
      <c r="BT545" s="20"/>
      <c r="BU545" s="20"/>
      <c r="BV545" s="20"/>
      <c r="BW545" s="20"/>
      <c r="BX545" s="20"/>
      <c r="BY545" s="20"/>
      <c r="BZ545" s="20"/>
      <c r="CA545" s="20"/>
      <c r="CB545" s="20"/>
      <c r="CC545" s="20"/>
      <c r="CD545" s="20"/>
      <c r="CE545" s="20"/>
      <c r="CF545" s="20"/>
      <c r="CG545" s="20"/>
      <c r="CH545" s="20"/>
      <c r="CI545" s="20"/>
      <c r="CJ545" s="20"/>
      <c r="CK545" s="20"/>
      <c r="CL545" s="20"/>
      <c r="CM545" s="20"/>
      <c r="CN545" s="20"/>
      <c r="CO545" s="20"/>
      <c r="CP545" s="20"/>
      <c r="CQ545" s="20"/>
      <c r="CR545" s="20"/>
      <c r="CS545" s="20"/>
      <c r="CT545" s="20"/>
      <c r="CU545" s="20"/>
      <c r="CV545" s="20"/>
      <c r="CW545" s="20"/>
      <c r="CX545" s="20"/>
      <c r="CY545" s="20"/>
      <c r="CZ545" s="20"/>
      <c r="DA545" s="20"/>
      <c r="DB545" s="20"/>
      <c r="DC545" s="20"/>
      <c r="DD545" s="20"/>
      <c r="DE545" s="20"/>
      <c r="DF545" s="20"/>
      <c r="DG545" s="20"/>
      <c r="DH545" s="20"/>
      <c r="DI545" s="20"/>
      <c r="DJ545" s="20"/>
      <c r="DK545" s="20"/>
      <c r="DL545" s="20"/>
      <c r="DM545" s="20"/>
      <c r="DN545" s="20"/>
      <c r="DO545" s="20"/>
      <c r="DP545" s="20"/>
      <c r="DQ545" s="20"/>
      <c r="DR545" s="20"/>
      <c r="DS545" s="20"/>
      <c r="DT545" s="20"/>
      <c r="DU545" s="20"/>
      <c r="DV545" s="20"/>
      <c r="DW545" s="20"/>
      <c r="DX545" s="20"/>
      <c r="DY545" s="20"/>
      <c r="DZ545" s="20"/>
      <c r="EA545" s="20"/>
      <c r="EB545" s="20"/>
      <c r="EC545" s="20"/>
      <c r="ED545" s="20"/>
      <c r="EE545" s="20"/>
      <c r="EF545" s="20"/>
      <c r="EG545" s="20"/>
      <c r="EH545" s="20"/>
    </row>
    <row r="546" spans="1:141" s="19" customFormat="1" ht="12" customHeight="1" x14ac:dyDescent="0.25">
      <c r="A546" s="22"/>
      <c r="B546" s="4"/>
      <c r="C546" s="73"/>
      <c r="D546" s="73"/>
      <c r="E546" s="73"/>
      <c r="F546" s="73"/>
      <c r="G546" s="73"/>
      <c r="H546" s="73"/>
      <c r="I546" s="73"/>
      <c r="J546" s="73"/>
      <c r="K546" s="82"/>
      <c r="L546" s="81"/>
      <c r="M546" s="81"/>
      <c r="N546" s="55"/>
      <c r="O546" s="55"/>
      <c r="P546" s="56"/>
      <c r="Q546" s="17"/>
      <c r="R546" s="150"/>
      <c r="S546" s="150"/>
      <c r="T546" s="150"/>
      <c r="U546" s="150"/>
      <c r="V546" s="321"/>
      <c r="W546" s="338"/>
      <c r="X546" s="192"/>
      <c r="Y546" s="195"/>
      <c r="Z546" s="151"/>
      <c r="AA546" s="152"/>
      <c r="AB546" s="152"/>
      <c r="AC546" s="152"/>
      <c r="AD546" s="152"/>
      <c r="AE546" s="20"/>
      <c r="AF546" s="20"/>
      <c r="AG546" s="20"/>
      <c r="AH546" s="20"/>
      <c r="AI546" s="20"/>
      <c r="AJ546" s="20"/>
      <c r="AK546" s="20"/>
      <c r="AL546" s="20"/>
      <c r="AM546" s="20"/>
      <c r="AN546" s="20"/>
      <c r="AO546" s="20"/>
      <c r="AP546" s="20"/>
      <c r="AQ546" s="20"/>
      <c r="AR546" s="20"/>
      <c r="AS546" s="20"/>
      <c r="AT546" s="20"/>
      <c r="AU546" s="20"/>
      <c r="AV546" s="20"/>
      <c r="AW546" s="20"/>
      <c r="AX546" s="20"/>
      <c r="AY546" s="20"/>
      <c r="AZ546" s="20"/>
      <c r="BA546" s="20"/>
      <c r="BB546" s="20"/>
      <c r="BC546" s="20"/>
      <c r="BD546" s="20"/>
      <c r="BE546" s="20"/>
      <c r="BF546" s="20"/>
      <c r="BG546" s="20"/>
      <c r="BH546" s="20"/>
      <c r="BI546" s="20"/>
      <c r="BJ546" s="20"/>
      <c r="BK546" s="20"/>
      <c r="BL546" s="20"/>
      <c r="BM546" s="20"/>
      <c r="BN546" s="20"/>
      <c r="BO546" s="20"/>
      <c r="BP546" s="20"/>
      <c r="BQ546" s="20"/>
      <c r="BR546" s="20"/>
      <c r="BS546" s="20"/>
      <c r="BT546" s="20"/>
      <c r="BU546" s="20"/>
      <c r="BV546" s="20"/>
      <c r="BW546" s="20"/>
      <c r="BX546" s="20"/>
      <c r="BY546" s="20"/>
      <c r="BZ546" s="20"/>
      <c r="CA546" s="20"/>
      <c r="CB546" s="20"/>
      <c r="CC546" s="20"/>
      <c r="CD546" s="20"/>
      <c r="CE546" s="20"/>
      <c r="CF546" s="20"/>
      <c r="CG546" s="20"/>
      <c r="CH546" s="20"/>
      <c r="CI546" s="20"/>
      <c r="CJ546" s="20"/>
      <c r="CK546" s="20"/>
      <c r="CL546" s="20"/>
      <c r="CM546" s="20"/>
      <c r="CN546" s="20"/>
      <c r="CO546" s="20"/>
      <c r="CP546" s="20"/>
      <c r="CQ546" s="20"/>
      <c r="CR546" s="20"/>
      <c r="CS546" s="20"/>
      <c r="CT546" s="20"/>
      <c r="CU546" s="20"/>
      <c r="CV546" s="20"/>
      <c r="CW546" s="20"/>
      <c r="CX546" s="20"/>
      <c r="CY546" s="20"/>
      <c r="CZ546" s="20"/>
      <c r="DA546" s="20"/>
      <c r="DB546" s="20"/>
      <c r="DC546" s="20"/>
      <c r="DD546" s="20"/>
      <c r="DE546" s="20"/>
      <c r="DF546" s="20"/>
      <c r="DG546" s="20"/>
      <c r="DH546" s="20"/>
      <c r="DI546" s="20"/>
      <c r="DJ546" s="20"/>
      <c r="DK546" s="20"/>
      <c r="DL546" s="20"/>
      <c r="DM546" s="20"/>
      <c r="DN546" s="20"/>
      <c r="DO546" s="20"/>
      <c r="DP546" s="20"/>
      <c r="DQ546" s="20"/>
      <c r="DR546" s="20"/>
      <c r="DS546" s="20"/>
      <c r="DT546" s="20"/>
      <c r="DU546" s="20"/>
      <c r="DV546" s="20"/>
      <c r="DW546" s="20"/>
      <c r="DX546" s="20"/>
      <c r="DY546" s="20"/>
      <c r="DZ546" s="20"/>
      <c r="EA546" s="20"/>
      <c r="EB546" s="20"/>
      <c r="EC546" s="20"/>
      <c r="ED546" s="20"/>
      <c r="EE546" s="20"/>
      <c r="EF546" s="20"/>
      <c r="EG546" s="20"/>
      <c r="EH546" s="20"/>
    </row>
    <row r="547" spans="1:141" s="19" customFormat="1" ht="12" customHeight="1" x14ac:dyDescent="0.25">
      <c r="A547" s="22"/>
      <c r="B547" s="4"/>
      <c r="C547" s="73"/>
      <c r="D547" s="73"/>
      <c r="E547" s="73"/>
      <c r="F547" s="73"/>
      <c r="G547" s="73"/>
      <c r="H547" s="73"/>
      <c r="I547" s="73"/>
      <c r="J547" s="73"/>
      <c r="K547" s="82"/>
      <c r="L547" s="81"/>
      <c r="M547" s="81"/>
      <c r="N547" s="55"/>
      <c r="O547" s="55"/>
      <c r="P547" s="56"/>
      <c r="Q547" s="17"/>
      <c r="R547" s="150"/>
      <c r="S547" s="150"/>
      <c r="T547" s="150"/>
      <c r="U547" s="150"/>
      <c r="V547" s="321"/>
      <c r="W547" s="338"/>
      <c r="X547" s="192"/>
      <c r="Y547" s="195"/>
      <c r="Z547" s="151"/>
      <c r="AA547" s="152"/>
      <c r="AB547" s="152"/>
      <c r="AC547" s="152"/>
      <c r="AD547" s="152"/>
      <c r="AE547" s="20"/>
      <c r="AF547" s="20"/>
      <c r="AG547" s="20"/>
      <c r="AH547" s="20"/>
      <c r="AI547" s="20"/>
      <c r="AJ547" s="20"/>
      <c r="AK547" s="20"/>
      <c r="AL547" s="20"/>
      <c r="AM547" s="20"/>
      <c r="AN547" s="20"/>
      <c r="AO547" s="20"/>
      <c r="AP547" s="20"/>
      <c r="AQ547" s="20"/>
      <c r="AR547" s="20"/>
      <c r="AS547" s="20"/>
      <c r="AT547" s="20"/>
      <c r="AU547" s="20"/>
      <c r="AV547" s="20"/>
      <c r="AW547" s="20"/>
      <c r="AX547" s="20"/>
      <c r="AY547" s="20"/>
      <c r="AZ547" s="20"/>
      <c r="BA547" s="20"/>
      <c r="BB547" s="20"/>
      <c r="BC547" s="20"/>
      <c r="BD547" s="20"/>
      <c r="BE547" s="20"/>
      <c r="BF547" s="20"/>
      <c r="BG547" s="20"/>
      <c r="BH547" s="20"/>
      <c r="BI547" s="20"/>
      <c r="BJ547" s="20"/>
      <c r="BK547" s="20"/>
      <c r="BL547" s="20"/>
      <c r="BM547" s="20"/>
      <c r="BN547" s="20"/>
      <c r="BO547" s="20"/>
      <c r="BP547" s="20"/>
      <c r="BQ547" s="20"/>
      <c r="BR547" s="20"/>
      <c r="BS547" s="20"/>
      <c r="BT547" s="20"/>
      <c r="BU547" s="20"/>
      <c r="BV547" s="20"/>
      <c r="BW547" s="20"/>
      <c r="BX547" s="20"/>
      <c r="BY547" s="20"/>
      <c r="BZ547" s="20"/>
      <c r="CA547" s="20"/>
      <c r="CB547" s="20"/>
      <c r="CC547" s="20"/>
      <c r="CD547" s="20"/>
      <c r="CE547" s="20"/>
      <c r="CF547" s="20"/>
      <c r="CG547" s="20"/>
      <c r="CH547" s="20"/>
      <c r="CI547" s="20"/>
      <c r="CJ547" s="20"/>
      <c r="CK547" s="20"/>
      <c r="CL547" s="20"/>
      <c r="CM547" s="20"/>
      <c r="CN547" s="20"/>
      <c r="CO547" s="20"/>
      <c r="CP547" s="20"/>
      <c r="CQ547" s="20"/>
      <c r="CR547" s="20"/>
      <c r="CS547" s="20"/>
      <c r="CT547" s="20"/>
      <c r="CU547" s="20"/>
      <c r="CV547" s="20"/>
      <c r="CW547" s="20"/>
      <c r="CX547" s="20"/>
      <c r="CY547" s="20"/>
      <c r="CZ547" s="20"/>
      <c r="DA547" s="20"/>
      <c r="DB547" s="20"/>
      <c r="DC547" s="20"/>
      <c r="DD547" s="20"/>
      <c r="DE547" s="20"/>
      <c r="DF547" s="20"/>
      <c r="DG547" s="20"/>
      <c r="DH547" s="20"/>
      <c r="DI547" s="20"/>
      <c r="DJ547" s="20"/>
      <c r="DK547" s="20"/>
      <c r="DL547" s="20"/>
      <c r="DM547" s="20"/>
      <c r="DN547" s="20"/>
      <c r="DO547" s="20"/>
      <c r="DP547" s="20"/>
      <c r="DQ547" s="20"/>
      <c r="DR547" s="20"/>
      <c r="DS547" s="20"/>
      <c r="DT547" s="20"/>
      <c r="DU547" s="20"/>
      <c r="DV547" s="20"/>
      <c r="DW547" s="20"/>
      <c r="DX547" s="20"/>
      <c r="DY547" s="20"/>
      <c r="DZ547" s="20"/>
      <c r="EA547" s="20"/>
      <c r="EB547" s="20"/>
      <c r="EC547" s="20"/>
      <c r="ED547" s="20"/>
      <c r="EE547" s="20"/>
      <c r="EF547" s="20"/>
      <c r="EG547" s="20"/>
      <c r="EH547" s="20"/>
    </row>
    <row r="548" spans="1:141" s="19" customFormat="1" ht="12" customHeight="1" x14ac:dyDescent="0.25">
      <c r="A548" s="22"/>
      <c r="B548" s="4"/>
      <c r="C548" s="73"/>
      <c r="D548" s="73"/>
      <c r="E548" s="73"/>
      <c r="F548" s="73"/>
      <c r="G548" s="73"/>
      <c r="H548" s="73"/>
      <c r="I548" s="73"/>
      <c r="J548" s="73"/>
      <c r="K548" s="82"/>
      <c r="L548" s="81"/>
      <c r="M548" s="81"/>
      <c r="N548" s="55"/>
      <c r="O548" s="55"/>
      <c r="P548" s="56"/>
      <c r="Q548" s="17"/>
      <c r="R548" s="150"/>
      <c r="S548" s="150"/>
      <c r="T548" s="150"/>
      <c r="U548" s="150"/>
      <c r="V548" s="321"/>
      <c r="W548" s="338"/>
      <c r="X548" s="192"/>
      <c r="Y548" s="195"/>
      <c r="Z548" s="151"/>
      <c r="AA548" s="152"/>
      <c r="AB548" s="152"/>
      <c r="AC548" s="152"/>
      <c r="AD548" s="152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  <c r="EE548" s="20"/>
      <c r="EF548" s="20"/>
      <c r="EG548" s="20"/>
      <c r="EH548" s="20"/>
    </row>
    <row r="549" spans="1:141" s="19" customFormat="1" ht="12" customHeight="1" x14ac:dyDescent="0.25">
      <c r="A549" s="22"/>
      <c r="B549" s="4"/>
      <c r="C549" s="73"/>
      <c r="D549" s="73"/>
      <c r="E549" s="73"/>
      <c r="F549" s="73"/>
      <c r="G549" s="73"/>
      <c r="H549" s="73"/>
      <c r="I549" s="73"/>
      <c r="J549" s="73"/>
      <c r="K549" s="82"/>
      <c r="L549" s="81"/>
      <c r="M549" s="81"/>
      <c r="N549" s="55"/>
      <c r="O549" s="55"/>
      <c r="P549" s="56"/>
      <c r="Q549" s="17"/>
      <c r="R549" s="150"/>
      <c r="S549" s="150"/>
      <c r="T549" s="150"/>
      <c r="U549" s="150"/>
      <c r="V549" s="321"/>
      <c r="W549" s="338"/>
      <c r="X549" s="192"/>
      <c r="Y549" s="195"/>
      <c r="Z549" s="151"/>
      <c r="AA549" s="152"/>
      <c r="AB549" s="152"/>
      <c r="AC549" s="152"/>
      <c r="AD549" s="152"/>
      <c r="AE549" s="20"/>
      <c r="AF549" s="20"/>
      <c r="AG549" s="20"/>
      <c r="AH549" s="20"/>
      <c r="AI549" s="20"/>
      <c r="AJ549" s="20"/>
      <c r="AK549" s="20"/>
      <c r="AL549" s="20"/>
      <c r="AM549" s="20"/>
      <c r="AN549" s="20"/>
      <c r="AO549" s="20"/>
      <c r="AP549" s="20"/>
      <c r="AQ549" s="20"/>
      <c r="AR549" s="20"/>
      <c r="AS549" s="20"/>
      <c r="AT549" s="20"/>
      <c r="AU549" s="20"/>
      <c r="AV549" s="20"/>
      <c r="AW549" s="20"/>
      <c r="AX549" s="20"/>
      <c r="AY549" s="20"/>
      <c r="AZ549" s="20"/>
      <c r="BA549" s="20"/>
      <c r="BB549" s="20"/>
      <c r="BC549" s="20"/>
      <c r="BD549" s="20"/>
      <c r="BE549" s="20"/>
      <c r="BF549" s="20"/>
      <c r="BG549" s="20"/>
      <c r="BH549" s="20"/>
      <c r="BI549" s="20"/>
      <c r="BJ549" s="20"/>
      <c r="BK549" s="20"/>
      <c r="BL549" s="20"/>
      <c r="BM549" s="20"/>
      <c r="BN549" s="20"/>
      <c r="BO549" s="20"/>
      <c r="BP549" s="20"/>
      <c r="BQ549" s="20"/>
      <c r="BR549" s="20"/>
      <c r="BS549" s="20"/>
      <c r="BT549" s="20"/>
      <c r="BU549" s="20"/>
      <c r="BV549" s="20"/>
      <c r="BW549" s="20"/>
      <c r="BX549" s="20"/>
      <c r="BY549" s="20"/>
      <c r="BZ549" s="20"/>
      <c r="CA549" s="20"/>
      <c r="CB549" s="20"/>
      <c r="CC549" s="20"/>
      <c r="CD549" s="20"/>
      <c r="CE549" s="20"/>
      <c r="CF549" s="20"/>
      <c r="CG549" s="20"/>
      <c r="CH549" s="20"/>
      <c r="CI549" s="20"/>
      <c r="CJ549" s="20"/>
      <c r="CK549" s="20"/>
      <c r="CL549" s="20"/>
      <c r="CM549" s="20"/>
      <c r="CN549" s="20"/>
      <c r="CO549" s="20"/>
      <c r="CP549" s="20"/>
      <c r="CQ549" s="20"/>
      <c r="CR549" s="20"/>
      <c r="CS549" s="20"/>
      <c r="CT549" s="20"/>
      <c r="CU549" s="20"/>
      <c r="CV549" s="20"/>
      <c r="CW549" s="20"/>
      <c r="CX549" s="20"/>
      <c r="CY549" s="20"/>
      <c r="CZ549" s="20"/>
      <c r="DA549" s="20"/>
      <c r="DB549" s="20"/>
      <c r="DC549" s="20"/>
      <c r="DD549" s="20"/>
      <c r="DE549" s="20"/>
      <c r="DF549" s="20"/>
      <c r="DG549" s="20"/>
      <c r="DH549" s="20"/>
      <c r="DI549" s="20"/>
      <c r="DJ549" s="20"/>
      <c r="DK549" s="20"/>
      <c r="DL549" s="20"/>
      <c r="DM549" s="20"/>
      <c r="DN549" s="20"/>
      <c r="DO549" s="20"/>
      <c r="DP549" s="20"/>
      <c r="DQ549" s="20"/>
      <c r="DR549" s="20"/>
      <c r="DS549" s="20"/>
      <c r="DT549" s="20"/>
      <c r="DU549" s="20"/>
      <c r="DV549" s="20"/>
      <c r="DW549" s="20"/>
      <c r="DX549" s="20"/>
      <c r="DY549" s="20"/>
      <c r="DZ549" s="20"/>
      <c r="EA549" s="20"/>
      <c r="EB549" s="20"/>
      <c r="EC549" s="20"/>
      <c r="ED549" s="20"/>
      <c r="EE549" s="20"/>
      <c r="EF549" s="20"/>
      <c r="EG549" s="20"/>
      <c r="EH549" s="20"/>
    </row>
    <row r="550" spans="1:141" s="19" customFormat="1" ht="12" customHeight="1" x14ac:dyDescent="0.25">
      <c r="A550" s="22"/>
      <c r="B550" s="4"/>
      <c r="C550" s="73"/>
      <c r="D550" s="73"/>
      <c r="E550" s="73"/>
      <c r="F550" s="73"/>
      <c r="G550" s="73"/>
      <c r="H550" s="73"/>
      <c r="I550" s="73"/>
      <c r="J550" s="73"/>
      <c r="K550" s="82"/>
      <c r="L550" s="81"/>
      <c r="M550" s="81"/>
      <c r="N550" s="55"/>
      <c r="O550" s="55"/>
      <c r="P550" s="56"/>
      <c r="Q550" s="17"/>
      <c r="R550" s="150"/>
      <c r="S550" s="150"/>
      <c r="T550" s="150"/>
      <c r="U550" s="150"/>
      <c r="V550" s="321"/>
      <c r="W550" s="338"/>
      <c r="X550" s="192"/>
      <c r="Y550" s="195"/>
      <c r="Z550" s="151"/>
      <c r="AA550" s="152"/>
      <c r="AB550" s="152"/>
      <c r="AC550" s="152"/>
      <c r="AD550" s="152"/>
      <c r="AE550" s="20"/>
      <c r="AF550" s="20"/>
      <c r="AG550" s="20"/>
      <c r="AH550" s="20"/>
      <c r="AI550" s="20"/>
      <c r="AJ550" s="20"/>
      <c r="AK550" s="20"/>
      <c r="AL550" s="20"/>
      <c r="AM550" s="20"/>
      <c r="AN550" s="20"/>
      <c r="AO550" s="20"/>
      <c r="AP550" s="20"/>
      <c r="AQ550" s="20"/>
      <c r="AR550" s="20"/>
      <c r="AS550" s="20"/>
      <c r="AT550" s="20"/>
      <c r="AU550" s="20"/>
      <c r="AV550" s="20"/>
      <c r="AW550" s="20"/>
      <c r="AX550" s="20"/>
      <c r="AY550" s="20"/>
      <c r="AZ550" s="20"/>
      <c r="BA550" s="20"/>
      <c r="BB550" s="20"/>
      <c r="BC550" s="20"/>
      <c r="BD550" s="20"/>
      <c r="BE550" s="20"/>
      <c r="BF550" s="20"/>
      <c r="BG550" s="20"/>
      <c r="BH550" s="20"/>
      <c r="BI550" s="20"/>
      <c r="BJ550" s="20"/>
      <c r="BK550" s="20"/>
      <c r="BL550" s="20"/>
      <c r="BM550" s="20"/>
      <c r="BN550" s="20"/>
      <c r="BO550" s="20"/>
      <c r="BP550" s="20"/>
      <c r="BQ550" s="20"/>
      <c r="BR550" s="20"/>
      <c r="BS550" s="20"/>
      <c r="BT550" s="20"/>
      <c r="BU550" s="20"/>
      <c r="BV550" s="20"/>
      <c r="BW550" s="20"/>
      <c r="BX550" s="20"/>
      <c r="BY550" s="20"/>
      <c r="BZ550" s="20"/>
      <c r="CA550" s="20"/>
      <c r="CB550" s="20"/>
      <c r="CC550" s="20"/>
      <c r="CD550" s="20"/>
      <c r="CE550" s="20"/>
      <c r="CF550" s="20"/>
      <c r="CG550" s="20"/>
      <c r="CH550" s="20"/>
      <c r="CI550" s="20"/>
      <c r="CJ550" s="20"/>
      <c r="CK550" s="20"/>
      <c r="CL550" s="20"/>
      <c r="CM550" s="20"/>
      <c r="CN550" s="20"/>
      <c r="CO550" s="20"/>
      <c r="CP550" s="20"/>
      <c r="CQ550" s="20"/>
      <c r="CR550" s="20"/>
      <c r="CS550" s="20"/>
      <c r="CT550" s="20"/>
      <c r="CU550" s="20"/>
      <c r="CV550" s="20"/>
      <c r="CW550" s="20"/>
      <c r="CX550" s="20"/>
      <c r="CY550" s="20"/>
      <c r="CZ550" s="20"/>
      <c r="DA550" s="20"/>
      <c r="DB550" s="20"/>
      <c r="DC550" s="20"/>
      <c r="DD550" s="20"/>
      <c r="DE550" s="20"/>
      <c r="DF550" s="20"/>
      <c r="DG550" s="20"/>
      <c r="DH550" s="20"/>
      <c r="DI550" s="20"/>
      <c r="DJ550" s="20"/>
      <c r="DK550" s="20"/>
      <c r="DL550" s="20"/>
      <c r="DM550" s="20"/>
      <c r="DN550" s="20"/>
      <c r="DO550" s="20"/>
      <c r="DP550" s="20"/>
      <c r="DQ550" s="20"/>
      <c r="DR550" s="20"/>
      <c r="DS550" s="20"/>
      <c r="DT550" s="20"/>
      <c r="DU550" s="20"/>
      <c r="DV550" s="20"/>
      <c r="DW550" s="20"/>
      <c r="DX550" s="20"/>
      <c r="DY550" s="20"/>
      <c r="DZ550" s="20"/>
      <c r="EA550" s="20"/>
      <c r="EB550" s="20"/>
      <c r="EC550" s="20"/>
      <c r="ED550" s="20"/>
      <c r="EE550" s="20"/>
      <c r="EF550" s="20"/>
      <c r="EG550" s="20"/>
      <c r="EH550" s="20"/>
    </row>
    <row r="551" spans="1:141" s="19" customFormat="1" ht="12" customHeight="1" x14ac:dyDescent="0.25">
      <c r="A551" s="22"/>
      <c r="B551" s="4"/>
      <c r="C551" s="73"/>
      <c r="D551" s="73"/>
      <c r="E551" s="73"/>
      <c r="F551" s="73"/>
      <c r="G551" s="73"/>
      <c r="H551" s="73"/>
      <c r="I551" s="73"/>
      <c r="J551" s="73"/>
      <c r="K551" s="82"/>
      <c r="L551" s="81"/>
      <c r="M551" s="81"/>
      <c r="N551" s="55"/>
      <c r="O551" s="55"/>
      <c r="P551" s="56"/>
      <c r="Q551" s="17"/>
      <c r="R551" s="150"/>
      <c r="S551" s="150"/>
      <c r="T551" s="150"/>
      <c r="U551" s="150"/>
      <c r="V551" s="321"/>
      <c r="W551" s="338"/>
      <c r="X551" s="192"/>
      <c r="Y551" s="195"/>
      <c r="Z551" s="151"/>
      <c r="AA551" s="152"/>
      <c r="AB551" s="152"/>
      <c r="AC551" s="152"/>
      <c r="AD551" s="152"/>
      <c r="AE551" s="20"/>
      <c r="AF551" s="20"/>
      <c r="AG551" s="20"/>
      <c r="AH551" s="20"/>
      <c r="AI551" s="20"/>
      <c r="AJ551" s="20"/>
      <c r="AK551" s="20"/>
      <c r="AL551" s="20"/>
      <c r="AM551" s="20"/>
      <c r="AN551" s="20"/>
      <c r="AO551" s="20"/>
      <c r="AP551" s="20"/>
      <c r="AQ551" s="20"/>
      <c r="AR551" s="20"/>
      <c r="AS551" s="20"/>
      <c r="AT551" s="20"/>
      <c r="AU551" s="20"/>
      <c r="AV551" s="20"/>
      <c r="AW551" s="20"/>
      <c r="AX551" s="20"/>
      <c r="AY551" s="20"/>
      <c r="AZ551" s="20"/>
      <c r="BA551" s="20"/>
      <c r="BB551" s="20"/>
      <c r="BC551" s="20"/>
      <c r="BD551" s="20"/>
      <c r="BE551" s="20"/>
      <c r="BF551" s="20"/>
      <c r="BG551" s="20"/>
      <c r="BH551" s="20"/>
      <c r="BI551" s="20"/>
      <c r="BJ551" s="20"/>
      <c r="BK551" s="20"/>
      <c r="BL551" s="20"/>
      <c r="BM551" s="20"/>
      <c r="BN551" s="20"/>
      <c r="BO551" s="20"/>
      <c r="BP551" s="20"/>
      <c r="BQ551" s="20"/>
      <c r="BR551" s="20"/>
      <c r="BS551" s="20"/>
      <c r="BT551" s="20"/>
      <c r="BU551" s="20"/>
      <c r="BV551" s="20"/>
      <c r="BW551" s="20"/>
      <c r="BX551" s="20"/>
      <c r="BY551" s="20"/>
      <c r="BZ551" s="20"/>
      <c r="CA551" s="20"/>
      <c r="CB551" s="20"/>
      <c r="CC551" s="20"/>
      <c r="CD551" s="20"/>
      <c r="CE551" s="20"/>
      <c r="CF551" s="20"/>
      <c r="CG551" s="20"/>
      <c r="CH551" s="20"/>
      <c r="CI551" s="20"/>
      <c r="CJ551" s="20"/>
      <c r="CK551" s="20"/>
      <c r="CL551" s="20"/>
      <c r="CM551" s="20"/>
      <c r="CN551" s="20"/>
      <c r="CO551" s="20"/>
      <c r="CP551" s="20"/>
      <c r="CQ551" s="20"/>
      <c r="CR551" s="20"/>
      <c r="CS551" s="20"/>
      <c r="CT551" s="20"/>
      <c r="CU551" s="20"/>
      <c r="CV551" s="20"/>
      <c r="CW551" s="20"/>
      <c r="CX551" s="20"/>
      <c r="CY551" s="20"/>
      <c r="CZ551" s="20"/>
      <c r="DA551" s="20"/>
      <c r="DB551" s="20"/>
      <c r="DC551" s="20"/>
      <c r="DD551" s="20"/>
      <c r="DE551" s="20"/>
      <c r="DF551" s="20"/>
      <c r="DG551" s="20"/>
      <c r="DH551" s="20"/>
      <c r="DI551" s="20"/>
      <c r="DJ551" s="20"/>
      <c r="DK551" s="20"/>
      <c r="DL551" s="20"/>
      <c r="DM551" s="20"/>
      <c r="DN551" s="20"/>
      <c r="DO551" s="20"/>
      <c r="DP551" s="20"/>
      <c r="DQ551" s="20"/>
      <c r="DR551" s="20"/>
      <c r="DS551" s="20"/>
      <c r="DT551" s="20"/>
      <c r="DU551" s="20"/>
      <c r="DV551" s="20"/>
      <c r="DW551" s="20"/>
      <c r="DX551" s="20"/>
      <c r="DY551" s="20"/>
      <c r="DZ551" s="20"/>
      <c r="EA551" s="20"/>
      <c r="EB551" s="20"/>
      <c r="EC551" s="20"/>
      <c r="ED551" s="20"/>
      <c r="EE551" s="20"/>
      <c r="EF551" s="20"/>
      <c r="EG551" s="20"/>
      <c r="EH551" s="20"/>
    </row>
    <row r="552" spans="1:141" ht="12" customHeight="1" x14ac:dyDescent="0.25">
      <c r="A552" s="4"/>
      <c r="B552" s="4"/>
      <c r="C552" s="73"/>
      <c r="D552" s="73"/>
      <c r="E552" s="73"/>
      <c r="F552" s="73"/>
      <c r="G552" s="73"/>
      <c r="H552" s="73"/>
      <c r="I552" s="73"/>
      <c r="J552" s="73"/>
      <c r="K552" s="82"/>
      <c r="L552" s="81"/>
      <c r="M552" s="81"/>
      <c r="N552" s="55"/>
      <c r="O552" s="55"/>
      <c r="P552" s="56"/>
      <c r="Q552" s="8"/>
      <c r="R552" s="148"/>
      <c r="S552" s="148"/>
      <c r="T552" s="148"/>
      <c r="U552" s="148"/>
      <c r="V552" s="333"/>
      <c r="Y552" s="193"/>
      <c r="EK552" s="1"/>
    </row>
    <row r="553" spans="1:141" ht="12" customHeight="1" x14ac:dyDescent="0.25">
      <c r="A553" s="4"/>
      <c r="B553" s="4"/>
      <c r="C553" s="73"/>
      <c r="D553" s="73"/>
      <c r="E553" s="73"/>
      <c r="F553" s="73"/>
      <c r="G553" s="73"/>
      <c r="H553" s="73"/>
      <c r="I553" s="73"/>
      <c r="J553" s="73"/>
      <c r="K553" s="82"/>
      <c r="L553" s="81"/>
      <c r="M553" s="81"/>
      <c r="N553" s="55"/>
      <c r="O553" s="55"/>
      <c r="P553" s="56"/>
      <c r="Q553" s="8"/>
      <c r="R553" s="148"/>
      <c r="S553" s="148"/>
      <c r="T553" s="148"/>
      <c r="U553" s="148"/>
      <c r="V553" s="333"/>
      <c r="Y553" s="193"/>
      <c r="EK553" s="1"/>
    </row>
    <row r="554" spans="1:141" ht="12" customHeight="1" x14ac:dyDescent="0.25">
      <c r="B554" s="4"/>
      <c r="C554" s="73"/>
      <c r="D554" s="73"/>
      <c r="E554" s="73"/>
      <c r="F554" s="73"/>
      <c r="G554" s="73"/>
      <c r="H554" s="73"/>
      <c r="I554" s="73"/>
      <c r="J554" s="73"/>
      <c r="K554" s="82"/>
      <c r="L554" s="81"/>
      <c r="M554" s="81"/>
      <c r="N554" s="55"/>
      <c r="O554" s="55"/>
      <c r="P554" s="56"/>
      <c r="Q554" s="8"/>
      <c r="R554" s="148"/>
      <c r="S554" s="148"/>
      <c r="T554" s="148"/>
      <c r="U554" s="148"/>
      <c r="EK554" s="1"/>
    </row>
    <row r="555" spans="1:141" ht="12" customHeight="1" x14ac:dyDescent="0.3">
      <c r="B555" s="4"/>
      <c r="C555" s="73"/>
      <c r="D555" s="73"/>
      <c r="E555" s="73"/>
      <c r="F555" s="73"/>
      <c r="G555" s="73"/>
      <c r="H555" s="73"/>
      <c r="I555" s="73"/>
      <c r="J555" s="73"/>
      <c r="K555" s="82"/>
      <c r="L555" s="81"/>
      <c r="M555" s="81"/>
      <c r="N555" s="55"/>
      <c r="O555" s="55"/>
      <c r="P555" s="56"/>
      <c r="Q555" s="10"/>
      <c r="R555" s="159"/>
      <c r="S555" s="159"/>
      <c r="T555" s="159"/>
      <c r="U555" s="159"/>
      <c r="W555" s="339"/>
      <c r="X555" s="190"/>
      <c r="Y555" s="198"/>
      <c r="Z555" s="149"/>
      <c r="EK555" s="1"/>
    </row>
    <row r="556" spans="1:141" s="19" customFormat="1" ht="12" customHeight="1" x14ac:dyDescent="0.25">
      <c r="B556" s="4"/>
      <c r="C556" s="73"/>
      <c r="D556" s="73"/>
      <c r="E556" s="73"/>
      <c r="F556" s="73"/>
      <c r="G556" s="73"/>
      <c r="H556" s="73"/>
      <c r="I556" s="73"/>
      <c r="J556" s="73"/>
      <c r="K556" s="82"/>
      <c r="L556" s="81"/>
      <c r="M556" s="81"/>
      <c r="N556" s="55"/>
      <c r="O556" s="55"/>
      <c r="P556" s="56"/>
      <c r="Q556" s="53"/>
      <c r="R556" s="151"/>
      <c r="S556" s="151"/>
      <c r="T556" s="151"/>
      <c r="U556" s="151"/>
      <c r="V556" s="321"/>
      <c r="W556" s="338"/>
      <c r="X556" s="192"/>
      <c r="Y556" s="199"/>
      <c r="Z556" s="151"/>
      <c r="AA556" s="152"/>
      <c r="AB556" s="152"/>
      <c r="AC556" s="152"/>
      <c r="AD556" s="152"/>
      <c r="AE556" s="20"/>
      <c r="AF556" s="20"/>
      <c r="AG556" s="20"/>
      <c r="AH556" s="20"/>
      <c r="AI556" s="20"/>
      <c r="AJ556" s="20"/>
      <c r="AK556" s="20"/>
      <c r="AL556" s="20"/>
      <c r="AM556" s="20"/>
      <c r="AN556" s="20"/>
      <c r="AO556" s="20"/>
      <c r="AP556" s="20"/>
      <c r="AQ556" s="20"/>
      <c r="AR556" s="20"/>
      <c r="AS556" s="20"/>
      <c r="AT556" s="20"/>
      <c r="AU556" s="20"/>
      <c r="AV556" s="20"/>
      <c r="AW556" s="20"/>
      <c r="AX556" s="20"/>
      <c r="AY556" s="20"/>
      <c r="AZ556" s="20"/>
      <c r="BA556" s="20"/>
      <c r="BB556" s="20"/>
      <c r="BC556" s="20"/>
      <c r="BD556" s="20"/>
      <c r="BE556" s="20"/>
      <c r="BF556" s="20"/>
      <c r="BG556" s="20"/>
      <c r="BH556" s="20"/>
      <c r="BI556" s="20"/>
      <c r="BJ556" s="20"/>
      <c r="BK556" s="20"/>
      <c r="BL556" s="20"/>
      <c r="BM556" s="20"/>
      <c r="BN556" s="20"/>
      <c r="BO556" s="20"/>
      <c r="BP556" s="20"/>
      <c r="BQ556" s="20"/>
      <c r="BR556" s="20"/>
      <c r="BS556" s="20"/>
      <c r="BT556" s="20"/>
      <c r="BU556" s="20"/>
      <c r="BV556" s="20"/>
      <c r="BW556" s="20"/>
      <c r="BX556" s="20"/>
      <c r="BY556" s="20"/>
      <c r="BZ556" s="20"/>
      <c r="CA556" s="20"/>
      <c r="CB556" s="20"/>
      <c r="CC556" s="20"/>
      <c r="CD556" s="20"/>
      <c r="CE556" s="20"/>
      <c r="CF556" s="20"/>
      <c r="CG556" s="20"/>
      <c r="CH556" s="20"/>
      <c r="CI556" s="20"/>
      <c r="CJ556" s="20"/>
      <c r="CK556" s="20"/>
      <c r="CL556" s="20"/>
      <c r="CM556" s="20"/>
      <c r="CN556" s="20"/>
      <c r="CO556" s="20"/>
      <c r="CP556" s="20"/>
      <c r="CQ556" s="20"/>
      <c r="CR556" s="20"/>
      <c r="CS556" s="20"/>
      <c r="CT556" s="20"/>
      <c r="CU556" s="20"/>
      <c r="CV556" s="20"/>
      <c r="CW556" s="20"/>
      <c r="CX556" s="20"/>
      <c r="CY556" s="20"/>
      <c r="CZ556" s="20"/>
      <c r="DA556" s="20"/>
      <c r="DB556" s="20"/>
      <c r="DC556" s="20"/>
      <c r="DD556" s="20"/>
      <c r="DE556" s="20"/>
      <c r="DF556" s="20"/>
      <c r="DG556" s="20"/>
      <c r="DH556" s="20"/>
      <c r="DI556" s="20"/>
      <c r="DJ556" s="20"/>
      <c r="DK556" s="20"/>
      <c r="DL556" s="20"/>
      <c r="DM556" s="20"/>
      <c r="DN556" s="20"/>
      <c r="DO556" s="20"/>
      <c r="DP556" s="20"/>
      <c r="DQ556" s="20"/>
      <c r="DR556" s="20"/>
      <c r="DS556" s="20"/>
      <c r="DT556" s="20"/>
      <c r="DU556" s="20"/>
      <c r="DV556" s="20"/>
      <c r="DW556" s="20"/>
      <c r="DX556" s="20"/>
      <c r="DY556" s="20"/>
      <c r="DZ556" s="20"/>
      <c r="EA556" s="20"/>
      <c r="EB556" s="20"/>
      <c r="EC556" s="20"/>
      <c r="ED556" s="20"/>
      <c r="EE556" s="20"/>
      <c r="EF556" s="20"/>
      <c r="EG556" s="20"/>
      <c r="EH556" s="20"/>
    </row>
    <row r="557" spans="1:141" ht="12" customHeight="1" x14ac:dyDescent="0.25">
      <c r="B557" s="4"/>
      <c r="C557" s="73"/>
      <c r="D557" s="73"/>
      <c r="E557" s="73"/>
      <c r="F557" s="73"/>
      <c r="G557" s="73"/>
      <c r="H557" s="73"/>
      <c r="I557" s="73"/>
      <c r="J557" s="73"/>
      <c r="K557" s="82"/>
      <c r="L557" s="81"/>
      <c r="M557" s="81"/>
      <c r="N557" s="55"/>
      <c r="O557" s="55"/>
      <c r="P557" s="56"/>
    </row>
    <row r="558" spans="1:141" ht="12" customHeight="1" x14ac:dyDescent="0.25">
      <c r="A558" s="4"/>
      <c r="B558" s="4"/>
      <c r="C558" s="73"/>
      <c r="D558" s="73"/>
      <c r="E558" s="73"/>
      <c r="F558" s="73"/>
      <c r="G558" s="73"/>
      <c r="H558" s="73"/>
      <c r="I558" s="73"/>
      <c r="J558" s="73"/>
      <c r="K558" s="82"/>
      <c r="L558" s="81"/>
      <c r="M558" s="81"/>
      <c r="N558" s="55"/>
      <c r="O558" s="55"/>
      <c r="P558" s="56"/>
      <c r="Q558" s="8"/>
      <c r="R558" s="148"/>
      <c r="S558" s="148"/>
      <c r="T558" s="148"/>
      <c r="U558" s="148"/>
      <c r="EK558" s="1"/>
    </row>
    <row r="559" spans="1:141" ht="12" customHeight="1" x14ac:dyDescent="0.3">
      <c r="A559" s="4"/>
      <c r="B559" s="4"/>
      <c r="C559" s="73"/>
      <c r="D559" s="73"/>
      <c r="E559" s="73"/>
      <c r="F559" s="73"/>
      <c r="G559" s="73"/>
      <c r="H559" s="73"/>
      <c r="I559" s="73"/>
      <c r="J559" s="73"/>
      <c r="K559" s="82"/>
      <c r="L559" s="81"/>
      <c r="M559" s="81"/>
      <c r="N559" s="55"/>
      <c r="O559" s="55"/>
      <c r="P559" s="56"/>
      <c r="Q559" s="7"/>
      <c r="R559" s="149"/>
      <c r="S559" s="149"/>
      <c r="T559" s="149"/>
      <c r="U559" s="149"/>
      <c r="W559" s="339"/>
      <c r="X559" s="190"/>
      <c r="Y559" s="7"/>
      <c r="Z559" s="149"/>
      <c r="EK559" s="1"/>
    </row>
    <row r="560" spans="1:141" ht="12" customHeight="1" x14ac:dyDescent="0.3">
      <c r="A560" s="4"/>
      <c r="B560" s="4"/>
      <c r="C560" s="73"/>
      <c r="D560" s="73"/>
      <c r="E560" s="73"/>
      <c r="F560" s="73"/>
      <c r="G560" s="73"/>
      <c r="H560" s="73"/>
      <c r="I560" s="73"/>
      <c r="J560" s="73"/>
      <c r="K560" s="82"/>
      <c r="L560" s="81"/>
      <c r="M560" s="81"/>
      <c r="N560" s="55"/>
      <c r="O560" s="55"/>
      <c r="P560" s="56"/>
      <c r="Q560" s="7"/>
      <c r="R560" s="149"/>
      <c r="S560" s="149"/>
      <c r="T560" s="149"/>
      <c r="U560" s="149"/>
      <c r="V560" s="333"/>
      <c r="Y560" s="193"/>
      <c r="EK560" s="1"/>
    </row>
    <row r="561" spans="1:141" ht="12" customHeight="1" x14ac:dyDescent="0.3">
      <c r="A561" s="4"/>
      <c r="B561" s="4"/>
      <c r="C561" s="73"/>
      <c r="D561" s="73"/>
      <c r="E561" s="73"/>
      <c r="F561" s="73"/>
      <c r="G561" s="73"/>
      <c r="H561" s="73"/>
      <c r="I561" s="73"/>
      <c r="J561" s="73"/>
      <c r="K561" s="82"/>
      <c r="L561" s="81"/>
      <c r="M561" s="81"/>
      <c r="N561" s="55"/>
      <c r="O561" s="55"/>
      <c r="P561" s="56"/>
      <c r="Q561" s="7"/>
      <c r="R561" s="149"/>
      <c r="S561" s="149"/>
      <c r="T561" s="149"/>
      <c r="U561" s="149"/>
      <c r="V561" s="333"/>
      <c r="Y561" s="193"/>
      <c r="EK561" s="1"/>
    </row>
    <row r="562" spans="1:141" ht="12" customHeight="1" x14ac:dyDescent="0.25">
      <c r="A562" s="4"/>
      <c r="B562" s="4"/>
      <c r="C562" s="73"/>
      <c r="D562" s="73"/>
      <c r="E562" s="73"/>
      <c r="F562" s="73"/>
      <c r="G562" s="73"/>
      <c r="H562" s="73"/>
      <c r="I562" s="73"/>
      <c r="J562" s="73"/>
      <c r="K562" s="82"/>
      <c r="L562" s="81"/>
      <c r="M562" s="81"/>
      <c r="N562" s="55"/>
      <c r="O562" s="55"/>
      <c r="P562" s="56"/>
      <c r="Q562" s="8"/>
      <c r="R562" s="148"/>
      <c r="S562" s="148"/>
      <c r="T562" s="148"/>
      <c r="U562" s="148"/>
      <c r="V562" s="333"/>
      <c r="Y562" s="193"/>
      <c r="EK562" s="1"/>
    </row>
    <row r="563" spans="1:141" ht="12" customHeight="1" x14ac:dyDescent="0.25">
      <c r="A563" s="4"/>
      <c r="B563" s="4"/>
      <c r="C563" s="73"/>
      <c r="D563" s="73"/>
      <c r="E563" s="73"/>
      <c r="F563" s="73"/>
      <c r="G563" s="73"/>
      <c r="H563" s="73"/>
      <c r="I563" s="73"/>
      <c r="J563" s="73"/>
      <c r="K563" s="82"/>
      <c r="L563" s="81"/>
      <c r="M563" s="81"/>
      <c r="N563" s="55"/>
      <c r="O563" s="55"/>
      <c r="P563" s="56"/>
      <c r="Q563" s="8"/>
      <c r="R563" s="148"/>
      <c r="S563" s="148"/>
      <c r="T563" s="148"/>
      <c r="U563" s="148"/>
      <c r="V563" s="333"/>
      <c r="Y563" s="193"/>
      <c r="EK563" s="1"/>
    </row>
    <row r="564" spans="1:141" ht="12" customHeight="1" x14ac:dyDescent="0.25">
      <c r="A564" s="4"/>
      <c r="B564" s="4"/>
      <c r="C564" s="73"/>
      <c r="D564" s="73"/>
      <c r="E564" s="73"/>
      <c r="F564" s="73"/>
      <c r="G564" s="73"/>
      <c r="H564" s="73"/>
      <c r="I564" s="73"/>
      <c r="J564" s="73"/>
      <c r="K564" s="82"/>
      <c r="L564" s="81"/>
      <c r="M564" s="81"/>
      <c r="N564" s="55"/>
      <c r="O564" s="55"/>
      <c r="P564" s="56"/>
      <c r="Q564" s="8"/>
      <c r="R564" s="148"/>
      <c r="S564" s="148"/>
      <c r="T564" s="148"/>
      <c r="U564" s="148"/>
      <c r="V564" s="333"/>
      <c r="Y564" s="193"/>
      <c r="EK564" s="1"/>
    </row>
    <row r="565" spans="1:141" ht="12" customHeight="1" x14ac:dyDescent="0.25">
      <c r="A565" s="4"/>
      <c r="B565" s="4"/>
      <c r="C565" s="73"/>
      <c r="D565" s="73"/>
      <c r="E565" s="73"/>
      <c r="F565" s="73"/>
      <c r="G565" s="73"/>
      <c r="H565" s="73"/>
      <c r="I565" s="73"/>
      <c r="J565" s="73"/>
      <c r="K565" s="82"/>
      <c r="L565" s="81"/>
      <c r="M565" s="81"/>
      <c r="N565" s="55"/>
      <c r="O565" s="55"/>
      <c r="P565" s="56"/>
      <c r="Q565" s="8"/>
      <c r="R565" s="148"/>
      <c r="S565" s="148"/>
      <c r="T565" s="148"/>
      <c r="U565" s="148"/>
      <c r="V565" s="333"/>
      <c r="Y565" s="193"/>
      <c r="EK565" s="1"/>
    </row>
    <row r="566" spans="1:141" ht="12" customHeight="1" x14ac:dyDescent="0.25">
      <c r="A566" s="4"/>
      <c r="B566" s="4"/>
      <c r="C566" s="73"/>
      <c r="D566" s="73"/>
      <c r="E566" s="73"/>
      <c r="F566" s="73"/>
      <c r="G566" s="73"/>
      <c r="H566" s="73"/>
      <c r="I566" s="73"/>
      <c r="J566" s="73"/>
      <c r="K566" s="82"/>
      <c r="L566" s="81"/>
      <c r="M566" s="81"/>
      <c r="N566" s="55"/>
      <c r="O566" s="55"/>
      <c r="P566" s="56"/>
      <c r="Q566" s="8"/>
      <c r="R566" s="148"/>
      <c r="S566" s="148"/>
      <c r="T566" s="148"/>
      <c r="U566" s="148"/>
      <c r="V566" s="333"/>
      <c r="Y566" s="193"/>
      <c r="EK566" s="1"/>
    </row>
    <row r="567" spans="1:141" ht="12" customHeight="1" x14ac:dyDescent="0.25">
      <c r="A567" s="4"/>
      <c r="B567" s="4"/>
      <c r="C567" s="73"/>
      <c r="D567" s="73"/>
      <c r="E567" s="73"/>
      <c r="F567" s="73"/>
      <c r="G567" s="73"/>
      <c r="H567" s="73"/>
      <c r="I567" s="73"/>
      <c r="J567" s="73"/>
      <c r="K567" s="82"/>
      <c r="L567" s="81"/>
      <c r="M567" s="81"/>
      <c r="N567" s="55"/>
      <c r="O567" s="55"/>
      <c r="P567" s="56"/>
      <c r="Q567" s="8"/>
      <c r="R567" s="148"/>
      <c r="S567" s="148"/>
      <c r="T567" s="148"/>
      <c r="U567" s="148"/>
      <c r="V567" s="333"/>
      <c r="Y567" s="193"/>
      <c r="EK567" s="1"/>
    </row>
    <row r="568" spans="1:141" ht="12" customHeight="1" x14ac:dyDescent="0.25">
      <c r="A568" s="4"/>
      <c r="B568" s="4"/>
      <c r="C568" s="73"/>
      <c r="D568" s="73"/>
      <c r="E568" s="73"/>
      <c r="F568" s="73"/>
      <c r="G568" s="73"/>
      <c r="H568" s="73"/>
      <c r="I568" s="73"/>
      <c r="J568" s="73"/>
      <c r="K568" s="82"/>
      <c r="L568" s="81"/>
      <c r="M568" s="81"/>
      <c r="N568" s="55"/>
      <c r="O568" s="55"/>
      <c r="P568" s="56"/>
      <c r="Q568" s="8"/>
      <c r="R568" s="148"/>
      <c r="S568" s="148"/>
      <c r="T568" s="148"/>
      <c r="U568" s="148"/>
      <c r="V568" s="333"/>
      <c r="Y568" s="193"/>
      <c r="EK568" s="1"/>
    </row>
    <row r="569" spans="1:141" ht="12" customHeight="1" x14ac:dyDescent="0.25">
      <c r="A569" s="4"/>
      <c r="B569" s="4"/>
      <c r="C569" s="73"/>
      <c r="D569" s="73"/>
      <c r="E569" s="73"/>
      <c r="F569" s="73"/>
      <c r="G569" s="73"/>
      <c r="H569" s="73"/>
      <c r="I569" s="73"/>
      <c r="J569" s="73"/>
      <c r="K569" s="82"/>
      <c r="L569" s="81"/>
      <c r="M569" s="81"/>
      <c r="N569" s="55"/>
      <c r="O569" s="55"/>
      <c r="P569" s="56"/>
      <c r="Q569" s="8"/>
      <c r="R569" s="148"/>
      <c r="S569" s="148"/>
      <c r="T569" s="148"/>
      <c r="U569" s="148"/>
      <c r="V569" s="333"/>
      <c r="Y569" s="193"/>
      <c r="EK569" s="1"/>
    </row>
    <row r="570" spans="1:141" ht="12" customHeight="1" x14ac:dyDescent="0.25">
      <c r="A570" s="4"/>
      <c r="B570" s="4"/>
      <c r="C570" s="73"/>
      <c r="D570" s="73"/>
      <c r="E570" s="73"/>
      <c r="F570" s="73"/>
      <c r="G570" s="73"/>
      <c r="H570" s="73"/>
      <c r="I570" s="73"/>
      <c r="J570" s="73"/>
      <c r="K570" s="82"/>
      <c r="L570" s="81"/>
      <c r="M570" s="81"/>
      <c r="N570" s="55"/>
      <c r="O570" s="55"/>
      <c r="P570" s="56"/>
      <c r="Q570" s="8"/>
      <c r="R570" s="148"/>
      <c r="S570" s="148"/>
      <c r="T570" s="148"/>
      <c r="U570" s="148"/>
      <c r="V570" s="333"/>
      <c r="Y570" s="193"/>
      <c r="EK570" s="1"/>
    </row>
    <row r="571" spans="1:141" ht="12" customHeight="1" x14ac:dyDescent="0.25">
      <c r="A571" s="4"/>
      <c r="B571" s="4"/>
      <c r="C571" s="73"/>
      <c r="D571" s="73"/>
      <c r="E571" s="73"/>
      <c r="F571" s="73"/>
      <c r="G571" s="73"/>
      <c r="H571" s="73"/>
      <c r="I571" s="73"/>
      <c r="J571" s="73"/>
      <c r="K571" s="82"/>
      <c r="L571" s="81"/>
      <c r="M571" s="81"/>
      <c r="N571" s="55"/>
      <c r="O571" s="55"/>
      <c r="P571" s="56"/>
      <c r="Q571" s="8"/>
      <c r="R571" s="148"/>
      <c r="S571" s="148"/>
      <c r="T571" s="148"/>
      <c r="U571" s="148"/>
      <c r="V571" s="333"/>
      <c r="Y571" s="193"/>
      <c r="EK571" s="1"/>
    </row>
    <row r="572" spans="1:141" ht="12" customHeight="1" x14ac:dyDescent="0.25">
      <c r="A572" s="4"/>
      <c r="B572" s="4"/>
      <c r="C572" s="73"/>
      <c r="D572" s="73"/>
      <c r="E572" s="73"/>
      <c r="F572" s="73"/>
      <c r="G572" s="73"/>
      <c r="H572" s="73"/>
      <c r="I572" s="73"/>
      <c r="J572" s="73"/>
      <c r="K572" s="82"/>
      <c r="L572" s="81"/>
      <c r="M572" s="81"/>
      <c r="N572" s="55"/>
      <c r="O572" s="55"/>
      <c r="P572" s="56"/>
      <c r="Q572" s="8"/>
      <c r="R572" s="148"/>
      <c r="S572" s="148"/>
      <c r="T572" s="148"/>
      <c r="U572" s="148"/>
      <c r="V572" s="333"/>
      <c r="Y572" s="193"/>
      <c r="EK572" s="1"/>
    </row>
    <row r="573" spans="1:141" ht="12" customHeight="1" x14ac:dyDescent="0.25">
      <c r="A573" s="4"/>
      <c r="B573" s="4"/>
      <c r="C573" s="73"/>
      <c r="D573" s="73"/>
      <c r="E573" s="73"/>
      <c r="F573" s="73"/>
      <c r="G573" s="73"/>
      <c r="H573" s="73"/>
      <c r="I573" s="73"/>
      <c r="J573" s="73"/>
      <c r="K573" s="82"/>
      <c r="L573" s="81"/>
      <c r="M573" s="81"/>
      <c r="N573" s="55"/>
      <c r="O573" s="55"/>
      <c r="P573" s="56"/>
      <c r="Q573" s="8"/>
      <c r="R573" s="148"/>
      <c r="S573" s="148"/>
      <c r="T573" s="148"/>
      <c r="U573" s="148"/>
      <c r="V573" s="333"/>
      <c r="Y573" s="193"/>
      <c r="EK573" s="1"/>
    </row>
    <row r="574" spans="1:141" ht="12" customHeight="1" x14ac:dyDescent="0.25">
      <c r="A574" s="4"/>
      <c r="B574" s="4"/>
      <c r="C574" s="73"/>
      <c r="D574" s="73"/>
      <c r="E574" s="73"/>
      <c r="F574" s="73"/>
      <c r="G574" s="73"/>
      <c r="H574" s="73"/>
      <c r="I574" s="73"/>
      <c r="J574" s="73"/>
      <c r="K574" s="82"/>
      <c r="L574" s="81"/>
      <c r="M574" s="81"/>
      <c r="N574" s="55"/>
      <c r="O574" s="55"/>
      <c r="P574" s="56"/>
      <c r="Q574" s="8"/>
      <c r="R574" s="148"/>
      <c r="S574" s="148"/>
      <c r="T574" s="148"/>
      <c r="U574" s="148"/>
      <c r="V574" s="333"/>
      <c r="Y574" s="193"/>
      <c r="EK574" s="1"/>
    </row>
    <row r="575" spans="1:141" ht="12" customHeight="1" x14ac:dyDescent="0.25">
      <c r="A575" s="4"/>
      <c r="B575" s="4"/>
      <c r="C575" s="73"/>
      <c r="D575" s="73"/>
      <c r="E575" s="73"/>
      <c r="F575" s="73"/>
      <c r="G575" s="73"/>
      <c r="H575" s="73"/>
      <c r="I575" s="73"/>
      <c r="J575" s="73"/>
      <c r="K575" s="82"/>
      <c r="L575" s="81"/>
      <c r="M575" s="81"/>
      <c r="N575" s="55"/>
      <c r="O575" s="55"/>
      <c r="P575" s="56"/>
      <c r="Q575" s="8"/>
      <c r="R575" s="148"/>
      <c r="S575" s="148"/>
      <c r="T575" s="148"/>
      <c r="U575" s="148"/>
      <c r="V575" s="333"/>
      <c r="Y575" s="193"/>
      <c r="EK575" s="1"/>
    </row>
    <row r="576" spans="1:141" ht="12" customHeight="1" x14ac:dyDescent="0.25">
      <c r="A576" s="4"/>
      <c r="B576" s="4"/>
      <c r="C576" s="73"/>
      <c r="D576" s="73"/>
      <c r="E576" s="73"/>
      <c r="F576" s="73"/>
      <c r="G576" s="73"/>
      <c r="H576" s="73"/>
      <c r="I576" s="73"/>
      <c r="J576" s="73"/>
      <c r="K576" s="82"/>
      <c r="L576" s="81"/>
      <c r="M576" s="81"/>
      <c r="N576" s="55"/>
      <c r="O576" s="55"/>
      <c r="P576" s="56"/>
      <c r="Q576" s="8"/>
      <c r="R576" s="148"/>
      <c r="S576" s="148"/>
      <c r="T576" s="148"/>
      <c r="U576" s="148"/>
      <c r="V576" s="333"/>
      <c r="Y576" s="193"/>
      <c r="EK576" s="1"/>
    </row>
    <row r="577" spans="1:141" ht="12" customHeight="1" x14ac:dyDescent="0.25">
      <c r="A577" s="4"/>
      <c r="B577" s="4"/>
      <c r="C577" s="73"/>
      <c r="D577" s="73"/>
      <c r="E577" s="73"/>
      <c r="F577" s="73"/>
      <c r="G577" s="73"/>
      <c r="H577" s="73"/>
      <c r="I577" s="73"/>
      <c r="J577" s="73"/>
      <c r="K577" s="82"/>
      <c r="L577" s="81"/>
      <c r="M577" s="81"/>
      <c r="N577" s="55"/>
      <c r="O577" s="55"/>
      <c r="P577" s="56"/>
      <c r="Q577" s="8"/>
      <c r="R577" s="148"/>
      <c r="S577" s="148"/>
      <c r="T577" s="148"/>
      <c r="U577" s="148"/>
      <c r="V577" s="333"/>
      <c r="Y577" s="193"/>
      <c r="EK577" s="1"/>
    </row>
    <row r="578" spans="1:141" ht="12" customHeight="1" x14ac:dyDescent="0.25">
      <c r="A578" s="4"/>
      <c r="B578" s="4"/>
      <c r="C578" s="73"/>
      <c r="D578" s="73"/>
      <c r="E578" s="73"/>
      <c r="F578" s="73"/>
      <c r="G578" s="73"/>
      <c r="H578" s="73"/>
      <c r="I578" s="73"/>
      <c r="J578" s="73"/>
      <c r="K578" s="82"/>
      <c r="L578" s="81"/>
      <c r="M578" s="81"/>
      <c r="N578" s="55"/>
      <c r="O578" s="55"/>
      <c r="P578" s="56"/>
      <c r="Q578" s="8"/>
      <c r="R578" s="148"/>
      <c r="S578" s="148"/>
      <c r="T578" s="148"/>
      <c r="U578" s="148"/>
      <c r="V578" s="333"/>
      <c r="Y578" s="193"/>
      <c r="EK578" s="1"/>
    </row>
    <row r="579" spans="1:141" ht="12" customHeight="1" x14ac:dyDescent="0.25">
      <c r="A579" s="4"/>
      <c r="B579" s="4"/>
      <c r="C579" s="73"/>
      <c r="D579" s="73"/>
      <c r="E579" s="73"/>
      <c r="F579" s="73"/>
      <c r="G579" s="73"/>
      <c r="H579" s="73"/>
      <c r="I579" s="73"/>
      <c r="J579" s="73"/>
      <c r="K579" s="82"/>
      <c r="L579" s="81"/>
      <c r="M579" s="81"/>
      <c r="N579" s="55"/>
      <c r="O579" s="55"/>
      <c r="P579" s="56"/>
      <c r="Q579" s="8"/>
      <c r="R579" s="148"/>
      <c r="S579" s="148"/>
      <c r="T579" s="148"/>
      <c r="U579" s="148"/>
      <c r="V579" s="333"/>
      <c r="Y579" s="193"/>
      <c r="EK579" s="1"/>
    </row>
    <row r="580" spans="1:141" ht="12" customHeight="1" x14ac:dyDescent="0.25">
      <c r="A580" s="4"/>
      <c r="B580" s="4"/>
      <c r="C580" s="73"/>
      <c r="D580" s="73"/>
      <c r="E580" s="73"/>
      <c r="F580" s="73"/>
      <c r="G580" s="73"/>
      <c r="H580" s="73"/>
      <c r="I580" s="73"/>
      <c r="J580" s="73"/>
      <c r="K580" s="82"/>
      <c r="L580" s="81"/>
      <c r="M580" s="81"/>
      <c r="N580" s="55"/>
      <c r="O580" s="55"/>
      <c r="P580" s="56"/>
      <c r="Q580" s="8"/>
      <c r="R580" s="148"/>
      <c r="S580" s="148"/>
      <c r="T580" s="148"/>
      <c r="U580" s="148"/>
      <c r="V580" s="333"/>
      <c r="Y580" s="193"/>
      <c r="EK580" s="1"/>
    </row>
    <row r="581" spans="1:141" ht="12" customHeight="1" x14ac:dyDescent="0.25">
      <c r="A581" s="4"/>
      <c r="B581" s="4"/>
      <c r="C581" s="73"/>
      <c r="D581" s="73"/>
      <c r="E581" s="73"/>
      <c r="F581" s="73"/>
      <c r="G581" s="73"/>
      <c r="H581" s="73"/>
      <c r="I581" s="73"/>
      <c r="J581" s="73"/>
      <c r="K581" s="82"/>
      <c r="L581" s="81"/>
      <c r="M581" s="81"/>
      <c r="N581" s="55"/>
      <c r="O581" s="55"/>
      <c r="P581" s="56"/>
      <c r="Q581" s="8"/>
      <c r="R581" s="148"/>
      <c r="S581" s="148"/>
      <c r="T581" s="148"/>
      <c r="U581" s="148"/>
      <c r="V581" s="333"/>
      <c r="Y581" s="193"/>
      <c r="EK581" s="1"/>
    </row>
    <row r="582" spans="1:141" ht="12" customHeight="1" x14ac:dyDescent="0.25">
      <c r="A582" s="4"/>
      <c r="B582" s="4"/>
      <c r="C582" s="73"/>
      <c r="D582" s="73"/>
      <c r="E582" s="73"/>
      <c r="F582" s="73"/>
      <c r="G582" s="73"/>
      <c r="H582" s="73"/>
      <c r="I582" s="73"/>
      <c r="J582" s="73"/>
      <c r="K582" s="82"/>
      <c r="L582" s="81"/>
      <c r="M582" s="81"/>
      <c r="N582" s="55"/>
      <c r="O582" s="55"/>
      <c r="P582" s="56"/>
      <c r="Q582" s="8"/>
      <c r="R582" s="148"/>
      <c r="S582" s="148"/>
      <c r="T582" s="148"/>
      <c r="U582" s="148"/>
      <c r="V582" s="333"/>
      <c r="Y582" s="193"/>
      <c r="EK582" s="1"/>
    </row>
    <row r="583" spans="1:141" ht="12" customHeight="1" x14ac:dyDescent="0.25">
      <c r="A583" s="4"/>
      <c r="B583" s="4"/>
      <c r="C583" s="73"/>
      <c r="D583" s="73"/>
      <c r="E583" s="73"/>
      <c r="F583" s="73"/>
      <c r="G583" s="73"/>
      <c r="H583" s="73"/>
      <c r="I583" s="73"/>
      <c r="J583" s="73"/>
      <c r="K583" s="82"/>
      <c r="L583" s="81"/>
      <c r="M583" s="81"/>
      <c r="N583" s="55"/>
      <c r="O583" s="55"/>
      <c r="P583" s="56"/>
      <c r="Q583" s="8"/>
      <c r="R583" s="148"/>
      <c r="S583" s="148"/>
      <c r="T583" s="148"/>
      <c r="U583" s="148"/>
      <c r="V583" s="333"/>
      <c r="Y583" s="193"/>
      <c r="EK583" s="1"/>
    </row>
    <row r="584" spans="1:141" ht="12" customHeight="1" x14ac:dyDescent="0.25">
      <c r="A584" s="4"/>
      <c r="B584" s="4"/>
      <c r="C584" s="73"/>
      <c r="D584" s="73"/>
      <c r="E584" s="73"/>
      <c r="F584" s="73"/>
      <c r="G584" s="73"/>
      <c r="H584" s="73"/>
      <c r="I584" s="73"/>
      <c r="J584" s="73"/>
      <c r="K584" s="82"/>
      <c r="L584" s="81"/>
      <c r="M584" s="81"/>
      <c r="N584" s="55"/>
      <c r="O584" s="55"/>
      <c r="P584" s="56"/>
      <c r="Q584" s="8"/>
      <c r="R584" s="148"/>
      <c r="S584" s="148"/>
      <c r="T584" s="148"/>
      <c r="U584" s="148"/>
      <c r="V584" s="333"/>
      <c r="Y584" s="193"/>
      <c r="EK584" s="1"/>
    </row>
    <row r="585" spans="1:141" ht="12" customHeight="1" x14ac:dyDescent="0.25">
      <c r="A585" s="4"/>
      <c r="B585" s="4"/>
      <c r="C585" s="73"/>
      <c r="D585" s="73"/>
      <c r="E585" s="73"/>
      <c r="F585" s="73"/>
      <c r="G585" s="73"/>
      <c r="H585" s="73"/>
      <c r="I585" s="73"/>
      <c r="J585" s="73"/>
      <c r="K585" s="82"/>
      <c r="L585" s="81"/>
      <c r="M585" s="81"/>
      <c r="N585" s="55"/>
      <c r="O585" s="55"/>
      <c r="P585" s="56"/>
      <c r="Q585" s="8"/>
      <c r="R585" s="148"/>
      <c r="S585" s="148"/>
      <c r="T585" s="148"/>
      <c r="U585" s="148"/>
      <c r="V585" s="333"/>
      <c r="Y585" s="193"/>
      <c r="EK585" s="1"/>
    </row>
    <row r="586" spans="1:141" ht="12" customHeight="1" x14ac:dyDescent="0.25">
      <c r="A586" s="4"/>
      <c r="B586" s="4"/>
      <c r="C586" s="73"/>
      <c r="D586" s="73"/>
      <c r="E586" s="73"/>
      <c r="F586" s="73"/>
      <c r="G586" s="73"/>
      <c r="H586" s="73"/>
      <c r="I586" s="73"/>
      <c r="J586" s="73"/>
      <c r="K586" s="82"/>
      <c r="L586" s="81"/>
      <c r="M586" s="81"/>
      <c r="N586" s="55"/>
      <c r="O586" s="55"/>
      <c r="P586" s="56"/>
      <c r="Q586" s="8"/>
      <c r="R586" s="148"/>
      <c r="S586" s="148"/>
      <c r="T586" s="148"/>
      <c r="U586" s="148"/>
      <c r="V586" s="333"/>
      <c r="Y586" s="193"/>
      <c r="EK586" s="1"/>
    </row>
    <row r="587" spans="1:141" ht="12" customHeight="1" x14ac:dyDescent="0.25">
      <c r="A587" s="4"/>
      <c r="B587" s="4"/>
      <c r="C587" s="73"/>
      <c r="D587" s="73"/>
      <c r="E587" s="73"/>
      <c r="F587" s="73"/>
      <c r="G587" s="73"/>
      <c r="H587" s="73"/>
      <c r="I587" s="73"/>
      <c r="J587" s="73"/>
      <c r="K587" s="82"/>
      <c r="L587" s="81"/>
      <c r="M587" s="81"/>
      <c r="N587" s="55"/>
      <c r="O587" s="55"/>
      <c r="P587" s="56"/>
      <c r="Q587" s="8"/>
      <c r="R587" s="148"/>
      <c r="S587" s="148"/>
      <c r="T587" s="148"/>
      <c r="U587" s="148"/>
      <c r="V587" s="333"/>
      <c r="Y587" s="193"/>
      <c r="EK587" s="1"/>
    </row>
    <row r="588" spans="1:141" ht="12" customHeight="1" x14ac:dyDescent="0.25">
      <c r="A588" s="4"/>
      <c r="B588" s="4"/>
      <c r="C588" s="73"/>
      <c r="D588" s="73"/>
      <c r="E588" s="73"/>
      <c r="F588" s="73"/>
      <c r="G588" s="73"/>
      <c r="H588" s="73"/>
      <c r="I588" s="73"/>
      <c r="J588" s="73"/>
      <c r="K588" s="82"/>
      <c r="L588" s="81"/>
      <c r="M588" s="81"/>
      <c r="N588" s="55"/>
      <c r="O588" s="55"/>
      <c r="P588" s="56"/>
      <c r="Q588" s="8"/>
      <c r="R588" s="148"/>
      <c r="S588" s="148"/>
      <c r="T588" s="148"/>
      <c r="U588" s="148"/>
      <c r="V588" s="333"/>
      <c r="Y588" s="193"/>
      <c r="EK588" s="1"/>
    </row>
    <row r="589" spans="1:141" ht="12" customHeight="1" x14ac:dyDescent="0.25">
      <c r="A589" s="4"/>
      <c r="B589" s="4"/>
      <c r="C589" s="73"/>
      <c r="D589" s="73"/>
      <c r="E589" s="73"/>
      <c r="F589" s="73"/>
      <c r="G589" s="73"/>
      <c r="H589" s="73"/>
      <c r="I589" s="73"/>
      <c r="J589" s="73"/>
      <c r="K589" s="82"/>
      <c r="L589" s="81"/>
      <c r="M589" s="81"/>
      <c r="N589" s="55"/>
      <c r="O589" s="55"/>
      <c r="P589" s="56"/>
      <c r="Q589" s="8"/>
      <c r="R589" s="148"/>
      <c r="S589" s="148"/>
      <c r="T589" s="148"/>
      <c r="U589" s="148"/>
      <c r="V589" s="333"/>
      <c r="Y589" s="193"/>
      <c r="EK589" s="1"/>
    </row>
    <row r="590" spans="1:141" ht="12" customHeight="1" x14ac:dyDescent="0.25">
      <c r="A590" s="4"/>
      <c r="B590" s="4"/>
      <c r="C590" s="73"/>
      <c r="D590" s="73"/>
      <c r="E590" s="73"/>
      <c r="F590" s="73"/>
      <c r="G590" s="73"/>
      <c r="H590" s="73"/>
      <c r="I590" s="73"/>
      <c r="J590" s="73"/>
      <c r="K590" s="82"/>
      <c r="L590" s="81"/>
      <c r="M590" s="81"/>
      <c r="N590" s="55"/>
      <c r="O590" s="55"/>
      <c r="P590" s="56"/>
      <c r="Q590" s="8"/>
      <c r="R590" s="148"/>
      <c r="S590" s="148"/>
      <c r="T590" s="148"/>
      <c r="U590" s="148"/>
      <c r="V590" s="333"/>
      <c r="Y590" s="193"/>
      <c r="EK590" s="1"/>
    </row>
    <row r="591" spans="1:141" ht="12" customHeight="1" x14ac:dyDescent="0.25">
      <c r="A591" s="4"/>
      <c r="B591" s="4"/>
      <c r="C591" s="73"/>
      <c r="D591" s="73"/>
      <c r="E591" s="73"/>
      <c r="F591" s="73"/>
      <c r="G591" s="73"/>
      <c r="H591" s="73"/>
      <c r="I591" s="73"/>
      <c r="J591" s="73"/>
      <c r="K591" s="82"/>
      <c r="L591" s="81"/>
      <c r="M591" s="81"/>
      <c r="N591" s="55"/>
      <c r="O591" s="55"/>
      <c r="P591" s="56"/>
      <c r="Q591" s="8"/>
      <c r="R591" s="148"/>
      <c r="S591" s="148"/>
      <c r="T591" s="148"/>
      <c r="U591" s="148"/>
      <c r="V591" s="333"/>
      <c r="Y591" s="193"/>
      <c r="EK591" s="1"/>
    </row>
    <row r="592" spans="1:141" ht="12" customHeight="1" x14ac:dyDescent="0.25">
      <c r="A592" s="4"/>
      <c r="B592" s="4"/>
      <c r="C592" s="73"/>
      <c r="D592" s="73"/>
      <c r="E592" s="73"/>
      <c r="F592" s="73"/>
      <c r="G592" s="73"/>
      <c r="H592" s="73"/>
      <c r="I592" s="73"/>
      <c r="J592" s="73"/>
      <c r="K592" s="82"/>
      <c r="L592" s="81"/>
      <c r="M592" s="81"/>
      <c r="N592" s="55"/>
      <c r="O592" s="55"/>
      <c r="P592" s="56"/>
      <c r="Q592" s="8"/>
      <c r="R592" s="148"/>
      <c r="S592" s="148"/>
      <c r="T592" s="148"/>
      <c r="U592" s="148"/>
      <c r="V592" s="333"/>
      <c r="Y592" s="193"/>
      <c r="EK592" s="1"/>
    </row>
    <row r="593" spans="1:141" ht="12" customHeight="1" x14ac:dyDescent="0.25">
      <c r="A593" s="4"/>
      <c r="B593" s="4"/>
      <c r="C593" s="73"/>
      <c r="D593" s="73"/>
      <c r="E593" s="73"/>
      <c r="F593" s="73"/>
      <c r="G593" s="73"/>
      <c r="H593" s="73"/>
      <c r="I593" s="73"/>
      <c r="J593" s="73"/>
      <c r="K593" s="82"/>
      <c r="L593" s="81"/>
      <c r="M593" s="81"/>
      <c r="N593" s="55"/>
      <c r="O593" s="55"/>
      <c r="P593" s="56"/>
      <c r="Q593" s="8"/>
      <c r="R593" s="148"/>
      <c r="S593" s="148"/>
      <c r="T593" s="148"/>
      <c r="U593" s="148"/>
      <c r="V593" s="333"/>
      <c r="Y593" s="193"/>
      <c r="EK593" s="1"/>
    </row>
    <row r="594" spans="1:141" ht="12" customHeight="1" x14ac:dyDescent="0.25">
      <c r="A594" s="4"/>
      <c r="B594" s="4"/>
      <c r="C594" s="73"/>
      <c r="D594" s="73"/>
      <c r="E594" s="73"/>
      <c r="F594" s="73"/>
      <c r="G594" s="73"/>
      <c r="H594" s="73"/>
      <c r="I594" s="73"/>
      <c r="J594" s="73"/>
      <c r="K594" s="82"/>
      <c r="L594" s="81"/>
      <c r="M594" s="81"/>
      <c r="N594" s="55"/>
      <c r="O594" s="55"/>
      <c r="P594" s="56"/>
      <c r="Q594" s="8"/>
      <c r="R594" s="148"/>
      <c r="S594" s="148"/>
      <c r="T594" s="148"/>
      <c r="U594" s="148"/>
      <c r="V594" s="333"/>
      <c r="Y594" s="193"/>
      <c r="EK594" s="1"/>
    </row>
    <row r="595" spans="1:141" ht="12" customHeight="1" x14ac:dyDescent="0.25">
      <c r="A595" s="4"/>
      <c r="B595" s="4"/>
      <c r="C595" s="73"/>
      <c r="D595" s="73"/>
      <c r="E595" s="73"/>
      <c r="F595" s="73"/>
      <c r="G595" s="73"/>
      <c r="H595" s="73"/>
      <c r="I595" s="73"/>
      <c r="J595" s="73"/>
      <c r="K595" s="82"/>
      <c r="L595" s="81"/>
      <c r="M595" s="81"/>
      <c r="N595" s="55"/>
      <c r="O595" s="55"/>
      <c r="P595" s="56"/>
      <c r="Q595" s="8"/>
      <c r="R595" s="148"/>
      <c r="S595" s="148"/>
      <c r="T595" s="148"/>
      <c r="U595" s="148"/>
      <c r="V595" s="333"/>
      <c r="Y595" s="193"/>
      <c r="EK595" s="1"/>
    </row>
    <row r="596" spans="1:141" ht="12" customHeight="1" x14ac:dyDescent="0.25">
      <c r="A596" s="4"/>
      <c r="B596" s="4"/>
      <c r="C596" s="73"/>
      <c r="D596" s="73"/>
      <c r="E596" s="73"/>
      <c r="F596" s="73"/>
      <c r="G596" s="73"/>
      <c r="H596" s="73"/>
      <c r="I596" s="73"/>
      <c r="J596" s="73"/>
      <c r="K596" s="82"/>
      <c r="L596" s="81"/>
      <c r="M596" s="81"/>
      <c r="N596" s="55"/>
      <c r="O596" s="55"/>
      <c r="P596" s="56"/>
      <c r="Q596" s="8"/>
      <c r="R596" s="148"/>
      <c r="S596" s="148"/>
      <c r="T596" s="148"/>
      <c r="U596" s="148"/>
      <c r="V596" s="333"/>
      <c r="Y596" s="193"/>
      <c r="EK596" s="1"/>
    </row>
    <row r="597" spans="1:141" ht="12" customHeight="1" x14ac:dyDescent="0.25">
      <c r="A597" s="4"/>
      <c r="B597" s="4"/>
      <c r="C597" s="73"/>
      <c r="D597" s="73"/>
      <c r="E597" s="73"/>
      <c r="F597" s="73"/>
      <c r="G597" s="73"/>
      <c r="H597" s="73"/>
      <c r="I597" s="73"/>
      <c r="J597" s="73"/>
      <c r="K597" s="82"/>
      <c r="L597" s="81"/>
      <c r="M597" s="81"/>
      <c r="N597" s="55"/>
      <c r="O597" s="55"/>
      <c r="P597" s="56"/>
      <c r="Q597" s="8"/>
      <c r="R597" s="148"/>
      <c r="S597" s="148"/>
      <c r="T597" s="148"/>
      <c r="U597" s="148"/>
      <c r="V597" s="333"/>
      <c r="Y597" s="193"/>
      <c r="EK597" s="1"/>
    </row>
    <row r="598" spans="1:141" ht="12" customHeight="1" x14ac:dyDescent="0.25">
      <c r="A598" s="4"/>
      <c r="B598" s="4"/>
      <c r="C598" s="73"/>
      <c r="D598" s="73"/>
      <c r="E598" s="73"/>
      <c r="F598" s="73"/>
      <c r="G598" s="73"/>
      <c r="H598" s="73"/>
      <c r="I598" s="73"/>
      <c r="J598" s="73"/>
      <c r="K598" s="82"/>
      <c r="L598" s="81"/>
      <c r="M598" s="81"/>
      <c r="N598" s="55"/>
      <c r="O598" s="55"/>
      <c r="P598" s="56"/>
      <c r="Q598" s="8"/>
      <c r="R598" s="148"/>
      <c r="S598" s="148"/>
      <c r="T598" s="148"/>
      <c r="U598" s="148"/>
      <c r="V598" s="333"/>
      <c r="Y598" s="193"/>
      <c r="EK598" s="1"/>
    </row>
    <row r="599" spans="1:141" ht="12" customHeight="1" x14ac:dyDescent="0.25">
      <c r="A599" s="4"/>
      <c r="B599" s="4"/>
      <c r="C599" s="73"/>
      <c r="D599" s="73"/>
      <c r="E599" s="73"/>
      <c r="F599" s="73"/>
      <c r="G599" s="73"/>
      <c r="H599" s="73"/>
      <c r="I599" s="73"/>
      <c r="J599" s="73"/>
      <c r="K599" s="82"/>
      <c r="L599" s="81"/>
      <c r="M599" s="81"/>
      <c r="N599" s="55"/>
      <c r="O599" s="55"/>
      <c r="P599" s="56"/>
      <c r="Q599" s="8"/>
      <c r="R599" s="148"/>
      <c r="S599" s="148"/>
      <c r="T599" s="148"/>
      <c r="U599" s="148"/>
      <c r="V599" s="333"/>
      <c r="Y599" s="193"/>
      <c r="EK599" s="1"/>
    </row>
    <row r="600" spans="1:141" ht="12" customHeight="1" x14ac:dyDescent="0.25">
      <c r="B600" s="4"/>
      <c r="C600" s="73"/>
      <c r="D600" s="73"/>
      <c r="E600" s="73"/>
      <c r="F600" s="73"/>
      <c r="G600" s="73"/>
      <c r="H600" s="73"/>
      <c r="I600" s="73"/>
      <c r="J600" s="73"/>
      <c r="K600" s="82"/>
      <c r="L600" s="81"/>
      <c r="M600" s="81"/>
      <c r="N600" s="55"/>
      <c r="O600" s="55"/>
      <c r="P600" s="56"/>
      <c r="Q600" s="8"/>
      <c r="R600" s="148"/>
      <c r="S600" s="148"/>
      <c r="T600" s="148"/>
      <c r="U600" s="148"/>
      <c r="V600" s="333"/>
      <c r="Y600" s="193"/>
      <c r="EK600" s="1"/>
    </row>
    <row r="601" spans="1:141" ht="12" customHeight="1" x14ac:dyDescent="0.25">
      <c r="A601" s="4"/>
      <c r="B601" s="4"/>
      <c r="C601" s="73"/>
      <c r="D601" s="73"/>
      <c r="E601" s="73"/>
      <c r="F601" s="73"/>
      <c r="G601" s="73"/>
      <c r="H601" s="73"/>
      <c r="I601" s="73"/>
      <c r="J601" s="73"/>
      <c r="K601" s="82"/>
      <c r="L601" s="81"/>
      <c r="M601" s="81"/>
      <c r="N601" s="55"/>
      <c r="O601" s="55"/>
      <c r="P601" s="56"/>
      <c r="Q601" s="8"/>
      <c r="R601" s="148"/>
      <c r="S601" s="148"/>
      <c r="T601" s="148"/>
      <c r="U601" s="148"/>
      <c r="V601" s="333"/>
      <c r="Y601" s="193"/>
      <c r="EK601" s="1"/>
    </row>
    <row r="602" spans="1:141" ht="12" customHeight="1" x14ac:dyDescent="0.25">
      <c r="A602" s="4"/>
      <c r="B602" s="4"/>
      <c r="C602" s="73"/>
      <c r="D602" s="73"/>
      <c r="E602" s="73"/>
      <c r="F602" s="73"/>
      <c r="G602" s="73"/>
      <c r="H602" s="73"/>
      <c r="I602" s="73"/>
      <c r="J602" s="73"/>
      <c r="K602" s="82"/>
      <c r="L602" s="81"/>
      <c r="M602" s="81"/>
      <c r="N602" s="55"/>
      <c r="O602" s="55"/>
      <c r="P602" s="56"/>
      <c r="Q602" s="8"/>
      <c r="R602" s="148"/>
      <c r="S602" s="148"/>
      <c r="T602" s="148"/>
      <c r="U602" s="148"/>
      <c r="V602" s="333"/>
      <c r="Y602" s="193"/>
      <c r="EK602" s="1"/>
    </row>
    <row r="603" spans="1:141" ht="12" customHeight="1" x14ac:dyDescent="0.25">
      <c r="A603" s="4"/>
      <c r="B603" s="4"/>
      <c r="C603" s="73"/>
      <c r="D603" s="73"/>
      <c r="E603" s="73"/>
      <c r="F603" s="73"/>
      <c r="G603" s="73"/>
      <c r="H603" s="73"/>
      <c r="I603" s="73"/>
      <c r="J603" s="73"/>
      <c r="K603" s="82"/>
      <c r="L603" s="81"/>
      <c r="M603" s="81"/>
      <c r="N603" s="55"/>
      <c r="O603" s="55"/>
      <c r="P603" s="56"/>
      <c r="Q603" s="8"/>
      <c r="R603" s="148"/>
      <c r="S603" s="148"/>
      <c r="T603" s="148"/>
      <c r="U603" s="148"/>
      <c r="V603" s="333"/>
      <c r="Y603" s="193"/>
      <c r="EK603" s="1"/>
    </row>
    <row r="604" spans="1:141" ht="12" customHeight="1" x14ac:dyDescent="0.25">
      <c r="A604" s="4"/>
      <c r="B604" s="4"/>
      <c r="C604" s="73"/>
      <c r="D604" s="73"/>
      <c r="E604" s="73"/>
      <c r="F604" s="73"/>
      <c r="G604" s="73"/>
      <c r="H604" s="73"/>
      <c r="I604" s="73"/>
      <c r="J604" s="73"/>
      <c r="K604" s="82"/>
      <c r="L604" s="81"/>
      <c r="M604" s="81"/>
      <c r="N604" s="55"/>
      <c r="O604" s="55"/>
      <c r="P604" s="56"/>
      <c r="Q604" s="8"/>
      <c r="R604" s="148"/>
      <c r="S604" s="148"/>
      <c r="T604" s="148"/>
      <c r="U604" s="148"/>
      <c r="V604" s="333"/>
      <c r="Y604" s="193"/>
      <c r="EK604" s="1"/>
    </row>
    <row r="605" spans="1:141" s="19" customFormat="1" ht="12" customHeight="1" x14ac:dyDescent="0.25">
      <c r="A605" s="22"/>
      <c r="B605" s="4"/>
      <c r="C605" s="73"/>
      <c r="D605" s="73"/>
      <c r="E605" s="73"/>
      <c r="F605" s="73"/>
      <c r="G605" s="73"/>
      <c r="H605" s="73"/>
      <c r="I605" s="73"/>
      <c r="J605" s="73"/>
      <c r="K605" s="82"/>
      <c r="L605" s="81"/>
      <c r="M605" s="81"/>
      <c r="N605" s="55"/>
      <c r="O605" s="55"/>
      <c r="P605" s="56"/>
      <c r="Q605" s="17"/>
      <c r="R605" s="150"/>
      <c r="S605" s="150"/>
      <c r="T605" s="150"/>
      <c r="U605" s="150"/>
      <c r="V605" s="321"/>
      <c r="W605" s="338"/>
      <c r="X605" s="192"/>
      <c r="Y605" s="195"/>
      <c r="Z605" s="151"/>
      <c r="AA605" s="152"/>
      <c r="AB605" s="152"/>
      <c r="AC605" s="152"/>
      <c r="AD605" s="152"/>
      <c r="AE605" s="20"/>
      <c r="AF605" s="20"/>
      <c r="AG605" s="20"/>
      <c r="AH605" s="20"/>
      <c r="AI605" s="20"/>
      <c r="AJ605" s="20"/>
      <c r="AK605" s="20"/>
      <c r="AL605" s="20"/>
      <c r="AM605" s="20"/>
      <c r="AN605" s="20"/>
      <c r="AO605" s="20"/>
      <c r="AP605" s="20"/>
      <c r="AQ605" s="20"/>
      <c r="AR605" s="20"/>
      <c r="AS605" s="20"/>
      <c r="AT605" s="20"/>
      <c r="AU605" s="20"/>
      <c r="AV605" s="20"/>
      <c r="AW605" s="20"/>
      <c r="AX605" s="20"/>
      <c r="AY605" s="20"/>
      <c r="AZ605" s="20"/>
      <c r="BA605" s="20"/>
      <c r="BB605" s="20"/>
      <c r="BC605" s="20"/>
      <c r="BD605" s="20"/>
      <c r="BE605" s="20"/>
      <c r="BF605" s="20"/>
      <c r="BG605" s="20"/>
      <c r="BH605" s="20"/>
      <c r="BI605" s="20"/>
      <c r="BJ605" s="20"/>
      <c r="BK605" s="20"/>
      <c r="BL605" s="20"/>
      <c r="BM605" s="20"/>
      <c r="BN605" s="20"/>
      <c r="BO605" s="20"/>
      <c r="BP605" s="20"/>
      <c r="BQ605" s="20"/>
      <c r="BR605" s="20"/>
      <c r="BS605" s="20"/>
      <c r="BT605" s="20"/>
      <c r="BU605" s="20"/>
      <c r="BV605" s="20"/>
      <c r="BW605" s="20"/>
      <c r="BX605" s="20"/>
      <c r="BY605" s="20"/>
      <c r="BZ605" s="20"/>
      <c r="CA605" s="20"/>
      <c r="CB605" s="20"/>
      <c r="CC605" s="20"/>
      <c r="CD605" s="20"/>
      <c r="CE605" s="20"/>
      <c r="CF605" s="20"/>
      <c r="CG605" s="20"/>
      <c r="CH605" s="20"/>
      <c r="CI605" s="20"/>
      <c r="CJ605" s="20"/>
      <c r="CK605" s="20"/>
      <c r="CL605" s="20"/>
      <c r="CM605" s="20"/>
      <c r="CN605" s="20"/>
      <c r="CO605" s="20"/>
      <c r="CP605" s="20"/>
      <c r="CQ605" s="20"/>
      <c r="CR605" s="20"/>
      <c r="CS605" s="20"/>
      <c r="CT605" s="20"/>
      <c r="CU605" s="20"/>
      <c r="CV605" s="20"/>
      <c r="CW605" s="20"/>
      <c r="CX605" s="20"/>
      <c r="CY605" s="20"/>
      <c r="CZ605" s="20"/>
      <c r="DA605" s="20"/>
      <c r="DB605" s="20"/>
      <c r="DC605" s="20"/>
      <c r="DD605" s="20"/>
      <c r="DE605" s="20"/>
      <c r="DF605" s="20"/>
      <c r="DG605" s="20"/>
      <c r="DH605" s="20"/>
      <c r="DI605" s="20"/>
      <c r="DJ605" s="20"/>
      <c r="DK605" s="20"/>
      <c r="DL605" s="20"/>
      <c r="DM605" s="20"/>
      <c r="DN605" s="20"/>
      <c r="DO605" s="20"/>
      <c r="DP605" s="20"/>
      <c r="DQ605" s="20"/>
      <c r="DR605" s="20"/>
      <c r="DS605" s="20"/>
      <c r="DT605" s="20"/>
      <c r="DU605" s="20"/>
      <c r="DV605" s="20"/>
      <c r="DW605" s="20"/>
      <c r="DX605" s="20"/>
      <c r="DY605" s="20"/>
      <c r="DZ605" s="20"/>
      <c r="EA605" s="20"/>
      <c r="EB605" s="20"/>
      <c r="EC605" s="20"/>
      <c r="ED605" s="20"/>
      <c r="EE605" s="20"/>
      <c r="EF605" s="20"/>
      <c r="EG605" s="20"/>
      <c r="EH605" s="20"/>
    </row>
    <row r="606" spans="1:141" s="19" customFormat="1" ht="12" customHeight="1" x14ac:dyDescent="0.25">
      <c r="A606" s="22"/>
      <c r="B606" s="4"/>
      <c r="C606" s="73"/>
      <c r="D606" s="73"/>
      <c r="E606" s="73"/>
      <c r="F606" s="73"/>
      <c r="G606" s="73"/>
      <c r="H606" s="73"/>
      <c r="I606" s="73"/>
      <c r="J606" s="73"/>
      <c r="K606" s="82"/>
      <c r="L606" s="81"/>
      <c r="M606" s="81"/>
      <c r="N606" s="55"/>
      <c r="O606" s="55"/>
      <c r="P606" s="56"/>
      <c r="Q606" s="17"/>
      <c r="R606" s="150"/>
      <c r="S606" s="150"/>
      <c r="T606" s="150"/>
      <c r="U606" s="150"/>
      <c r="V606" s="321"/>
      <c r="W606" s="338"/>
      <c r="X606" s="192"/>
      <c r="Y606" s="195"/>
      <c r="Z606" s="151"/>
      <c r="AA606" s="152"/>
      <c r="AB606" s="152"/>
      <c r="AC606" s="152"/>
      <c r="AD606" s="152"/>
      <c r="AE606" s="20"/>
      <c r="AF606" s="20"/>
      <c r="AG606" s="20"/>
      <c r="AH606" s="20"/>
      <c r="AI606" s="20"/>
      <c r="AJ606" s="20"/>
      <c r="AK606" s="20"/>
      <c r="AL606" s="20"/>
      <c r="AM606" s="20"/>
      <c r="AN606" s="20"/>
      <c r="AO606" s="20"/>
      <c r="AP606" s="20"/>
      <c r="AQ606" s="20"/>
      <c r="AR606" s="20"/>
      <c r="AS606" s="20"/>
      <c r="AT606" s="20"/>
      <c r="AU606" s="20"/>
      <c r="AV606" s="20"/>
      <c r="AW606" s="20"/>
      <c r="AX606" s="20"/>
      <c r="AY606" s="20"/>
      <c r="AZ606" s="20"/>
      <c r="BA606" s="20"/>
      <c r="BB606" s="20"/>
      <c r="BC606" s="20"/>
      <c r="BD606" s="20"/>
      <c r="BE606" s="20"/>
      <c r="BF606" s="20"/>
      <c r="BG606" s="20"/>
      <c r="BH606" s="20"/>
      <c r="BI606" s="20"/>
      <c r="BJ606" s="20"/>
      <c r="BK606" s="20"/>
      <c r="BL606" s="20"/>
      <c r="BM606" s="20"/>
      <c r="BN606" s="20"/>
      <c r="BO606" s="20"/>
      <c r="BP606" s="20"/>
      <c r="BQ606" s="20"/>
      <c r="BR606" s="20"/>
      <c r="BS606" s="20"/>
      <c r="BT606" s="20"/>
      <c r="BU606" s="20"/>
      <c r="BV606" s="20"/>
      <c r="BW606" s="20"/>
      <c r="BX606" s="20"/>
      <c r="BY606" s="20"/>
      <c r="BZ606" s="20"/>
      <c r="CA606" s="20"/>
      <c r="CB606" s="20"/>
      <c r="CC606" s="20"/>
      <c r="CD606" s="20"/>
      <c r="CE606" s="20"/>
      <c r="CF606" s="20"/>
      <c r="CG606" s="20"/>
      <c r="CH606" s="20"/>
      <c r="CI606" s="20"/>
      <c r="CJ606" s="20"/>
      <c r="CK606" s="20"/>
      <c r="CL606" s="20"/>
      <c r="CM606" s="20"/>
      <c r="CN606" s="20"/>
      <c r="CO606" s="20"/>
      <c r="CP606" s="20"/>
      <c r="CQ606" s="20"/>
      <c r="CR606" s="20"/>
      <c r="CS606" s="20"/>
      <c r="CT606" s="20"/>
      <c r="CU606" s="20"/>
      <c r="CV606" s="20"/>
      <c r="CW606" s="20"/>
      <c r="CX606" s="20"/>
      <c r="CY606" s="20"/>
      <c r="CZ606" s="20"/>
      <c r="DA606" s="20"/>
      <c r="DB606" s="20"/>
      <c r="DC606" s="20"/>
      <c r="DD606" s="20"/>
      <c r="DE606" s="20"/>
      <c r="DF606" s="20"/>
      <c r="DG606" s="20"/>
      <c r="DH606" s="20"/>
      <c r="DI606" s="20"/>
      <c r="DJ606" s="20"/>
      <c r="DK606" s="20"/>
      <c r="DL606" s="20"/>
      <c r="DM606" s="20"/>
      <c r="DN606" s="20"/>
      <c r="DO606" s="20"/>
      <c r="DP606" s="20"/>
      <c r="DQ606" s="20"/>
      <c r="DR606" s="20"/>
      <c r="DS606" s="20"/>
      <c r="DT606" s="20"/>
      <c r="DU606" s="20"/>
      <c r="DV606" s="20"/>
      <c r="DW606" s="20"/>
      <c r="DX606" s="20"/>
      <c r="DY606" s="20"/>
      <c r="DZ606" s="20"/>
      <c r="EA606" s="20"/>
      <c r="EB606" s="20"/>
      <c r="EC606" s="20"/>
      <c r="ED606" s="20"/>
      <c r="EE606" s="20"/>
      <c r="EF606" s="20"/>
      <c r="EG606" s="20"/>
      <c r="EH606" s="20"/>
    </row>
    <row r="607" spans="1:141" s="19" customFormat="1" ht="12" customHeight="1" x14ac:dyDescent="0.25">
      <c r="A607" s="22"/>
      <c r="B607" s="4"/>
      <c r="C607" s="73"/>
      <c r="D607" s="73"/>
      <c r="E607" s="73"/>
      <c r="F607" s="73"/>
      <c r="G607" s="73"/>
      <c r="H607" s="73"/>
      <c r="I607" s="73"/>
      <c r="J607" s="73"/>
      <c r="K607" s="82"/>
      <c r="L607" s="81"/>
      <c r="M607" s="81"/>
      <c r="N607" s="55"/>
      <c r="O607" s="55"/>
      <c r="P607" s="56"/>
      <c r="Q607" s="17"/>
      <c r="R607" s="150"/>
      <c r="S607" s="150"/>
      <c r="T607" s="150"/>
      <c r="U607" s="150"/>
      <c r="V607" s="321"/>
      <c r="W607" s="338"/>
      <c r="X607" s="192"/>
      <c r="Y607" s="195"/>
      <c r="Z607" s="151"/>
      <c r="AA607" s="152"/>
      <c r="AB607" s="152"/>
      <c r="AC607" s="152"/>
      <c r="AD607" s="152"/>
      <c r="AE607" s="20"/>
      <c r="AF607" s="20"/>
      <c r="AG607" s="20"/>
      <c r="AH607" s="20"/>
      <c r="AI607" s="20"/>
      <c r="AJ607" s="20"/>
      <c r="AK607" s="20"/>
      <c r="AL607" s="20"/>
      <c r="AM607" s="20"/>
      <c r="AN607" s="20"/>
      <c r="AO607" s="20"/>
      <c r="AP607" s="20"/>
      <c r="AQ607" s="20"/>
      <c r="AR607" s="20"/>
      <c r="AS607" s="20"/>
      <c r="AT607" s="20"/>
      <c r="AU607" s="20"/>
      <c r="AV607" s="20"/>
      <c r="AW607" s="20"/>
      <c r="AX607" s="20"/>
      <c r="AY607" s="20"/>
      <c r="AZ607" s="20"/>
      <c r="BA607" s="20"/>
      <c r="BB607" s="20"/>
      <c r="BC607" s="20"/>
      <c r="BD607" s="20"/>
      <c r="BE607" s="20"/>
      <c r="BF607" s="20"/>
      <c r="BG607" s="20"/>
      <c r="BH607" s="20"/>
      <c r="BI607" s="20"/>
      <c r="BJ607" s="20"/>
      <c r="BK607" s="20"/>
      <c r="BL607" s="20"/>
      <c r="BM607" s="20"/>
      <c r="BN607" s="20"/>
      <c r="BO607" s="20"/>
      <c r="BP607" s="20"/>
      <c r="BQ607" s="20"/>
      <c r="BR607" s="20"/>
      <c r="BS607" s="20"/>
      <c r="BT607" s="20"/>
      <c r="BU607" s="20"/>
      <c r="BV607" s="20"/>
      <c r="BW607" s="20"/>
      <c r="BX607" s="20"/>
      <c r="BY607" s="20"/>
      <c r="BZ607" s="20"/>
      <c r="CA607" s="20"/>
      <c r="CB607" s="20"/>
      <c r="CC607" s="20"/>
      <c r="CD607" s="20"/>
      <c r="CE607" s="20"/>
      <c r="CF607" s="20"/>
      <c r="CG607" s="20"/>
      <c r="CH607" s="20"/>
      <c r="CI607" s="20"/>
      <c r="CJ607" s="20"/>
      <c r="CK607" s="20"/>
      <c r="CL607" s="20"/>
      <c r="CM607" s="20"/>
      <c r="CN607" s="20"/>
      <c r="CO607" s="20"/>
      <c r="CP607" s="20"/>
      <c r="CQ607" s="20"/>
      <c r="CR607" s="20"/>
      <c r="CS607" s="20"/>
      <c r="CT607" s="20"/>
      <c r="CU607" s="20"/>
      <c r="CV607" s="20"/>
      <c r="CW607" s="20"/>
      <c r="CX607" s="20"/>
      <c r="CY607" s="20"/>
      <c r="CZ607" s="20"/>
      <c r="DA607" s="20"/>
      <c r="DB607" s="20"/>
      <c r="DC607" s="20"/>
      <c r="DD607" s="20"/>
      <c r="DE607" s="20"/>
      <c r="DF607" s="20"/>
      <c r="DG607" s="20"/>
      <c r="DH607" s="20"/>
      <c r="DI607" s="20"/>
      <c r="DJ607" s="20"/>
      <c r="DK607" s="20"/>
      <c r="DL607" s="20"/>
      <c r="DM607" s="20"/>
      <c r="DN607" s="20"/>
      <c r="DO607" s="20"/>
      <c r="DP607" s="20"/>
      <c r="DQ607" s="20"/>
      <c r="DR607" s="20"/>
      <c r="DS607" s="20"/>
      <c r="DT607" s="20"/>
      <c r="DU607" s="20"/>
      <c r="DV607" s="20"/>
      <c r="DW607" s="20"/>
      <c r="DX607" s="20"/>
      <c r="DY607" s="20"/>
      <c r="DZ607" s="20"/>
      <c r="EA607" s="20"/>
      <c r="EB607" s="20"/>
      <c r="EC607" s="20"/>
      <c r="ED607" s="20"/>
      <c r="EE607" s="20"/>
      <c r="EF607" s="20"/>
      <c r="EG607" s="20"/>
      <c r="EH607" s="20"/>
    </row>
    <row r="608" spans="1:141" s="19" customFormat="1" ht="12" customHeight="1" x14ac:dyDescent="0.25">
      <c r="A608" s="22"/>
      <c r="B608" s="4"/>
      <c r="C608" s="73"/>
      <c r="D608" s="73"/>
      <c r="E608" s="73"/>
      <c r="F608" s="73"/>
      <c r="G608" s="73"/>
      <c r="H608" s="73"/>
      <c r="I608" s="73"/>
      <c r="J608" s="73"/>
      <c r="K608" s="82"/>
      <c r="L608" s="81"/>
      <c r="M608" s="81"/>
      <c r="N608" s="55"/>
      <c r="O608" s="55"/>
      <c r="P608" s="56"/>
      <c r="Q608" s="17"/>
      <c r="R608" s="150"/>
      <c r="S608" s="150"/>
      <c r="T608" s="150"/>
      <c r="U608" s="150"/>
      <c r="V608" s="321"/>
      <c r="W608" s="338"/>
      <c r="X608" s="192"/>
      <c r="Y608" s="195"/>
      <c r="Z608" s="151"/>
      <c r="AA608" s="152"/>
      <c r="AB608" s="152"/>
      <c r="AC608" s="152"/>
      <c r="AD608" s="152"/>
      <c r="AE608" s="20"/>
      <c r="AF608" s="20"/>
      <c r="AG608" s="20"/>
      <c r="AH608" s="20"/>
      <c r="AI608" s="20"/>
      <c r="AJ608" s="20"/>
      <c r="AK608" s="20"/>
      <c r="AL608" s="20"/>
      <c r="AM608" s="20"/>
      <c r="AN608" s="20"/>
      <c r="AO608" s="20"/>
      <c r="AP608" s="20"/>
      <c r="AQ608" s="20"/>
      <c r="AR608" s="20"/>
      <c r="AS608" s="20"/>
      <c r="AT608" s="20"/>
      <c r="AU608" s="20"/>
      <c r="AV608" s="20"/>
      <c r="AW608" s="20"/>
      <c r="AX608" s="20"/>
      <c r="AY608" s="20"/>
      <c r="AZ608" s="20"/>
      <c r="BA608" s="20"/>
      <c r="BB608" s="20"/>
      <c r="BC608" s="20"/>
      <c r="BD608" s="20"/>
      <c r="BE608" s="20"/>
      <c r="BF608" s="20"/>
      <c r="BG608" s="20"/>
      <c r="BH608" s="20"/>
      <c r="BI608" s="20"/>
      <c r="BJ608" s="20"/>
      <c r="BK608" s="20"/>
      <c r="BL608" s="20"/>
      <c r="BM608" s="20"/>
      <c r="BN608" s="20"/>
      <c r="BO608" s="20"/>
      <c r="BP608" s="20"/>
      <c r="BQ608" s="20"/>
      <c r="BR608" s="20"/>
      <c r="BS608" s="20"/>
      <c r="BT608" s="20"/>
      <c r="BU608" s="20"/>
      <c r="BV608" s="20"/>
      <c r="BW608" s="20"/>
      <c r="BX608" s="20"/>
      <c r="BY608" s="20"/>
      <c r="BZ608" s="20"/>
      <c r="CA608" s="20"/>
      <c r="CB608" s="20"/>
      <c r="CC608" s="20"/>
      <c r="CD608" s="20"/>
      <c r="CE608" s="20"/>
      <c r="CF608" s="20"/>
      <c r="CG608" s="20"/>
      <c r="CH608" s="20"/>
      <c r="CI608" s="20"/>
      <c r="CJ608" s="20"/>
      <c r="CK608" s="20"/>
      <c r="CL608" s="20"/>
      <c r="CM608" s="20"/>
      <c r="CN608" s="20"/>
      <c r="CO608" s="20"/>
      <c r="CP608" s="20"/>
      <c r="CQ608" s="20"/>
      <c r="CR608" s="20"/>
      <c r="CS608" s="20"/>
      <c r="CT608" s="20"/>
      <c r="CU608" s="20"/>
      <c r="CV608" s="20"/>
      <c r="CW608" s="20"/>
      <c r="CX608" s="20"/>
      <c r="CY608" s="20"/>
      <c r="CZ608" s="20"/>
      <c r="DA608" s="20"/>
      <c r="DB608" s="20"/>
      <c r="DC608" s="20"/>
      <c r="DD608" s="20"/>
      <c r="DE608" s="20"/>
      <c r="DF608" s="20"/>
      <c r="DG608" s="20"/>
      <c r="DH608" s="20"/>
      <c r="DI608" s="20"/>
      <c r="DJ608" s="20"/>
      <c r="DK608" s="20"/>
      <c r="DL608" s="20"/>
      <c r="DM608" s="20"/>
      <c r="DN608" s="20"/>
      <c r="DO608" s="20"/>
      <c r="DP608" s="20"/>
      <c r="DQ608" s="20"/>
      <c r="DR608" s="20"/>
      <c r="DS608" s="20"/>
      <c r="DT608" s="20"/>
      <c r="DU608" s="20"/>
      <c r="DV608" s="20"/>
      <c r="DW608" s="20"/>
      <c r="DX608" s="20"/>
      <c r="DY608" s="20"/>
      <c r="DZ608" s="20"/>
      <c r="EA608" s="20"/>
      <c r="EB608" s="20"/>
      <c r="EC608" s="20"/>
      <c r="ED608" s="20"/>
      <c r="EE608" s="20"/>
      <c r="EF608" s="20"/>
      <c r="EG608" s="20"/>
      <c r="EH608" s="20"/>
    </row>
    <row r="609" spans="1:138" s="19" customFormat="1" ht="12" customHeight="1" x14ac:dyDescent="0.25">
      <c r="A609" s="22"/>
      <c r="B609" s="4"/>
      <c r="C609" s="73"/>
      <c r="D609" s="73"/>
      <c r="E609" s="73"/>
      <c r="F609" s="73"/>
      <c r="G609" s="73"/>
      <c r="H609" s="73"/>
      <c r="I609" s="73"/>
      <c r="J609" s="73"/>
      <c r="K609" s="82"/>
      <c r="L609" s="81"/>
      <c r="M609" s="81"/>
      <c r="N609" s="55"/>
      <c r="O609" s="55"/>
      <c r="P609" s="56"/>
      <c r="Q609" s="17"/>
      <c r="R609" s="150"/>
      <c r="S609" s="150"/>
      <c r="T609" s="150"/>
      <c r="U609" s="150"/>
      <c r="V609" s="321"/>
      <c r="W609" s="338"/>
      <c r="X609" s="192"/>
      <c r="Y609" s="195"/>
      <c r="Z609" s="151"/>
      <c r="AA609" s="152"/>
      <c r="AB609" s="152"/>
      <c r="AC609" s="152"/>
      <c r="AD609" s="152"/>
      <c r="AE609" s="20"/>
      <c r="AF609" s="20"/>
      <c r="AG609" s="20"/>
      <c r="AH609" s="20"/>
      <c r="AI609" s="20"/>
      <c r="AJ609" s="20"/>
      <c r="AK609" s="20"/>
      <c r="AL609" s="20"/>
      <c r="AM609" s="20"/>
      <c r="AN609" s="20"/>
      <c r="AO609" s="20"/>
      <c r="AP609" s="20"/>
      <c r="AQ609" s="20"/>
      <c r="AR609" s="20"/>
      <c r="AS609" s="20"/>
      <c r="AT609" s="20"/>
      <c r="AU609" s="20"/>
      <c r="AV609" s="20"/>
      <c r="AW609" s="20"/>
      <c r="AX609" s="20"/>
      <c r="AY609" s="20"/>
      <c r="AZ609" s="20"/>
      <c r="BA609" s="20"/>
      <c r="BB609" s="20"/>
      <c r="BC609" s="20"/>
      <c r="BD609" s="20"/>
      <c r="BE609" s="20"/>
      <c r="BF609" s="20"/>
      <c r="BG609" s="20"/>
      <c r="BH609" s="20"/>
      <c r="BI609" s="20"/>
      <c r="BJ609" s="20"/>
      <c r="BK609" s="20"/>
      <c r="BL609" s="20"/>
      <c r="BM609" s="20"/>
      <c r="BN609" s="20"/>
      <c r="BO609" s="20"/>
      <c r="BP609" s="20"/>
      <c r="BQ609" s="20"/>
      <c r="BR609" s="20"/>
      <c r="BS609" s="20"/>
      <c r="BT609" s="20"/>
      <c r="BU609" s="20"/>
      <c r="BV609" s="20"/>
      <c r="BW609" s="20"/>
      <c r="BX609" s="20"/>
      <c r="BY609" s="20"/>
      <c r="BZ609" s="20"/>
      <c r="CA609" s="20"/>
      <c r="CB609" s="20"/>
      <c r="CC609" s="20"/>
      <c r="CD609" s="20"/>
      <c r="CE609" s="20"/>
      <c r="CF609" s="20"/>
      <c r="CG609" s="20"/>
      <c r="CH609" s="20"/>
      <c r="CI609" s="20"/>
      <c r="CJ609" s="20"/>
      <c r="CK609" s="20"/>
      <c r="CL609" s="20"/>
      <c r="CM609" s="20"/>
      <c r="CN609" s="20"/>
      <c r="CO609" s="20"/>
      <c r="CP609" s="20"/>
      <c r="CQ609" s="20"/>
      <c r="CR609" s="20"/>
      <c r="CS609" s="20"/>
      <c r="CT609" s="20"/>
      <c r="CU609" s="20"/>
      <c r="CV609" s="20"/>
      <c r="CW609" s="20"/>
      <c r="CX609" s="20"/>
      <c r="CY609" s="20"/>
      <c r="CZ609" s="20"/>
      <c r="DA609" s="20"/>
      <c r="DB609" s="20"/>
      <c r="DC609" s="20"/>
      <c r="DD609" s="20"/>
      <c r="DE609" s="20"/>
      <c r="DF609" s="20"/>
      <c r="DG609" s="20"/>
      <c r="DH609" s="20"/>
      <c r="DI609" s="20"/>
      <c r="DJ609" s="20"/>
      <c r="DK609" s="20"/>
      <c r="DL609" s="20"/>
      <c r="DM609" s="20"/>
      <c r="DN609" s="20"/>
      <c r="DO609" s="20"/>
      <c r="DP609" s="20"/>
      <c r="DQ609" s="20"/>
      <c r="DR609" s="20"/>
      <c r="DS609" s="20"/>
      <c r="DT609" s="20"/>
      <c r="DU609" s="20"/>
      <c r="DV609" s="20"/>
      <c r="DW609" s="20"/>
      <c r="DX609" s="20"/>
      <c r="DY609" s="20"/>
      <c r="DZ609" s="20"/>
      <c r="EA609" s="20"/>
      <c r="EB609" s="20"/>
      <c r="EC609" s="20"/>
      <c r="ED609" s="20"/>
      <c r="EE609" s="20"/>
      <c r="EF609" s="20"/>
      <c r="EG609" s="20"/>
      <c r="EH609" s="20"/>
    </row>
    <row r="610" spans="1:138" s="19" customFormat="1" ht="12" customHeight="1" x14ac:dyDescent="0.25">
      <c r="A610" s="22"/>
      <c r="B610" s="4"/>
      <c r="C610" s="73"/>
      <c r="D610" s="73"/>
      <c r="E610" s="73"/>
      <c r="F610" s="73"/>
      <c r="G610" s="73"/>
      <c r="H610" s="73"/>
      <c r="I610" s="73"/>
      <c r="J610" s="73"/>
      <c r="K610" s="82"/>
      <c r="L610" s="81"/>
      <c r="M610" s="81"/>
      <c r="N610" s="55"/>
      <c r="O610" s="55"/>
      <c r="P610" s="56"/>
      <c r="Q610" s="17"/>
      <c r="R610" s="150"/>
      <c r="S610" s="150"/>
      <c r="T610" s="150"/>
      <c r="U610" s="150"/>
      <c r="V610" s="321"/>
      <c r="W610" s="338"/>
      <c r="X610" s="192"/>
      <c r="Y610" s="195"/>
      <c r="Z610" s="151"/>
      <c r="AA610" s="152"/>
      <c r="AB610" s="152"/>
      <c r="AC610" s="152"/>
      <c r="AD610" s="152"/>
      <c r="AE610" s="20"/>
      <c r="AF610" s="20"/>
      <c r="AG610" s="20"/>
      <c r="AH610" s="20"/>
      <c r="AI610" s="20"/>
      <c r="AJ610" s="20"/>
      <c r="AK610" s="20"/>
      <c r="AL610" s="20"/>
      <c r="AM610" s="20"/>
      <c r="AN610" s="20"/>
      <c r="AO610" s="20"/>
      <c r="AP610" s="20"/>
      <c r="AQ610" s="20"/>
      <c r="AR610" s="20"/>
      <c r="AS610" s="20"/>
      <c r="AT610" s="20"/>
      <c r="AU610" s="20"/>
      <c r="AV610" s="20"/>
      <c r="AW610" s="20"/>
      <c r="AX610" s="20"/>
      <c r="AY610" s="20"/>
      <c r="AZ610" s="20"/>
      <c r="BA610" s="20"/>
      <c r="BB610" s="20"/>
      <c r="BC610" s="20"/>
      <c r="BD610" s="20"/>
      <c r="BE610" s="20"/>
      <c r="BF610" s="20"/>
      <c r="BG610" s="20"/>
      <c r="BH610" s="20"/>
      <c r="BI610" s="20"/>
      <c r="BJ610" s="20"/>
      <c r="BK610" s="20"/>
      <c r="BL610" s="20"/>
      <c r="BM610" s="20"/>
      <c r="BN610" s="20"/>
      <c r="BO610" s="20"/>
      <c r="BP610" s="20"/>
      <c r="BQ610" s="20"/>
      <c r="BR610" s="20"/>
      <c r="BS610" s="20"/>
      <c r="BT610" s="20"/>
      <c r="BU610" s="20"/>
      <c r="BV610" s="20"/>
      <c r="BW610" s="20"/>
      <c r="BX610" s="20"/>
      <c r="BY610" s="20"/>
      <c r="BZ610" s="20"/>
      <c r="CA610" s="20"/>
      <c r="CB610" s="20"/>
      <c r="CC610" s="20"/>
      <c r="CD610" s="20"/>
      <c r="CE610" s="20"/>
      <c r="CF610" s="20"/>
      <c r="CG610" s="20"/>
      <c r="CH610" s="20"/>
      <c r="CI610" s="20"/>
      <c r="CJ610" s="20"/>
      <c r="CK610" s="20"/>
      <c r="CL610" s="20"/>
      <c r="CM610" s="20"/>
      <c r="CN610" s="20"/>
      <c r="CO610" s="20"/>
      <c r="CP610" s="20"/>
      <c r="CQ610" s="20"/>
      <c r="CR610" s="20"/>
      <c r="CS610" s="20"/>
      <c r="CT610" s="20"/>
      <c r="CU610" s="20"/>
      <c r="CV610" s="20"/>
      <c r="CW610" s="20"/>
      <c r="CX610" s="20"/>
      <c r="CY610" s="20"/>
      <c r="CZ610" s="20"/>
      <c r="DA610" s="20"/>
      <c r="DB610" s="20"/>
      <c r="DC610" s="20"/>
      <c r="DD610" s="20"/>
      <c r="DE610" s="20"/>
      <c r="DF610" s="20"/>
      <c r="DG610" s="20"/>
      <c r="DH610" s="20"/>
      <c r="DI610" s="20"/>
      <c r="DJ610" s="20"/>
      <c r="DK610" s="20"/>
      <c r="DL610" s="20"/>
      <c r="DM610" s="20"/>
      <c r="DN610" s="20"/>
      <c r="DO610" s="20"/>
      <c r="DP610" s="20"/>
      <c r="DQ610" s="20"/>
      <c r="DR610" s="20"/>
      <c r="DS610" s="20"/>
      <c r="DT610" s="20"/>
      <c r="DU610" s="20"/>
      <c r="DV610" s="20"/>
      <c r="DW610" s="20"/>
      <c r="DX610" s="20"/>
      <c r="DY610" s="20"/>
      <c r="DZ610" s="20"/>
      <c r="EA610" s="20"/>
      <c r="EB610" s="20"/>
      <c r="EC610" s="20"/>
      <c r="ED610" s="20"/>
      <c r="EE610" s="20"/>
      <c r="EF610" s="20"/>
      <c r="EG610" s="20"/>
      <c r="EH610" s="20"/>
    </row>
    <row r="611" spans="1:138" s="19" customFormat="1" ht="12" customHeight="1" x14ac:dyDescent="0.25">
      <c r="A611" s="22"/>
      <c r="B611" s="4"/>
      <c r="C611" s="73"/>
      <c r="D611" s="73"/>
      <c r="E611" s="73"/>
      <c r="F611" s="73"/>
      <c r="G611" s="73"/>
      <c r="H611" s="73"/>
      <c r="I611" s="73"/>
      <c r="J611" s="73"/>
      <c r="K611" s="82"/>
      <c r="L611" s="81"/>
      <c r="M611" s="81"/>
      <c r="N611" s="55"/>
      <c r="O611" s="55"/>
      <c r="P611" s="56"/>
      <c r="Q611" s="17"/>
      <c r="R611" s="150"/>
      <c r="S611" s="150"/>
      <c r="T611" s="150"/>
      <c r="U611" s="150"/>
      <c r="V611" s="321"/>
      <c r="W611" s="338"/>
      <c r="X611" s="192"/>
      <c r="Y611" s="195"/>
      <c r="Z611" s="151"/>
      <c r="AA611" s="152"/>
      <c r="AB611" s="152"/>
      <c r="AC611" s="152"/>
      <c r="AD611" s="152"/>
      <c r="AE611" s="20"/>
      <c r="AF611" s="20"/>
      <c r="AG611" s="20"/>
      <c r="AH611" s="20"/>
      <c r="AI611" s="20"/>
      <c r="AJ611" s="20"/>
      <c r="AK611" s="20"/>
      <c r="AL611" s="20"/>
      <c r="AM611" s="20"/>
      <c r="AN611" s="20"/>
      <c r="AO611" s="20"/>
      <c r="AP611" s="20"/>
      <c r="AQ611" s="20"/>
      <c r="AR611" s="20"/>
      <c r="AS611" s="20"/>
      <c r="AT611" s="20"/>
      <c r="AU611" s="20"/>
      <c r="AV611" s="20"/>
      <c r="AW611" s="20"/>
      <c r="AX611" s="20"/>
      <c r="AY611" s="20"/>
      <c r="AZ611" s="20"/>
      <c r="BA611" s="20"/>
      <c r="BB611" s="20"/>
      <c r="BC611" s="20"/>
      <c r="BD611" s="20"/>
      <c r="BE611" s="20"/>
      <c r="BF611" s="20"/>
      <c r="BG611" s="20"/>
      <c r="BH611" s="20"/>
      <c r="BI611" s="20"/>
      <c r="BJ611" s="20"/>
      <c r="BK611" s="20"/>
      <c r="BL611" s="20"/>
      <c r="BM611" s="20"/>
      <c r="BN611" s="20"/>
      <c r="BO611" s="20"/>
      <c r="BP611" s="20"/>
      <c r="BQ611" s="20"/>
      <c r="BR611" s="20"/>
      <c r="BS611" s="20"/>
      <c r="BT611" s="20"/>
      <c r="BU611" s="20"/>
      <c r="BV611" s="20"/>
      <c r="BW611" s="20"/>
      <c r="BX611" s="20"/>
      <c r="BY611" s="20"/>
      <c r="BZ611" s="20"/>
      <c r="CA611" s="20"/>
      <c r="CB611" s="20"/>
      <c r="CC611" s="20"/>
      <c r="CD611" s="20"/>
      <c r="CE611" s="20"/>
      <c r="CF611" s="20"/>
      <c r="CG611" s="20"/>
      <c r="CH611" s="20"/>
      <c r="CI611" s="20"/>
      <c r="CJ611" s="20"/>
      <c r="CK611" s="20"/>
      <c r="CL611" s="20"/>
      <c r="CM611" s="20"/>
      <c r="CN611" s="20"/>
      <c r="CO611" s="20"/>
      <c r="CP611" s="20"/>
      <c r="CQ611" s="20"/>
      <c r="CR611" s="20"/>
      <c r="CS611" s="20"/>
      <c r="CT611" s="20"/>
      <c r="CU611" s="20"/>
      <c r="CV611" s="20"/>
      <c r="CW611" s="20"/>
      <c r="CX611" s="20"/>
      <c r="CY611" s="20"/>
      <c r="CZ611" s="20"/>
      <c r="DA611" s="20"/>
      <c r="DB611" s="20"/>
      <c r="DC611" s="20"/>
      <c r="DD611" s="20"/>
      <c r="DE611" s="20"/>
      <c r="DF611" s="20"/>
      <c r="DG611" s="20"/>
      <c r="DH611" s="20"/>
      <c r="DI611" s="20"/>
      <c r="DJ611" s="20"/>
      <c r="DK611" s="20"/>
      <c r="DL611" s="20"/>
      <c r="DM611" s="20"/>
      <c r="DN611" s="20"/>
      <c r="DO611" s="20"/>
      <c r="DP611" s="20"/>
      <c r="DQ611" s="20"/>
      <c r="DR611" s="20"/>
      <c r="DS611" s="20"/>
      <c r="DT611" s="20"/>
      <c r="DU611" s="20"/>
      <c r="DV611" s="20"/>
      <c r="DW611" s="20"/>
      <c r="DX611" s="20"/>
      <c r="DY611" s="20"/>
      <c r="DZ611" s="20"/>
      <c r="EA611" s="20"/>
      <c r="EB611" s="20"/>
      <c r="EC611" s="20"/>
      <c r="ED611" s="20"/>
      <c r="EE611" s="20"/>
      <c r="EF611" s="20"/>
      <c r="EG611" s="20"/>
      <c r="EH611" s="20"/>
    </row>
    <row r="612" spans="1:138" s="19" customFormat="1" ht="12" customHeight="1" x14ac:dyDescent="0.25">
      <c r="A612" s="22"/>
      <c r="B612" s="4"/>
      <c r="C612" s="73"/>
      <c r="D612" s="73"/>
      <c r="E612" s="73"/>
      <c r="F612" s="73"/>
      <c r="G612" s="73"/>
      <c r="H612" s="73"/>
      <c r="I612" s="73"/>
      <c r="J612" s="73"/>
      <c r="K612" s="82"/>
      <c r="L612" s="81"/>
      <c r="M612" s="81"/>
      <c r="N612" s="55"/>
      <c r="O612" s="55"/>
      <c r="P612" s="56"/>
      <c r="Q612" s="17"/>
      <c r="R612" s="150"/>
      <c r="S612" s="150"/>
      <c r="T612" s="150"/>
      <c r="U612" s="150"/>
      <c r="V612" s="321"/>
      <c r="W612" s="338"/>
      <c r="X612" s="192"/>
      <c r="Y612" s="195"/>
      <c r="Z612" s="151"/>
      <c r="AA612" s="152"/>
      <c r="AB612" s="152"/>
      <c r="AC612" s="152"/>
      <c r="AD612" s="152"/>
      <c r="AE612" s="20"/>
      <c r="AF612" s="20"/>
      <c r="AG612" s="20"/>
      <c r="AH612" s="20"/>
      <c r="AI612" s="20"/>
      <c r="AJ612" s="20"/>
      <c r="AK612" s="20"/>
      <c r="AL612" s="20"/>
      <c r="AM612" s="20"/>
      <c r="AN612" s="20"/>
      <c r="AO612" s="20"/>
      <c r="AP612" s="20"/>
      <c r="AQ612" s="20"/>
      <c r="AR612" s="20"/>
      <c r="AS612" s="20"/>
      <c r="AT612" s="20"/>
      <c r="AU612" s="20"/>
      <c r="AV612" s="20"/>
      <c r="AW612" s="20"/>
      <c r="AX612" s="20"/>
      <c r="AY612" s="20"/>
      <c r="AZ612" s="20"/>
      <c r="BA612" s="20"/>
      <c r="BB612" s="20"/>
      <c r="BC612" s="20"/>
      <c r="BD612" s="20"/>
      <c r="BE612" s="20"/>
      <c r="BF612" s="20"/>
      <c r="BG612" s="20"/>
      <c r="BH612" s="20"/>
      <c r="BI612" s="20"/>
      <c r="BJ612" s="20"/>
      <c r="BK612" s="20"/>
      <c r="BL612" s="20"/>
      <c r="BM612" s="20"/>
      <c r="BN612" s="20"/>
      <c r="BO612" s="20"/>
      <c r="BP612" s="20"/>
      <c r="BQ612" s="20"/>
      <c r="BR612" s="20"/>
      <c r="BS612" s="20"/>
      <c r="BT612" s="20"/>
      <c r="BU612" s="20"/>
      <c r="BV612" s="20"/>
      <c r="BW612" s="20"/>
      <c r="BX612" s="20"/>
      <c r="BY612" s="20"/>
      <c r="BZ612" s="20"/>
      <c r="CA612" s="20"/>
      <c r="CB612" s="20"/>
      <c r="CC612" s="20"/>
      <c r="CD612" s="20"/>
      <c r="CE612" s="20"/>
      <c r="CF612" s="20"/>
      <c r="CG612" s="20"/>
      <c r="CH612" s="20"/>
      <c r="CI612" s="20"/>
      <c r="CJ612" s="20"/>
      <c r="CK612" s="20"/>
      <c r="CL612" s="20"/>
      <c r="CM612" s="20"/>
      <c r="CN612" s="20"/>
      <c r="CO612" s="20"/>
      <c r="CP612" s="20"/>
      <c r="CQ612" s="20"/>
      <c r="CR612" s="20"/>
      <c r="CS612" s="20"/>
      <c r="CT612" s="20"/>
      <c r="CU612" s="20"/>
      <c r="CV612" s="20"/>
      <c r="CW612" s="20"/>
      <c r="CX612" s="20"/>
      <c r="CY612" s="20"/>
      <c r="CZ612" s="20"/>
      <c r="DA612" s="20"/>
      <c r="DB612" s="20"/>
      <c r="DC612" s="20"/>
      <c r="DD612" s="20"/>
      <c r="DE612" s="20"/>
      <c r="DF612" s="20"/>
      <c r="DG612" s="20"/>
      <c r="DH612" s="20"/>
      <c r="DI612" s="20"/>
      <c r="DJ612" s="20"/>
      <c r="DK612" s="20"/>
      <c r="DL612" s="20"/>
      <c r="DM612" s="20"/>
      <c r="DN612" s="20"/>
      <c r="DO612" s="20"/>
      <c r="DP612" s="20"/>
      <c r="DQ612" s="20"/>
      <c r="DR612" s="20"/>
      <c r="DS612" s="20"/>
      <c r="DT612" s="20"/>
      <c r="DU612" s="20"/>
      <c r="DV612" s="20"/>
      <c r="DW612" s="20"/>
      <c r="DX612" s="20"/>
      <c r="DY612" s="20"/>
      <c r="DZ612" s="20"/>
      <c r="EA612" s="20"/>
      <c r="EB612" s="20"/>
      <c r="EC612" s="20"/>
      <c r="ED612" s="20"/>
      <c r="EE612" s="20"/>
      <c r="EF612" s="20"/>
      <c r="EG612" s="20"/>
      <c r="EH612" s="20"/>
    </row>
    <row r="613" spans="1:138" s="19" customFormat="1" ht="12" customHeight="1" x14ac:dyDescent="0.25">
      <c r="A613" s="22"/>
      <c r="B613" s="4"/>
      <c r="C613" s="73"/>
      <c r="D613" s="73"/>
      <c r="E613" s="73"/>
      <c r="F613" s="73"/>
      <c r="G613" s="73"/>
      <c r="H613" s="73"/>
      <c r="I613" s="73"/>
      <c r="J613" s="73"/>
      <c r="K613" s="82"/>
      <c r="L613" s="81"/>
      <c r="M613" s="81"/>
      <c r="N613" s="55"/>
      <c r="O613" s="55"/>
      <c r="P613" s="56"/>
      <c r="Q613" s="17"/>
      <c r="R613" s="150"/>
      <c r="S613" s="150"/>
      <c r="T613" s="150"/>
      <c r="U613" s="150"/>
      <c r="V613" s="321"/>
      <c r="W613" s="338"/>
      <c r="X613" s="192"/>
      <c r="Y613" s="195"/>
      <c r="Z613" s="151"/>
      <c r="AA613" s="152"/>
      <c r="AB613" s="152"/>
      <c r="AC613" s="152"/>
      <c r="AD613" s="152"/>
      <c r="AE613" s="20"/>
      <c r="AF613" s="20"/>
      <c r="AG613" s="20"/>
      <c r="AH613" s="20"/>
      <c r="AI613" s="20"/>
      <c r="AJ613" s="20"/>
      <c r="AK613" s="20"/>
      <c r="AL613" s="20"/>
      <c r="AM613" s="20"/>
      <c r="AN613" s="20"/>
      <c r="AO613" s="20"/>
      <c r="AP613" s="20"/>
      <c r="AQ613" s="20"/>
      <c r="AR613" s="20"/>
      <c r="AS613" s="20"/>
      <c r="AT613" s="20"/>
      <c r="AU613" s="20"/>
      <c r="AV613" s="20"/>
      <c r="AW613" s="20"/>
      <c r="AX613" s="20"/>
      <c r="AY613" s="20"/>
      <c r="AZ613" s="20"/>
      <c r="BA613" s="20"/>
      <c r="BB613" s="20"/>
      <c r="BC613" s="20"/>
      <c r="BD613" s="20"/>
      <c r="BE613" s="20"/>
      <c r="BF613" s="20"/>
      <c r="BG613" s="20"/>
      <c r="BH613" s="20"/>
      <c r="BI613" s="20"/>
      <c r="BJ613" s="20"/>
      <c r="BK613" s="20"/>
      <c r="BL613" s="20"/>
      <c r="BM613" s="20"/>
      <c r="BN613" s="20"/>
      <c r="BO613" s="20"/>
      <c r="BP613" s="20"/>
      <c r="BQ613" s="20"/>
      <c r="BR613" s="20"/>
      <c r="BS613" s="20"/>
      <c r="BT613" s="20"/>
      <c r="BU613" s="20"/>
      <c r="BV613" s="20"/>
      <c r="BW613" s="20"/>
      <c r="BX613" s="20"/>
      <c r="BY613" s="20"/>
      <c r="BZ613" s="20"/>
      <c r="CA613" s="20"/>
      <c r="CB613" s="20"/>
      <c r="CC613" s="20"/>
      <c r="CD613" s="20"/>
      <c r="CE613" s="20"/>
      <c r="CF613" s="20"/>
      <c r="CG613" s="20"/>
      <c r="CH613" s="20"/>
      <c r="CI613" s="20"/>
      <c r="CJ613" s="20"/>
      <c r="CK613" s="20"/>
      <c r="CL613" s="20"/>
      <c r="CM613" s="20"/>
      <c r="CN613" s="20"/>
      <c r="CO613" s="20"/>
      <c r="CP613" s="20"/>
      <c r="CQ613" s="20"/>
      <c r="CR613" s="20"/>
      <c r="CS613" s="20"/>
      <c r="CT613" s="20"/>
      <c r="CU613" s="20"/>
      <c r="CV613" s="20"/>
      <c r="CW613" s="20"/>
      <c r="CX613" s="20"/>
      <c r="CY613" s="20"/>
      <c r="CZ613" s="20"/>
      <c r="DA613" s="20"/>
      <c r="DB613" s="20"/>
      <c r="DC613" s="20"/>
      <c r="DD613" s="20"/>
      <c r="DE613" s="20"/>
      <c r="DF613" s="20"/>
      <c r="DG613" s="20"/>
      <c r="DH613" s="20"/>
      <c r="DI613" s="20"/>
      <c r="DJ613" s="20"/>
      <c r="DK613" s="20"/>
      <c r="DL613" s="20"/>
      <c r="DM613" s="20"/>
      <c r="DN613" s="20"/>
      <c r="DO613" s="20"/>
      <c r="DP613" s="20"/>
      <c r="DQ613" s="20"/>
      <c r="DR613" s="20"/>
      <c r="DS613" s="20"/>
      <c r="DT613" s="20"/>
      <c r="DU613" s="20"/>
      <c r="DV613" s="20"/>
      <c r="DW613" s="20"/>
      <c r="DX613" s="20"/>
      <c r="DY613" s="20"/>
      <c r="DZ613" s="20"/>
      <c r="EA613" s="20"/>
      <c r="EB613" s="20"/>
      <c r="EC613" s="20"/>
      <c r="ED613" s="20"/>
      <c r="EE613" s="20"/>
      <c r="EF613" s="20"/>
      <c r="EG613" s="20"/>
      <c r="EH613" s="20"/>
    </row>
    <row r="614" spans="1:138" s="19" customFormat="1" ht="12" customHeight="1" x14ac:dyDescent="0.25">
      <c r="A614" s="22"/>
      <c r="B614" s="4"/>
      <c r="C614" s="73"/>
      <c r="D614" s="73"/>
      <c r="E614" s="73"/>
      <c r="F614" s="73"/>
      <c r="G614" s="73"/>
      <c r="H614" s="73"/>
      <c r="I614" s="73"/>
      <c r="J614" s="73"/>
      <c r="K614" s="82"/>
      <c r="L614" s="81"/>
      <c r="M614" s="81"/>
      <c r="N614" s="55"/>
      <c r="O614" s="55"/>
      <c r="P614" s="56"/>
      <c r="Q614" s="17"/>
      <c r="R614" s="150"/>
      <c r="S614" s="150"/>
      <c r="T614" s="150"/>
      <c r="U614" s="150"/>
      <c r="V614" s="321"/>
      <c r="W614" s="338"/>
      <c r="X614" s="192"/>
      <c r="Y614" s="195"/>
      <c r="Z614" s="151"/>
      <c r="AA614" s="152"/>
      <c r="AB614" s="152"/>
      <c r="AC614" s="152"/>
      <c r="AD614" s="152"/>
      <c r="AE614" s="20"/>
      <c r="AF614" s="20"/>
      <c r="AG614" s="20"/>
      <c r="AH614" s="20"/>
      <c r="AI614" s="20"/>
      <c r="AJ614" s="20"/>
      <c r="AK614" s="20"/>
      <c r="AL614" s="20"/>
      <c r="AM614" s="20"/>
      <c r="AN614" s="20"/>
      <c r="AO614" s="20"/>
      <c r="AP614" s="20"/>
      <c r="AQ614" s="20"/>
      <c r="AR614" s="20"/>
      <c r="AS614" s="20"/>
      <c r="AT614" s="20"/>
      <c r="AU614" s="20"/>
      <c r="AV614" s="20"/>
      <c r="AW614" s="20"/>
      <c r="AX614" s="20"/>
      <c r="AY614" s="20"/>
      <c r="AZ614" s="20"/>
      <c r="BA614" s="20"/>
      <c r="BB614" s="20"/>
      <c r="BC614" s="20"/>
      <c r="BD614" s="20"/>
      <c r="BE614" s="20"/>
      <c r="BF614" s="20"/>
      <c r="BG614" s="20"/>
      <c r="BH614" s="20"/>
      <c r="BI614" s="20"/>
      <c r="BJ614" s="20"/>
      <c r="BK614" s="20"/>
      <c r="BL614" s="20"/>
      <c r="BM614" s="20"/>
      <c r="BN614" s="20"/>
      <c r="BO614" s="20"/>
      <c r="BP614" s="20"/>
      <c r="BQ614" s="20"/>
      <c r="BR614" s="20"/>
      <c r="BS614" s="20"/>
      <c r="BT614" s="20"/>
      <c r="BU614" s="20"/>
      <c r="BV614" s="20"/>
      <c r="BW614" s="20"/>
      <c r="BX614" s="20"/>
      <c r="BY614" s="20"/>
      <c r="BZ614" s="20"/>
      <c r="CA614" s="20"/>
      <c r="CB614" s="20"/>
      <c r="CC614" s="20"/>
      <c r="CD614" s="20"/>
      <c r="CE614" s="20"/>
      <c r="CF614" s="20"/>
      <c r="CG614" s="20"/>
      <c r="CH614" s="20"/>
      <c r="CI614" s="20"/>
      <c r="CJ614" s="20"/>
      <c r="CK614" s="20"/>
      <c r="CL614" s="20"/>
      <c r="CM614" s="20"/>
      <c r="CN614" s="20"/>
      <c r="CO614" s="20"/>
      <c r="CP614" s="20"/>
      <c r="CQ614" s="20"/>
      <c r="CR614" s="20"/>
      <c r="CS614" s="20"/>
      <c r="CT614" s="20"/>
      <c r="CU614" s="20"/>
      <c r="CV614" s="20"/>
      <c r="CW614" s="20"/>
      <c r="CX614" s="20"/>
      <c r="CY614" s="20"/>
      <c r="CZ614" s="20"/>
      <c r="DA614" s="20"/>
      <c r="DB614" s="20"/>
      <c r="DC614" s="20"/>
      <c r="DD614" s="20"/>
      <c r="DE614" s="20"/>
      <c r="DF614" s="20"/>
      <c r="DG614" s="20"/>
      <c r="DH614" s="20"/>
      <c r="DI614" s="20"/>
      <c r="DJ614" s="20"/>
      <c r="DK614" s="20"/>
      <c r="DL614" s="20"/>
      <c r="DM614" s="20"/>
      <c r="DN614" s="20"/>
      <c r="DO614" s="20"/>
      <c r="DP614" s="20"/>
      <c r="DQ614" s="20"/>
      <c r="DR614" s="20"/>
      <c r="DS614" s="20"/>
      <c r="DT614" s="20"/>
      <c r="DU614" s="20"/>
      <c r="DV614" s="20"/>
      <c r="DW614" s="20"/>
      <c r="DX614" s="20"/>
      <c r="DY614" s="20"/>
      <c r="DZ614" s="20"/>
      <c r="EA614" s="20"/>
      <c r="EB614" s="20"/>
      <c r="EC614" s="20"/>
      <c r="ED614" s="20"/>
      <c r="EE614" s="20"/>
      <c r="EF614" s="20"/>
      <c r="EG614" s="20"/>
      <c r="EH614" s="20"/>
    </row>
    <row r="615" spans="1:138" s="19" customFormat="1" ht="12" customHeight="1" x14ac:dyDescent="0.25">
      <c r="A615" s="22"/>
      <c r="B615" s="4"/>
      <c r="C615" s="73"/>
      <c r="D615" s="73"/>
      <c r="E615" s="73"/>
      <c r="F615" s="73"/>
      <c r="G615" s="73"/>
      <c r="H615" s="73"/>
      <c r="I615" s="73"/>
      <c r="J615" s="73"/>
      <c r="K615" s="82"/>
      <c r="L615" s="81"/>
      <c r="M615" s="81"/>
      <c r="N615" s="55"/>
      <c r="O615" s="55"/>
      <c r="P615" s="56"/>
      <c r="Q615" s="17"/>
      <c r="R615" s="150"/>
      <c r="S615" s="150"/>
      <c r="T615" s="150"/>
      <c r="U615" s="150"/>
      <c r="V615" s="321"/>
      <c r="W615" s="338"/>
      <c r="X615" s="192"/>
      <c r="Y615" s="195"/>
      <c r="Z615" s="151"/>
      <c r="AA615" s="152"/>
      <c r="AB615" s="152"/>
      <c r="AC615" s="152"/>
      <c r="AD615" s="152"/>
      <c r="AE615" s="20"/>
      <c r="AF615" s="20"/>
      <c r="AG615" s="20"/>
      <c r="AH615" s="20"/>
      <c r="AI615" s="20"/>
      <c r="AJ615" s="20"/>
      <c r="AK615" s="20"/>
      <c r="AL615" s="20"/>
      <c r="AM615" s="20"/>
      <c r="AN615" s="20"/>
      <c r="AO615" s="20"/>
      <c r="AP615" s="20"/>
      <c r="AQ615" s="20"/>
      <c r="AR615" s="20"/>
      <c r="AS615" s="20"/>
      <c r="AT615" s="20"/>
      <c r="AU615" s="20"/>
      <c r="AV615" s="20"/>
      <c r="AW615" s="20"/>
      <c r="AX615" s="20"/>
      <c r="AY615" s="20"/>
      <c r="AZ615" s="20"/>
      <c r="BA615" s="20"/>
      <c r="BB615" s="20"/>
      <c r="BC615" s="20"/>
      <c r="BD615" s="20"/>
      <c r="BE615" s="20"/>
      <c r="BF615" s="20"/>
      <c r="BG615" s="20"/>
      <c r="BH615" s="20"/>
      <c r="BI615" s="20"/>
      <c r="BJ615" s="20"/>
      <c r="BK615" s="20"/>
      <c r="BL615" s="20"/>
      <c r="BM615" s="20"/>
      <c r="BN615" s="20"/>
      <c r="BO615" s="20"/>
      <c r="BP615" s="20"/>
      <c r="BQ615" s="20"/>
      <c r="BR615" s="20"/>
      <c r="BS615" s="20"/>
      <c r="BT615" s="20"/>
      <c r="BU615" s="20"/>
      <c r="BV615" s="20"/>
      <c r="BW615" s="20"/>
      <c r="BX615" s="20"/>
      <c r="BY615" s="20"/>
      <c r="BZ615" s="20"/>
      <c r="CA615" s="20"/>
      <c r="CB615" s="20"/>
      <c r="CC615" s="20"/>
      <c r="CD615" s="20"/>
      <c r="CE615" s="20"/>
      <c r="CF615" s="20"/>
      <c r="CG615" s="20"/>
      <c r="CH615" s="20"/>
      <c r="CI615" s="20"/>
      <c r="CJ615" s="20"/>
      <c r="CK615" s="20"/>
      <c r="CL615" s="20"/>
      <c r="CM615" s="20"/>
      <c r="CN615" s="20"/>
      <c r="CO615" s="20"/>
      <c r="CP615" s="20"/>
      <c r="CQ615" s="20"/>
      <c r="CR615" s="20"/>
      <c r="CS615" s="20"/>
      <c r="CT615" s="20"/>
      <c r="CU615" s="20"/>
      <c r="CV615" s="20"/>
      <c r="CW615" s="20"/>
      <c r="CX615" s="20"/>
      <c r="CY615" s="20"/>
      <c r="CZ615" s="20"/>
      <c r="DA615" s="20"/>
      <c r="DB615" s="20"/>
      <c r="DC615" s="20"/>
      <c r="DD615" s="20"/>
      <c r="DE615" s="20"/>
      <c r="DF615" s="20"/>
      <c r="DG615" s="20"/>
      <c r="DH615" s="20"/>
      <c r="DI615" s="20"/>
      <c r="DJ615" s="20"/>
      <c r="DK615" s="20"/>
      <c r="DL615" s="20"/>
      <c r="DM615" s="20"/>
      <c r="DN615" s="20"/>
      <c r="DO615" s="20"/>
      <c r="DP615" s="20"/>
      <c r="DQ615" s="20"/>
      <c r="DR615" s="20"/>
      <c r="DS615" s="20"/>
      <c r="DT615" s="20"/>
      <c r="DU615" s="20"/>
      <c r="DV615" s="20"/>
      <c r="DW615" s="20"/>
      <c r="DX615" s="20"/>
      <c r="DY615" s="20"/>
      <c r="DZ615" s="20"/>
      <c r="EA615" s="20"/>
      <c r="EB615" s="20"/>
      <c r="EC615" s="20"/>
      <c r="ED615" s="20"/>
      <c r="EE615" s="20"/>
      <c r="EF615" s="20"/>
      <c r="EG615" s="20"/>
      <c r="EH615" s="20"/>
    </row>
    <row r="616" spans="1:138" s="19" customFormat="1" ht="12" customHeight="1" x14ac:dyDescent="0.25">
      <c r="A616" s="22"/>
      <c r="B616" s="4"/>
      <c r="C616" s="73"/>
      <c r="D616" s="73"/>
      <c r="E616" s="73"/>
      <c r="F616" s="73"/>
      <c r="G616" s="73"/>
      <c r="H616" s="73"/>
      <c r="I616" s="73"/>
      <c r="J616" s="73"/>
      <c r="K616" s="82"/>
      <c r="L616" s="81"/>
      <c r="M616" s="81"/>
      <c r="N616" s="55"/>
      <c r="O616" s="55"/>
      <c r="P616" s="56"/>
      <c r="Q616" s="17"/>
      <c r="R616" s="150"/>
      <c r="S616" s="150"/>
      <c r="T616" s="150"/>
      <c r="U616" s="150"/>
      <c r="V616" s="321"/>
      <c r="W616" s="338"/>
      <c r="X616" s="192"/>
      <c r="Y616" s="195"/>
      <c r="Z616" s="151"/>
      <c r="AA616" s="152"/>
      <c r="AB616" s="152"/>
      <c r="AC616" s="152"/>
      <c r="AD616" s="152"/>
      <c r="AE616" s="20"/>
      <c r="AF616" s="20"/>
      <c r="AG616" s="20"/>
      <c r="AH616" s="20"/>
      <c r="AI616" s="20"/>
      <c r="AJ616" s="20"/>
      <c r="AK616" s="20"/>
      <c r="AL616" s="20"/>
      <c r="AM616" s="20"/>
      <c r="AN616" s="20"/>
      <c r="AO616" s="20"/>
      <c r="AP616" s="20"/>
      <c r="AQ616" s="20"/>
      <c r="AR616" s="20"/>
      <c r="AS616" s="20"/>
      <c r="AT616" s="20"/>
      <c r="AU616" s="20"/>
      <c r="AV616" s="20"/>
      <c r="AW616" s="20"/>
      <c r="AX616" s="20"/>
      <c r="AY616" s="20"/>
      <c r="AZ616" s="20"/>
      <c r="BA616" s="20"/>
      <c r="BB616" s="20"/>
      <c r="BC616" s="20"/>
      <c r="BD616" s="20"/>
      <c r="BE616" s="20"/>
      <c r="BF616" s="20"/>
      <c r="BG616" s="20"/>
      <c r="BH616" s="20"/>
      <c r="BI616" s="20"/>
      <c r="BJ616" s="20"/>
      <c r="BK616" s="20"/>
      <c r="BL616" s="20"/>
      <c r="BM616" s="20"/>
      <c r="BN616" s="20"/>
      <c r="BO616" s="20"/>
      <c r="BP616" s="20"/>
      <c r="BQ616" s="20"/>
      <c r="BR616" s="20"/>
      <c r="BS616" s="20"/>
      <c r="BT616" s="20"/>
      <c r="BU616" s="20"/>
      <c r="BV616" s="20"/>
      <c r="BW616" s="20"/>
      <c r="BX616" s="20"/>
      <c r="BY616" s="20"/>
      <c r="BZ616" s="20"/>
      <c r="CA616" s="20"/>
      <c r="CB616" s="20"/>
      <c r="CC616" s="20"/>
      <c r="CD616" s="20"/>
      <c r="CE616" s="20"/>
      <c r="CF616" s="20"/>
      <c r="CG616" s="20"/>
      <c r="CH616" s="20"/>
      <c r="CI616" s="20"/>
      <c r="CJ616" s="20"/>
      <c r="CK616" s="20"/>
      <c r="CL616" s="20"/>
      <c r="CM616" s="20"/>
      <c r="CN616" s="20"/>
      <c r="CO616" s="20"/>
      <c r="CP616" s="20"/>
      <c r="CQ616" s="20"/>
      <c r="CR616" s="20"/>
      <c r="CS616" s="20"/>
      <c r="CT616" s="20"/>
      <c r="CU616" s="20"/>
      <c r="CV616" s="20"/>
      <c r="CW616" s="20"/>
      <c r="CX616" s="20"/>
      <c r="CY616" s="20"/>
      <c r="CZ616" s="20"/>
      <c r="DA616" s="20"/>
      <c r="DB616" s="20"/>
      <c r="DC616" s="20"/>
      <c r="DD616" s="20"/>
      <c r="DE616" s="20"/>
      <c r="DF616" s="20"/>
      <c r="DG616" s="20"/>
      <c r="DH616" s="20"/>
      <c r="DI616" s="20"/>
      <c r="DJ616" s="20"/>
      <c r="DK616" s="20"/>
      <c r="DL616" s="20"/>
      <c r="DM616" s="20"/>
      <c r="DN616" s="20"/>
      <c r="DO616" s="20"/>
      <c r="DP616" s="20"/>
      <c r="DQ616" s="20"/>
      <c r="DR616" s="20"/>
      <c r="DS616" s="20"/>
      <c r="DT616" s="20"/>
      <c r="DU616" s="20"/>
      <c r="DV616" s="20"/>
      <c r="DW616" s="20"/>
      <c r="DX616" s="20"/>
      <c r="DY616" s="20"/>
      <c r="DZ616" s="20"/>
      <c r="EA616" s="20"/>
      <c r="EB616" s="20"/>
      <c r="EC616" s="20"/>
      <c r="ED616" s="20"/>
      <c r="EE616" s="20"/>
      <c r="EF616" s="20"/>
      <c r="EG616" s="20"/>
      <c r="EH616" s="20"/>
    </row>
    <row r="617" spans="1:138" s="19" customFormat="1" ht="12" customHeight="1" x14ac:dyDescent="0.25">
      <c r="B617" s="4"/>
      <c r="C617" s="73"/>
      <c r="D617" s="73"/>
      <c r="E617" s="73"/>
      <c r="F617" s="73"/>
      <c r="G617" s="73"/>
      <c r="H617" s="73"/>
      <c r="I617" s="73"/>
      <c r="J617" s="73"/>
      <c r="K617" s="82"/>
      <c r="L617" s="81"/>
      <c r="M617" s="81"/>
      <c r="N617" s="55"/>
      <c r="O617" s="55"/>
      <c r="P617" s="56"/>
      <c r="Q617" s="17"/>
      <c r="R617" s="150"/>
      <c r="S617" s="150"/>
      <c r="T617" s="150"/>
      <c r="U617" s="150"/>
      <c r="V617" s="321"/>
      <c r="W617" s="338"/>
      <c r="X617" s="192"/>
      <c r="Y617" s="195"/>
      <c r="Z617" s="151"/>
      <c r="AA617" s="152"/>
      <c r="AB617" s="152"/>
      <c r="AC617" s="152"/>
      <c r="AD617" s="152"/>
      <c r="AE617" s="20"/>
      <c r="AF617" s="20"/>
      <c r="AG617" s="20"/>
      <c r="AH617" s="20"/>
      <c r="AI617" s="20"/>
      <c r="AJ617" s="20"/>
      <c r="AK617" s="20"/>
      <c r="AL617" s="20"/>
      <c r="AM617" s="20"/>
      <c r="AN617" s="20"/>
      <c r="AO617" s="20"/>
      <c r="AP617" s="20"/>
      <c r="AQ617" s="20"/>
      <c r="AR617" s="20"/>
      <c r="AS617" s="20"/>
      <c r="AT617" s="20"/>
      <c r="AU617" s="20"/>
      <c r="AV617" s="20"/>
      <c r="AW617" s="20"/>
      <c r="AX617" s="20"/>
      <c r="AY617" s="20"/>
      <c r="AZ617" s="20"/>
      <c r="BA617" s="20"/>
      <c r="BB617" s="20"/>
      <c r="BC617" s="20"/>
      <c r="BD617" s="20"/>
      <c r="BE617" s="20"/>
      <c r="BF617" s="20"/>
      <c r="BG617" s="20"/>
      <c r="BH617" s="20"/>
      <c r="BI617" s="20"/>
      <c r="BJ617" s="20"/>
      <c r="BK617" s="20"/>
      <c r="BL617" s="20"/>
      <c r="BM617" s="20"/>
      <c r="BN617" s="20"/>
      <c r="BO617" s="20"/>
      <c r="BP617" s="20"/>
      <c r="BQ617" s="20"/>
      <c r="BR617" s="20"/>
      <c r="BS617" s="20"/>
      <c r="BT617" s="20"/>
      <c r="BU617" s="20"/>
      <c r="BV617" s="20"/>
      <c r="BW617" s="20"/>
      <c r="BX617" s="20"/>
      <c r="BY617" s="20"/>
      <c r="BZ617" s="20"/>
      <c r="CA617" s="20"/>
      <c r="CB617" s="20"/>
      <c r="CC617" s="20"/>
      <c r="CD617" s="20"/>
      <c r="CE617" s="20"/>
      <c r="CF617" s="20"/>
      <c r="CG617" s="20"/>
      <c r="CH617" s="20"/>
      <c r="CI617" s="20"/>
      <c r="CJ617" s="20"/>
      <c r="CK617" s="20"/>
      <c r="CL617" s="20"/>
      <c r="CM617" s="20"/>
      <c r="CN617" s="20"/>
      <c r="CO617" s="20"/>
      <c r="CP617" s="20"/>
      <c r="CQ617" s="20"/>
      <c r="CR617" s="20"/>
      <c r="CS617" s="20"/>
      <c r="CT617" s="20"/>
      <c r="CU617" s="20"/>
      <c r="CV617" s="20"/>
      <c r="CW617" s="20"/>
      <c r="CX617" s="20"/>
      <c r="CY617" s="20"/>
      <c r="CZ617" s="20"/>
      <c r="DA617" s="20"/>
      <c r="DB617" s="20"/>
      <c r="DC617" s="20"/>
      <c r="DD617" s="20"/>
      <c r="DE617" s="20"/>
      <c r="DF617" s="20"/>
      <c r="DG617" s="20"/>
      <c r="DH617" s="20"/>
      <c r="DI617" s="20"/>
      <c r="DJ617" s="20"/>
      <c r="DK617" s="20"/>
      <c r="DL617" s="20"/>
      <c r="DM617" s="20"/>
      <c r="DN617" s="20"/>
      <c r="DO617" s="20"/>
      <c r="DP617" s="20"/>
      <c r="DQ617" s="20"/>
      <c r="DR617" s="20"/>
      <c r="DS617" s="20"/>
      <c r="DT617" s="20"/>
      <c r="DU617" s="20"/>
      <c r="DV617" s="20"/>
      <c r="DW617" s="20"/>
      <c r="DX617" s="20"/>
      <c r="DY617" s="20"/>
      <c r="DZ617" s="20"/>
      <c r="EA617" s="20"/>
      <c r="EB617" s="20"/>
      <c r="EC617" s="20"/>
      <c r="ED617" s="20"/>
      <c r="EE617" s="20"/>
      <c r="EF617" s="20"/>
      <c r="EG617" s="20"/>
      <c r="EH617" s="20"/>
    </row>
    <row r="618" spans="1:138" s="19" customFormat="1" ht="12" customHeight="1" x14ac:dyDescent="0.25">
      <c r="B618" s="4"/>
      <c r="C618" s="73"/>
      <c r="D618" s="73"/>
      <c r="E618" s="73"/>
      <c r="F618" s="73"/>
      <c r="G618" s="73"/>
      <c r="H618" s="73"/>
      <c r="I618" s="73"/>
      <c r="J618" s="73"/>
      <c r="K618" s="82"/>
      <c r="L618" s="81"/>
      <c r="M618" s="81"/>
      <c r="N618" s="55"/>
      <c r="O618" s="55"/>
      <c r="P618" s="56"/>
      <c r="Q618" s="17"/>
      <c r="R618" s="150"/>
      <c r="S618" s="150"/>
      <c r="T618" s="150"/>
      <c r="U618" s="150"/>
      <c r="V618" s="321"/>
      <c r="W618" s="338"/>
      <c r="X618" s="192"/>
      <c r="Y618" s="195"/>
      <c r="Z618" s="151"/>
      <c r="AA618" s="152"/>
      <c r="AB618" s="152"/>
      <c r="AC618" s="152"/>
      <c r="AD618" s="152"/>
      <c r="AE618" s="20"/>
      <c r="AF618" s="20"/>
      <c r="AG618" s="20"/>
      <c r="AH618" s="20"/>
      <c r="AI618" s="20"/>
      <c r="AJ618" s="20"/>
      <c r="AK618" s="20"/>
      <c r="AL618" s="20"/>
      <c r="AM618" s="20"/>
      <c r="AN618" s="20"/>
      <c r="AO618" s="20"/>
      <c r="AP618" s="20"/>
      <c r="AQ618" s="20"/>
      <c r="AR618" s="20"/>
      <c r="AS618" s="20"/>
      <c r="AT618" s="20"/>
      <c r="AU618" s="20"/>
      <c r="AV618" s="20"/>
      <c r="AW618" s="20"/>
      <c r="AX618" s="20"/>
      <c r="AY618" s="20"/>
      <c r="AZ618" s="20"/>
      <c r="BA618" s="20"/>
      <c r="BB618" s="20"/>
      <c r="BC618" s="20"/>
      <c r="BD618" s="20"/>
      <c r="BE618" s="20"/>
      <c r="BF618" s="20"/>
      <c r="BG618" s="20"/>
      <c r="BH618" s="20"/>
      <c r="BI618" s="20"/>
      <c r="BJ618" s="20"/>
      <c r="BK618" s="20"/>
      <c r="BL618" s="20"/>
      <c r="BM618" s="20"/>
      <c r="BN618" s="20"/>
      <c r="BO618" s="20"/>
      <c r="BP618" s="20"/>
      <c r="BQ618" s="20"/>
      <c r="BR618" s="20"/>
      <c r="BS618" s="20"/>
      <c r="BT618" s="20"/>
      <c r="BU618" s="20"/>
      <c r="BV618" s="20"/>
      <c r="BW618" s="20"/>
      <c r="BX618" s="20"/>
      <c r="BY618" s="20"/>
      <c r="BZ618" s="20"/>
      <c r="CA618" s="20"/>
      <c r="CB618" s="20"/>
      <c r="CC618" s="20"/>
      <c r="CD618" s="20"/>
      <c r="CE618" s="20"/>
      <c r="CF618" s="20"/>
      <c r="CG618" s="20"/>
      <c r="CH618" s="20"/>
      <c r="CI618" s="20"/>
      <c r="CJ618" s="20"/>
      <c r="CK618" s="20"/>
      <c r="CL618" s="20"/>
      <c r="CM618" s="20"/>
      <c r="CN618" s="20"/>
      <c r="CO618" s="20"/>
      <c r="CP618" s="20"/>
      <c r="CQ618" s="20"/>
      <c r="CR618" s="20"/>
      <c r="CS618" s="20"/>
      <c r="CT618" s="20"/>
      <c r="CU618" s="20"/>
      <c r="CV618" s="20"/>
      <c r="CW618" s="20"/>
      <c r="CX618" s="20"/>
      <c r="CY618" s="20"/>
      <c r="CZ618" s="20"/>
      <c r="DA618" s="20"/>
      <c r="DB618" s="20"/>
      <c r="DC618" s="20"/>
      <c r="DD618" s="20"/>
      <c r="DE618" s="20"/>
      <c r="DF618" s="20"/>
      <c r="DG618" s="20"/>
      <c r="DH618" s="20"/>
      <c r="DI618" s="20"/>
      <c r="DJ618" s="20"/>
      <c r="DK618" s="20"/>
      <c r="DL618" s="20"/>
      <c r="DM618" s="20"/>
      <c r="DN618" s="20"/>
      <c r="DO618" s="20"/>
      <c r="DP618" s="20"/>
      <c r="DQ618" s="20"/>
      <c r="DR618" s="20"/>
      <c r="DS618" s="20"/>
      <c r="DT618" s="20"/>
      <c r="DU618" s="20"/>
      <c r="DV618" s="20"/>
      <c r="DW618" s="20"/>
      <c r="DX618" s="20"/>
      <c r="DY618" s="20"/>
      <c r="DZ618" s="20"/>
      <c r="EA618" s="20"/>
      <c r="EB618" s="20"/>
      <c r="EC618" s="20"/>
      <c r="ED618" s="20"/>
      <c r="EE618" s="20"/>
      <c r="EF618" s="20"/>
      <c r="EG618" s="20"/>
      <c r="EH618" s="20"/>
    </row>
    <row r="619" spans="1:138" s="19" customFormat="1" ht="12" customHeight="1" x14ac:dyDescent="0.25">
      <c r="B619" s="4"/>
      <c r="C619" s="73"/>
      <c r="D619" s="73"/>
      <c r="E619" s="73"/>
      <c r="F619" s="73"/>
      <c r="G619" s="73"/>
      <c r="H619" s="73"/>
      <c r="I619" s="73"/>
      <c r="J619" s="73"/>
      <c r="K619" s="82"/>
      <c r="L619" s="81"/>
      <c r="M619" s="81"/>
      <c r="N619" s="55"/>
      <c r="O619" s="55"/>
      <c r="P619" s="56"/>
      <c r="Q619" s="17"/>
      <c r="R619" s="150"/>
      <c r="S619" s="150"/>
      <c r="T619" s="150"/>
      <c r="U619" s="150"/>
      <c r="V619" s="321"/>
      <c r="W619" s="338"/>
      <c r="X619" s="192"/>
      <c r="Y619" s="195"/>
      <c r="Z619" s="151"/>
      <c r="AA619" s="152"/>
      <c r="AB619" s="152"/>
      <c r="AC619" s="152"/>
      <c r="AD619" s="152"/>
      <c r="AE619" s="20"/>
      <c r="AF619" s="20"/>
      <c r="AG619" s="20"/>
      <c r="AH619" s="20"/>
      <c r="AI619" s="20"/>
      <c r="AJ619" s="20"/>
      <c r="AK619" s="20"/>
      <c r="AL619" s="20"/>
      <c r="AM619" s="20"/>
      <c r="AN619" s="20"/>
      <c r="AO619" s="20"/>
      <c r="AP619" s="20"/>
      <c r="AQ619" s="20"/>
      <c r="AR619" s="20"/>
      <c r="AS619" s="20"/>
      <c r="AT619" s="20"/>
      <c r="AU619" s="20"/>
      <c r="AV619" s="20"/>
      <c r="AW619" s="20"/>
      <c r="AX619" s="20"/>
      <c r="AY619" s="20"/>
      <c r="AZ619" s="20"/>
      <c r="BA619" s="20"/>
      <c r="BB619" s="20"/>
      <c r="BC619" s="20"/>
      <c r="BD619" s="20"/>
      <c r="BE619" s="20"/>
      <c r="BF619" s="20"/>
      <c r="BG619" s="20"/>
      <c r="BH619" s="20"/>
      <c r="BI619" s="20"/>
      <c r="BJ619" s="20"/>
      <c r="BK619" s="20"/>
      <c r="BL619" s="20"/>
      <c r="BM619" s="20"/>
      <c r="BN619" s="20"/>
      <c r="BO619" s="20"/>
      <c r="BP619" s="20"/>
      <c r="BQ619" s="20"/>
      <c r="BR619" s="20"/>
      <c r="BS619" s="20"/>
      <c r="BT619" s="20"/>
      <c r="BU619" s="20"/>
      <c r="BV619" s="20"/>
      <c r="BW619" s="20"/>
      <c r="BX619" s="20"/>
      <c r="BY619" s="20"/>
      <c r="BZ619" s="20"/>
      <c r="CA619" s="20"/>
      <c r="CB619" s="20"/>
      <c r="CC619" s="20"/>
      <c r="CD619" s="20"/>
      <c r="CE619" s="20"/>
      <c r="CF619" s="20"/>
      <c r="CG619" s="20"/>
      <c r="CH619" s="20"/>
      <c r="CI619" s="20"/>
      <c r="CJ619" s="20"/>
      <c r="CK619" s="20"/>
      <c r="CL619" s="20"/>
      <c r="CM619" s="20"/>
      <c r="CN619" s="20"/>
      <c r="CO619" s="20"/>
      <c r="CP619" s="20"/>
      <c r="CQ619" s="20"/>
      <c r="CR619" s="20"/>
      <c r="CS619" s="20"/>
      <c r="CT619" s="20"/>
      <c r="CU619" s="20"/>
      <c r="CV619" s="20"/>
      <c r="CW619" s="20"/>
      <c r="CX619" s="20"/>
      <c r="CY619" s="20"/>
      <c r="CZ619" s="20"/>
      <c r="DA619" s="20"/>
      <c r="DB619" s="20"/>
      <c r="DC619" s="20"/>
      <c r="DD619" s="20"/>
      <c r="DE619" s="20"/>
      <c r="DF619" s="20"/>
      <c r="DG619" s="20"/>
      <c r="DH619" s="20"/>
      <c r="DI619" s="20"/>
      <c r="DJ619" s="20"/>
      <c r="DK619" s="20"/>
      <c r="DL619" s="20"/>
      <c r="DM619" s="20"/>
      <c r="DN619" s="20"/>
      <c r="DO619" s="20"/>
      <c r="DP619" s="20"/>
      <c r="DQ619" s="20"/>
      <c r="DR619" s="20"/>
      <c r="DS619" s="20"/>
      <c r="DT619" s="20"/>
      <c r="DU619" s="20"/>
      <c r="DV619" s="20"/>
      <c r="DW619" s="20"/>
      <c r="DX619" s="20"/>
      <c r="DY619" s="20"/>
      <c r="DZ619" s="20"/>
      <c r="EA619" s="20"/>
      <c r="EB619" s="20"/>
      <c r="EC619" s="20"/>
      <c r="ED619" s="20"/>
      <c r="EE619" s="20"/>
      <c r="EF619" s="20"/>
      <c r="EG619" s="20"/>
      <c r="EH619" s="20"/>
    </row>
    <row r="620" spans="1:138" s="19" customFormat="1" ht="12" customHeight="1" x14ac:dyDescent="0.25">
      <c r="B620" s="4"/>
      <c r="C620" s="73"/>
      <c r="D620" s="73"/>
      <c r="E620" s="73"/>
      <c r="F620" s="73"/>
      <c r="G620" s="73"/>
      <c r="H620" s="73"/>
      <c r="I620" s="73"/>
      <c r="J620" s="73"/>
      <c r="K620" s="82"/>
      <c r="L620" s="81"/>
      <c r="M620" s="81"/>
      <c r="N620" s="55"/>
      <c r="O620" s="55"/>
      <c r="P620" s="56"/>
      <c r="Q620" s="17"/>
      <c r="R620" s="150"/>
      <c r="S620" s="150"/>
      <c r="T620" s="150"/>
      <c r="U620" s="150"/>
      <c r="V620" s="321"/>
      <c r="W620" s="338"/>
      <c r="X620" s="192"/>
      <c r="Y620" s="195"/>
      <c r="Z620" s="151"/>
      <c r="AA620" s="152"/>
      <c r="AB620" s="152"/>
      <c r="AC620" s="152"/>
      <c r="AD620" s="152"/>
      <c r="AE620" s="20"/>
      <c r="AF620" s="20"/>
      <c r="AG620" s="20"/>
      <c r="AH620" s="20"/>
      <c r="AI620" s="20"/>
      <c r="AJ620" s="20"/>
      <c r="AK620" s="20"/>
      <c r="AL620" s="20"/>
      <c r="AM620" s="20"/>
      <c r="AN620" s="20"/>
      <c r="AO620" s="20"/>
      <c r="AP620" s="20"/>
      <c r="AQ620" s="20"/>
      <c r="AR620" s="20"/>
      <c r="AS620" s="20"/>
      <c r="AT620" s="20"/>
      <c r="AU620" s="20"/>
      <c r="AV620" s="20"/>
      <c r="AW620" s="20"/>
      <c r="AX620" s="20"/>
      <c r="AY620" s="20"/>
      <c r="AZ620" s="20"/>
      <c r="BA620" s="20"/>
      <c r="BB620" s="20"/>
      <c r="BC620" s="20"/>
      <c r="BD620" s="20"/>
      <c r="BE620" s="20"/>
      <c r="BF620" s="20"/>
      <c r="BG620" s="20"/>
      <c r="BH620" s="20"/>
      <c r="BI620" s="20"/>
      <c r="BJ620" s="20"/>
      <c r="BK620" s="20"/>
      <c r="BL620" s="20"/>
      <c r="BM620" s="20"/>
      <c r="BN620" s="20"/>
      <c r="BO620" s="20"/>
      <c r="BP620" s="20"/>
      <c r="BQ620" s="20"/>
      <c r="BR620" s="20"/>
      <c r="BS620" s="20"/>
      <c r="BT620" s="20"/>
      <c r="BU620" s="20"/>
      <c r="BV620" s="20"/>
      <c r="BW620" s="20"/>
      <c r="BX620" s="20"/>
      <c r="BY620" s="20"/>
      <c r="BZ620" s="20"/>
      <c r="CA620" s="20"/>
      <c r="CB620" s="20"/>
      <c r="CC620" s="20"/>
      <c r="CD620" s="20"/>
      <c r="CE620" s="20"/>
      <c r="CF620" s="20"/>
      <c r="CG620" s="20"/>
      <c r="CH620" s="20"/>
      <c r="CI620" s="20"/>
      <c r="CJ620" s="20"/>
      <c r="CK620" s="20"/>
      <c r="CL620" s="20"/>
      <c r="CM620" s="20"/>
      <c r="CN620" s="20"/>
      <c r="CO620" s="20"/>
      <c r="CP620" s="20"/>
      <c r="CQ620" s="20"/>
      <c r="CR620" s="20"/>
      <c r="CS620" s="20"/>
      <c r="CT620" s="20"/>
      <c r="CU620" s="20"/>
      <c r="CV620" s="20"/>
      <c r="CW620" s="20"/>
      <c r="CX620" s="20"/>
      <c r="CY620" s="20"/>
      <c r="CZ620" s="20"/>
      <c r="DA620" s="20"/>
      <c r="DB620" s="20"/>
      <c r="DC620" s="20"/>
      <c r="DD620" s="20"/>
      <c r="DE620" s="20"/>
      <c r="DF620" s="20"/>
      <c r="DG620" s="20"/>
      <c r="DH620" s="20"/>
      <c r="DI620" s="20"/>
      <c r="DJ620" s="20"/>
      <c r="DK620" s="20"/>
      <c r="DL620" s="20"/>
      <c r="DM620" s="20"/>
      <c r="DN620" s="20"/>
      <c r="DO620" s="20"/>
      <c r="DP620" s="20"/>
      <c r="DQ620" s="20"/>
      <c r="DR620" s="20"/>
      <c r="DS620" s="20"/>
      <c r="DT620" s="20"/>
      <c r="DU620" s="20"/>
      <c r="DV620" s="20"/>
      <c r="DW620" s="20"/>
      <c r="DX620" s="20"/>
      <c r="DY620" s="20"/>
      <c r="DZ620" s="20"/>
      <c r="EA620" s="20"/>
      <c r="EB620" s="20"/>
      <c r="EC620" s="20"/>
      <c r="ED620" s="20"/>
      <c r="EE620" s="20"/>
      <c r="EF620" s="20"/>
      <c r="EG620" s="20"/>
      <c r="EH620" s="20"/>
    </row>
    <row r="621" spans="1:138" s="19" customFormat="1" ht="12" customHeight="1" x14ac:dyDescent="0.25">
      <c r="B621" s="4"/>
      <c r="C621" s="73"/>
      <c r="D621" s="73"/>
      <c r="E621" s="73"/>
      <c r="F621" s="73"/>
      <c r="G621" s="73"/>
      <c r="H621" s="73"/>
      <c r="I621" s="73"/>
      <c r="J621" s="73"/>
      <c r="K621" s="82"/>
      <c r="L621" s="81"/>
      <c r="M621" s="81"/>
      <c r="N621" s="55"/>
      <c r="O621" s="55"/>
      <c r="P621" s="56"/>
      <c r="Q621" s="17"/>
      <c r="R621" s="150"/>
      <c r="S621" s="150"/>
      <c r="T621" s="150"/>
      <c r="U621" s="150"/>
      <c r="V621" s="321"/>
      <c r="W621" s="338"/>
      <c r="X621" s="192"/>
      <c r="Y621" s="195"/>
      <c r="Z621" s="151"/>
      <c r="AA621" s="152"/>
      <c r="AB621" s="152"/>
      <c r="AC621" s="152"/>
      <c r="AD621" s="152"/>
      <c r="AE621" s="20"/>
      <c r="AF621" s="20"/>
      <c r="AG621" s="20"/>
      <c r="AH621" s="20"/>
      <c r="AI621" s="20"/>
      <c r="AJ621" s="20"/>
      <c r="AK621" s="20"/>
      <c r="AL621" s="20"/>
      <c r="AM621" s="20"/>
      <c r="AN621" s="20"/>
      <c r="AO621" s="20"/>
      <c r="AP621" s="20"/>
      <c r="AQ621" s="20"/>
      <c r="AR621" s="20"/>
      <c r="AS621" s="20"/>
      <c r="AT621" s="20"/>
      <c r="AU621" s="20"/>
      <c r="AV621" s="20"/>
      <c r="AW621" s="20"/>
      <c r="AX621" s="20"/>
      <c r="AY621" s="20"/>
      <c r="AZ621" s="20"/>
      <c r="BA621" s="20"/>
      <c r="BB621" s="20"/>
      <c r="BC621" s="20"/>
      <c r="BD621" s="20"/>
      <c r="BE621" s="20"/>
      <c r="BF621" s="20"/>
      <c r="BG621" s="20"/>
      <c r="BH621" s="20"/>
      <c r="BI621" s="20"/>
      <c r="BJ621" s="20"/>
      <c r="BK621" s="20"/>
      <c r="BL621" s="20"/>
      <c r="BM621" s="20"/>
      <c r="BN621" s="20"/>
      <c r="BO621" s="20"/>
      <c r="BP621" s="20"/>
      <c r="BQ621" s="20"/>
      <c r="BR621" s="20"/>
      <c r="BS621" s="20"/>
      <c r="BT621" s="20"/>
      <c r="BU621" s="20"/>
      <c r="BV621" s="20"/>
      <c r="BW621" s="20"/>
      <c r="BX621" s="20"/>
      <c r="BY621" s="20"/>
      <c r="BZ621" s="20"/>
      <c r="CA621" s="20"/>
      <c r="CB621" s="20"/>
      <c r="CC621" s="20"/>
      <c r="CD621" s="20"/>
      <c r="CE621" s="20"/>
      <c r="CF621" s="20"/>
      <c r="CG621" s="20"/>
      <c r="CH621" s="20"/>
      <c r="CI621" s="20"/>
      <c r="CJ621" s="20"/>
      <c r="CK621" s="20"/>
      <c r="CL621" s="20"/>
      <c r="CM621" s="20"/>
      <c r="CN621" s="20"/>
      <c r="CO621" s="20"/>
      <c r="CP621" s="20"/>
      <c r="CQ621" s="20"/>
      <c r="CR621" s="20"/>
      <c r="CS621" s="20"/>
      <c r="CT621" s="20"/>
      <c r="CU621" s="20"/>
      <c r="CV621" s="20"/>
      <c r="CW621" s="20"/>
      <c r="CX621" s="20"/>
      <c r="CY621" s="20"/>
      <c r="CZ621" s="20"/>
      <c r="DA621" s="20"/>
      <c r="DB621" s="20"/>
      <c r="DC621" s="20"/>
      <c r="DD621" s="20"/>
      <c r="DE621" s="20"/>
      <c r="DF621" s="20"/>
      <c r="DG621" s="20"/>
      <c r="DH621" s="20"/>
      <c r="DI621" s="20"/>
      <c r="DJ621" s="20"/>
      <c r="DK621" s="20"/>
      <c r="DL621" s="20"/>
      <c r="DM621" s="20"/>
      <c r="DN621" s="20"/>
      <c r="DO621" s="20"/>
      <c r="DP621" s="20"/>
      <c r="DQ621" s="20"/>
      <c r="DR621" s="20"/>
      <c r="DS621" s="20"/>
      <c r="DT621" s="20"/>
      <c r="DU621" s="20"/>
      <c r="DV621" s="20"/>
      <c r="DW621" s="20"/>
      <c r="DX621" s="20"/>
      <c r="DY621" s="20"/>
      <c r="DZ621" s="20"/>
      <c r="EA621" s="20"/>
      <c r="EB621" s="20"/>
      <c r="EC621" s="20"/>
      <c r="ED621" s="20"/>
      <c r="EE621" s="20"/>
      <c r="EF621" s="20"/>
      <c r="EG621" s="20"/>
      <c r="EH621" s="20"/>
    </row>
    <row r="622" spans="1:138" s="19" customFormat="1" ht="12" customHeight="1" x14ac:dyDescent="0.25">
      <c r="B622" s="4"/>
      <c r="C622" s="73"/>
      <c r="D622" s="73"/>
      <c r="E622" s="73"/>
      <c r="F622" s="73"/>
      <c r="G622" s="73"/>
      <c r="H622" s="73"/>
      <c r="I622" s="73"/>
      <c r="J622" s="73"/>
      <c r="K622" s="82"/>
      <c r="L622" s="81"/>
      <c r="M622" s="81"/>
      <c r="N622" s="55"/>
      <c r="O622" s="55"/>
      <c r="P622" s="56"/>
      <c r="Q622" s="17"/>
      <c r="R622" s="150"/>
      <c r="S622" s="150"/>
      <c r="T622" s="150"/>
      <c r="U622" s="150"/>
      <c r="V622" s="321"/>
      <c r="W622" s="338"/>
      <c r="X622" s="192"/>
      <c r="Y622" s="195"/>
      <c r="Z622" s="151"/>
      <c r="AA622" s="152"/>
      <c r="AB622" s="152"/>
      <c r="AC622" s="152"/>
      <c r="AD622" s="152"/>
      <c r="AE622" s="20"/>
      <c r="AF622" s="20"/>
      <c r="AG622" s="20"/>
      <c r="AH622" s="20"/>
      <c r="AI622" s="20"/>
      <c r="AJ622" s="20"/>
      <c r="AK622" s="20"/>
      <c r="AL622" s="20"/>
      <c r="AM622" s="20"/>
      <c r="AN622" s="20"/>
      <c r="AO622" s="20"/>
      <c r="AP622" s="20"/>
      <c r="AQ622" s="20"/>
      <c r="AR622" s="20"/>
      <c r="AS622" s="20"/>
      <c r="AT622" s="20"/>
      <c r="AU622" s="20"/>
      <c r="AV622" s="20"/>
      <c r="AW622" s="20"/>
      <c r="AX622" s="20"/>
      <c r="AY622" s="20"/>
      <c r="AZ622" s="20"/>
      <c r="BA622" s="20"/>
      <c r="BB622" s="20"/>
      <c r="BC622" s="20"/>
      <c r="BD622" s="20"/>
      <c r="BE622" s="20"/>
      <c r="BF622" s="20"/>
      <c r="BG622" s="20"/>
      <c r="BH622" s="20"/>
      <c r="BI622" s="20"/>
      <c r="BJ622" s="20"/>
      <c r="BK622" s="20"/>
      <c r="BL622" s="20"/>
      <c r="BM622" s="20"/>
      <c r="BN622" s="20"/>
      <c r="BO622" s="20"/>
      <c r="BP622" s="20"/>
      <c r="BQ622" s="20"/>
      <c r="BR622" s="20"/>
      <c r="BS622" s="20"/>
      <c r="BT622" s="20"/>
      <c r="BU622" s="20"/>
      <c r="BV622" s="20"/>
      <c r="BW622" s="20"/>
      <c r="BX622" s="20"/>
      <c r="BY622" s="20"/>
      <c r="BZ622" s="20"/>
      <c r="CA622" s="20"/>
      <c r="CB622" s="20"/>
      <c r="CC622" s="20"/>
      <c r="CD622" s="20"/>
      <c r="CE622" s="20"/>
      <c r="CF622" s="20"/>
      <c r="CG622" s="20"/>
      <c r="CH622" s="20"/>
      <c r="CI622" s="20"/>
      <c r="CJ622" s="20"/>
      <c r="CK622" s="20"/>
      <c r="CL622" s="20"/>
      <c r="CM622" s="20"/>
      <c r="CN622" s="20"/>
      <c r="CO622" s="20"/>
      <c r="CP622" s="20"/>
      <c r="CQ622" s="20"/>
      <c r="CR622" s="20"/>
      <c r="CS622" s="20"/>
      <c r="CT622" s="20"/>
      <c r="CU622" s="20"/>
      <c r="CV622" s="20"/>
      <c r="CW622" s="20"/>
      <c r="CX622" s="20"/>
      <c r="CY622" s="20"/>
      <c r="CZ622" s="20"/>
      <c r="DA622" s="20"/>
      <c r="DB622" s="20"/>
      <c r="DC622" s="20"/>
      <c r="DD622" s="20"/>
      <c r="DE622" s="20"/>
      <c r="DF622" s="20"/>
      <c r="DG622" s="20"/>
      <c r="DH622" s="20"/>
      <c r="DI622" s="20"/>
      <c r="DJ622" s="20"/>
      <c r="DK622" s="20"/>
      <c r="DL622" s="20"/>
      <c r="DM622" s="20"/>
      <c r="DN622" s="20"/>
      <c r="DO622" s="20"/>
      <c r="DP622" s="20"/>
      <c r="DQ622" s="20"/>
      <c r="DR622" s="20"/>
      <c r="DS622" s="20"/>
      <c r="DT622" s="20"/>
      <c r="DU622" s="20"/>
      <c r="DV622" s="20"/>
      <c r="DW622" s="20"/>
      <c r="DX622" s="20"/>
      <c r="DY622" s="20"/>
      <c r="DZ622" s="20"/>
      <c r="EA622" s="20"/>
      <c r="EB622" s="20"/>
      <c r="EC622" s="20"/>
      <c r="ED622" s="20"/>
      <c r="EE622" s="20"/>
      <c r="EF622" s="20"/>
      <c r="EG622" s="20"/>
      <c r="EH622" s="20"/>
    </row>
    <row r="623" spans="1:138" s="19" customFormat="1" ht="12" customHeight="1" x14ac:dyDescent="0.25">
      <c r="B623" s="4"/>
      <c r="C623" s="73"/>
      <c r="D623" s="73"/>
      <c r="E623" s="73"/>
      <c r="F623" s="73"/>
      <c r="G623" s="73"/>
      <c r="H623" s="73"/>
      <c r="I623" s="73"/>
      <c r="J623" s="73"/>
      <c r="K623" s="82"/>
      <c r="L623" s="81"/>
      <c r="M623" s="81"/>
      <c r="N623" s="55"/>
      <c r="O623" s="55"/>
      <c r="P623" s="56"/>
      <c r="Q623" s="17"/>
      <c r="R623" s="150"/>
      <c r="S623" s="150"/>
      <c r="T623" s="150"/>
      <c r="U623" s="150"/>
      <c r="V623" s="321"/>
      <c r="W623" s="338"/>
      <c r="X623" s="192"/>
      <c r="Y623" s="195"/>
      <c r="Z623" s="151"/>
      <c r="AA623" s="152"/>
      <c r="AB623" s="152"/>
      <c r="AC623" s="152"/>
      <c r="AD623" s="152"/>
      <c r="AE623" s="20"/>
      <c r="AF623" s="20"/>
      <c r="AG623" s="20"/>
      <c r="AH623" s="20"/>
      <c r="AI623" s="20"/>
      <c r="AJ623" s="20"/>
      <c r="AK623" s="20"/>
      <c r="AL623" s="20"/>
      <c r="AM623" s="20"/>
      <c r="AN623" s="20"/>
      <c r="AO623" s="20"/>
      <c r="AP623" s="20"/>
      <c r="AQ623" s="20"/>
      <c r="AR623" s="20"/>
      <c r="AS623" s="20"/>
      <c r="AT623" s="20"/>
      <c r="AU623" s="20"/>
      <c r="AV623" s="20"/>
      <c r="AW623" s="20"/>
      <c r="AX623" s="20"/>
      <c r="AY623" s="20"/>
      <c r="AZ623" s="20"/>
      <c r="BA623" s="20"/>
      <c r="BB623" s="20"/>
      <c r="BC623" s="20"/>
      <c r="BD623" s="20"/>
      <c r="BE623" s="20"/>
      <c r="BF623" s="20"/>
      <c r="BG623" s="20"/>
      <c r="BH623" s="20"/>
      <c r="BI623" s="20"/>
      <c r="BJ623" s="20"/>
      <c r="BK623" s="20"/>
      <c r="BL623" s="20"/>
      <c r="BM623" s="20"/>
      <c r="BN623" s="20"/>
      <c r="BO623" s="20"/>
      <c r="BP623" s="20"/>
      <c r="BQ623" s="20"/>
      <c r="BR623" s="20"/>
      <c r="BS623" s="20"/>
      <c r="BT623" s="20"/>
      <c r="BU623" s="20"/>
      <c r="BV623" s="20"/>
      <c r="BW623" s="20"/>
      <c r="BX623" s="20"/>
      <c r="BY623" s="20"/>
      <c r="BZ623" s="20"/>
      <c r="CA623" s="20"/>
      <c r="CB623" s="20"/>
      <c r="CC623" s="20"/>
      <c r="CD623" s="20"/>
      <c r="CE623" s="20"/>
      <c r="CF623" s="20"/>
      <c r="CG623" s="20"/>
      <c r="CH623" s="20"/>
      <c r="CI623" s="20"/>
      <c r="CJ623" s="20"/>
      <c r="CK623" s="20"/>
      <c r="CL623" s="20"/>
      <c r="CM623" s="20"/>
      <c r="CN623" s="20"/>
      <c r="CO623" s="20"/>
      <c r="CP623" s="20"/>
      <c r="CQ623" s="20"/>
      <c r="CR623" s="20"/>
      <c r="CS623" s="20"/>
      <c r="CT623" s="20"/>
      <c r="CU623" s="20"/>
      <c r="CV623" s="20"/>
      <c r="CW623" s="20"/>
      <c r="CX623" s="20"/>
      <c r="CY623" s="20"/>
      <c r="CZ623" s="20"/>
      <c r="DA623" s="20"/>
      <c r="DB623" s="20"/>
      <c r="DC623" s="20"/>
      <c r="DD623" s="20"/>
      <c r="DE623" s="20"/>
      <c r="DF623" s="20"/>
      <c r="DG623" s="20"/>
      <c r="DH623" s="20"/>
      <c r="DI623" s="20"/>
      <c r="DJ623" s="20"/>
      <c r="DK623" s="20"/>
      <c r="DL623" s="20"/>
      <c r="DM623" s="20"/>
      <c r="DN623" s="20"/>
      <c r="DO623" s="20"/>
      <c r="DP623" s="20"/>
      <c r="DQ623" s="20"/>
      <c r="DR623" s="20"/>
      <c r="DS623" s="20"/>
      <c r="DT623" s="20"/>
      <c r="DU623" s="20"/>
      <c r="DV623" s="20"/>
      <c r="DW623" s="20"/>
      <c r="DX623" s="20"/>
      <c r="DY623" s="20"/>
      <c r="DZ623" s="20"/>
      <c r="EA623" s="20"/>
      <c r="EB623" s="20"/>
      <c r="EC623" s="20"/>
      <c r="ED623" s="20"/>
      <c r="EE623" s="20"/>
      <c r="EF623" s="20"/>
      <c r="EG623" s="20"/>
      <c r="EH623" s="20"/>
    </row>
    <row r="624" spans="1:138" s="19" customFormat="1" ht="12" customHeight="1" x14ac:dyDescent="0.25">
      <c r="B624" s="4"/>
      <c r="C624" s="73"/>
      <c r="D624" s="73"/>
      <c r="E624" s="73"/>
      <c r="F624" s="73"/>
      <c r="G624" s="73"/>
      <c r="H624" s="73"/>
      <c r="I624" s="73"/>
      <c r="J624" s="73"/>
      <c r="K624" s="82"/>
      <c r="L624" s="81"/>
      <c r="M624" s="81"/>
      <c r="N624" s="55"/>
      <c r="O624" s="55"/>
      <c r="P624" s="56"/>
      <c r="Q624" s="17"/>
      <c r="R624" s="150"/>
      <c r="S624" s="150"/>
      <c r="T624" s="150"/>
      <c r="U624" s="150"/>
      <c r="V624" s="321"/>
      <c r="W624" s="338"/>
      <c r="X624" s="192"/>
      <c r="Y624" s="195"/>
      <c r="Z624" s="151"/>
      <c r="AA624" s="152"/>
      <c r="AB624" s="152"/>
      <c r="AC624" s="152"/>
      <c r="AD624" s="152"/>
      <c r="AE624" s="20"/>
      <c r="AF624" s="20"/>
      <c r="AG624" s="20"/>
      <c r="AH624" s="20"/>
      <c r="AI624" s="20"/>
      <c r="AJ624" s="20"/>
      <c r="AK624" s="20"/>
      <c r="AL624" s="20"/>
      <c r="AM624" s="20"/>
      <c r="AN624" s="20"/>
      <c r="AO624" s="20"/>
      <c r="AP624" s="20"/>
      <c r="AQ624" s="20"/>
      <c r="AR624" s="20"/>
      <c r="AS624" s="20"/>
      <c r="AT624" s="20"/>
      <c r="AU624" s="20"/>
      <c r="AV624" s="20"/>
      <c r="AW624" s="20"/>
      <c r="AX624" s="20"/>
      <c r="AY624" s="20"/>
      <c r="AZ624" s="20"/>
      <c r="BA624" s="20"/>
      <c r="BB624" s="20"/>
      <c r="BC624" s="20"/>
      <c r="BD624" s="20"/>
      <c r="BE624" s="20"/>
      <c r="BF624" s="20"/>
      <c r="BG624" s="20"/>
      <c r="BH624" s="20"/>
      <c r="BI624" s="20"/>
      <c r="BJ624" s="20"/>
      <c r="BK624" s="20"/>
      <c r="BL624" s="20"/>
      <c r="BM624" s="20"/>
      <c r="BN624" s="20"/>
      <c r="BO624" s="20"/>
      <c r="BP624" s="20"/>
      <c r="BQ624" s="20"/>
      <c r="BR624" s="20"/>
      <c r="BS624" s="20"/>
      <c r="BT624" s="20"/>
      <c r="BU624" s="20"/>
      <c r="BV624" s="20"/>
      <c r="BW624" s="20"/>
      <c r="BX624" s="20"/>
      <c r="BY624" s="20"/>
      <c r="BZ624" s="20"/>
      <c r="CA624" s="20"/>
      <c r="CB624" s="20"/>
      <c r="CC624" s="20"/>
      <c r="CD624" s="20"/>
      <c r="CE624" s="20"/>
      <c r="CF624" s="20"/>
      <c r="CG624" s="20"/>
      <c r="CH624" s="20"/>
      <c r="CI624" s="20"/>
      <c r="CJ624" s="20"/>
      <c r="CK624" s="20"/>
      <c r="CL624" s="20"/>
      <c r="CM624" s="20"/>
      <c r="CN624" s="20"/>
      <c r="CO624" s="20"/>
      <c r="CP624" s="20"/>
      <c r="CQ624" s="20"/>
      <c r="CR624" s="20"/>
      <c r="CS624" s="20"/>
      <c r="CT624" s="20"/>
      <c r="CU624" s="20"/>
      <c r="CV624" s="20"/>
      <c r="CW624" s="20"/>
      <c r="CX624" s="20"/>
      <c r="CY624" s="20"/>
      <c r="CZ624" s="20"/>
      <c r="DA624" s="20"/>
      <c r="DB624" s="20"/>
      <c r="DC624" s="20"/>
      <c r="DD624" s="20"/>
      <c r="DE624" s="20"/>
      <c r="DF624" s="20"/>
      <c r="DG624" s="20"/>
      <c r="DH624" s="20"/>
      <c r="DI624" s="20"/>
      <c r="DJ624" s="20"/>
      <c r="DK624" s="20"/>
      <c r="DL624" s="20"/>
      <c r="DM624" s="20"/>
      <c r="DN624" s="20"/>
      <c r="DO624" s="20"/>
      <c r="DP624" s="20"/>
      <c r="DQ624" s="20"/>
      <c r="DR624" s="20"/>
      <c r="DS624" s="20"/>
      <c r="DT624" s="20"/>
      <c r="DU624" s="20"/>
      <c r="DV624" s="20"/>
      <c r="DW624" s="20"/>
      <c r="DX624" s="20"/>
      <c r="DY624" s="20"/>
      <c r="DZ624" s="20"/>
      <c r="EA624" s="20"/>
      <c r="EB624" s="20"/>
      <c r="EC624" s="20"/>
      <c r="ED624" s="20"/>
      <c r="EE624" s="20"/>
      <c r="EF624" s="20"/>
      <c r="EG624" s="20"/>
      <c r="EH624" s="20"/>
    </row>
    <row r="625" spans="1:141" s="19" customFormat="1" ht="12" customHeight="1" x14ac:dyDescent="0.25">
      <c r="B625" s="4"/>
      <c r="C625" s="73"/>
      <c r="D625" s="73"/>
      <c r="E625" s="73"/>
      <c r="F625" s="73"/>
      <c r="G625" s="73"/>
      <c r="H625" s="73"/>
      <c r="I625" s="73"/>
      <c r="J625" s="73"/>
      <c r="K625" s="82"/>
      <c r="L625" s="81"/>
      <c r="M625" s="81"/>
      <c r="N625" s="55"/>
      <c r="O625" s="55"/>
      <c r="P625" s="56"/>
      <c r="Q625" s="17"/>
      <c r="R625" s="150"/>
      <c r="S625" s="150"/>
      <c r="T625" s="150"/>
      <c r="U625" s="150"/>
      <c r="V625" s="321"/>
      <c r="W625" s="338"/>
      <c r="X625" s="192"/>
      <c r="Y625" s="195"/>
      <c r="Z625" s="151"/>
      <c r="AA625" s="152"/>
      <c r="AB625" s="152"/>
      <c r="AC625" s="152"/>
      <c r="AD625" s="152"/>
      <c r="AE625" s="20"/>
      <c r="AF625" s="20"/>
      <c r="AG625" s="20"/>
      <c r="AH625" s="20"/>
      <c r="AI625" s="20"/>
      <c r="AJ625" s="20"/>
      <c r="AK625" s="20"/>
      <c r="AL625" s="20"/>
      <c r="AM625" s="20"/>
      <c r="AN625" s="20"/>
      <c r="AO625" s="20"/>
      <c r="AP625" s="20"/>
      <c r="AQ625" s="20"/>
      <c r="AR625" s="20"/>
      <c r="AS625" s="20"/>
      <c r="AT625" s="20"/>
      <c r="AU625" s="20"/>
      <c r="AV625" s="20"/>
      <c r="AW625" s="20"/>
      <c r="AX625" s="20"/>
      <c r="AY625" s="20"/>
      <c r="AZ625" s="20"/>
      <c r="BA625" s="20"/>
      <c r="BB625" s="20"/>
      <c r="BC625" s="20"/>
      <c r="BD625" s="20"/>
      <c r="BE625" s="20"/>
      <c r="BF625" s="20"/>
      <c r="BG625" s="20"/>
      <c r="BH625" s="20"/>
      <c r="BI625" s="20"/>
      <c r="BJ625" s="20"/>
      <c r="BK625" s="20"/>
      <c r="BL625" s="20"/>
      <c r="BM625" s="20"/>
      <c r="BN625" s="20"/>
      <c r="BO625" s="20"/>
      <c r="BP625" s="20"/>
      <c r="BQ625" s="20"/>
      <c r="BR625" s="20"/>
      <c r="BS625" s="20"/>
      <c r="BT625" s="20"/>
      <c r="BU625" s="20"/>
      <c r="BV625" s="20"/>
      <c r="BW625" s="20"/>
      <c r="BX625" s="20"/>
      <c r="BY625" s="20"/>
      <c r="BZ625" s="20"/>
      <c r="CA625" s="20"/>
      <c r="CB625" s="20"/>
      <c r="CC625" s="20"/>
      <c r="CD625" s="20"/>
      <c r="CE625" s="20"/>
      <c r="CF625" s="20"/>
      <c r="CG625" s="20"/>
      <c r="CH625" s="20"/>
      <c r="CI625" s="20"/>
      <c r="CJ625" s="20"/>
      <c r="CK625" s="20"/>
      <c r="CL625" s="20"/>
      <c r="CM625" s="20"/>
      <c r="CN625" s="20"/>
      <c r="CO625" s="20"/>
      <c r="CP625" s="20"/>
      <c r="CQ625" s="20"/>
      <c r="CR625" s="20"/>
      <c r="CS625" s="20"/>
      <c r="CT625" s="20"/>
      <c r="CU625" s="20"/>
      <c r="CV625" s="20"/>
      <c r="CW625" s="20"/>
      <c r="CX625" s="20"/>
      <c r="CY625" s="20"/>
      <c r="CZ625" s="20"/>
      <c r="DA625" s="20"/>
      <c r="DB625" s="20"/>
      <c r="DC625" s="20"/>
      <c r="DD625" s="20"/>
      <c r="DE625" s="20"/>
      <c r="DF625" s="20"/>
      <c r="DG625" s="20"/>
      <c r="DH625" s="20"/>
      <c r="DI625" s="20"/>
      <c r="DJ625" s="20"/>
      <c r="DK625" s="20"/>
      <c r="DL625" s="20"/>
      <c r="DM625" s="20"/>
      <c r="DN625" s="20"/>
      <c r="DO625" s="20"/>
      <c r="DP625" s="20"/>
      <c r="DQ625" s="20"/>
      <c r="DR625" s="20"/>
      <c r="DS625" s="20"/>
      <c r="DT625" s="20"/>
      <c r="DU625" s="20"/>
      <c r="DV625" s="20"/>
      <c r="DW625" s="20"/>
      <c r="DX625" s="20"/>
      <c r="DY625" s="20"/>
      <c r="DZ625" s="20"/>
      <c r="EA625" s="20"/>
      <c r="EB625" s="20"/>
      <c r="EC625" s="20"/>
      <c r="ED625" s="20"/>
      <c r="EE625" s="20"/>
      <c r="EF625" s="20"/>
      <c r="EG625" s="20"/>
      <c r="EH625" s="20"/>
    </row>
    <row r="626" spans="1:141" s="19" customFormat="1" ht="12" customHeight="1" x14ac:dyDescent="0.25">
      <c r="B626" s="4"/>
      <c r="C626" s="73"/>
      <c r="D626" s="73"/>
      <c r="E626" s="73"/>
      <c r="F626" s="73"/>
      <c r="G626" s="73"/>
      <c r="H626" s="73"/>
      <c r="I626" s="73"/>
      <c r="J626" s="73"/>
      <c r="K626" s="82"/>
      <c r="L626" s="81"/>
      <c r="M626" s="81"/>
      <c r="N626" s="55"/>
      <c r="O626" s="55"/>
      <c r="P626" s="56"/>
      <c r="Q626" s="17"/>
      <c r="R626" s="150"/>
      <c r="S626" s="150"/>
      <c r="T626" s="150"/>
      <c r="U626" s="150"/>
      <c r="V626" s="321"/>
      <c r="W626" s="338"/>
      <c r="X626" s="192"/>
      <c r="Y626" s="195"/>
      <c r="Z626" s="151"/>
      <c r="AA626" s="152"/>
      <c r="AB626" s="152"/>
      <c r="AC626" s="152"/>
      <c r="AD626" s="152"/>
      <c r="AE626" s="20"/>
      <c r="AF626" s="20"/>
      <c r="AG626" s="20"/>
      <c r="AH626" s="20"/>
      <c r="AI626" s="20"/>
      <c r="AJ626" s="20"/>
      <c r="AK626" s="20"/>
      <c r="AL626" s="20"/>
      <c r="AM626" s="20"/>
      <c r="AN626" s="20"/>
      <c r="AO626" s="20"/>
      <c r="AP626" s="20"/>
      <c r="AQ626" s="20"/>
      <c r="AR626" s="20"/>
      <c r="AS626" s="20"/>
      <c r="AT626" s="20"/>
      <c r="AU626" s="20"/>
      <c r="AV626" s="20"/>
      <c r="AW626" s="20"/>
      <c r="AX626" s="20"/>
      <c r="AY626" s="20"/>
      <c r="AZ626" s="20"/>
      <c r="BA626" s="20"/>
      <c r="BB626" s="20"/>
      <c r="BC626" s="20"/>
      <c r="BD626" s="20"/>
      <c r="BE626" s="20"/>
      <c r="BF626" s="20"/>
      <c r="BG626" s="20"/>
      <c r="BH626" s="20"/>
      <c r="BI626" s="20"/>
      <c r="BJ626" s="20"/>
      <c r="BK626" s="20"/>
      <c r="BL626" s="20"/>
      <c r="BM626" s="20"/>
      <c r="BN626" s="20"/>
      <c r="BO626" s="20"/>
      <c r="BP626" s="20"/>
      <c r="BQ626" s="20"/>
      <c r="BR626" s="20"/>
      <c r="BS626" s="20"/>
      <c r="BT626" s="20"/>
      <c r="BU626" s="20"/>
      <c r="BV626" s="20"/>
      <c r="BW626" s="20"/>
      <c r="BX626" s="20"/>
      <c r="BY626" s="20"/>
      <c r="BZ626" s="20"/>
      <c r="CA626" s="20"/>
      <c r="CB626" s="20"/>
      <c r="CC626" s="20"/>
      <c r="CD626" s="20"/>
      <c r="CE626" s="20"/>
      <c r="CF626" s="20"/>
      <c r="CG626" s="20"/>
      <c r="CH626" s="20"/>
      <c r="CI626" s="20"/>
      <c r="CJ626" s="20"/>
      <c r="CK626" s="20"/>
      <c r="CL626" s="20"/>
      <c r="CM626" s="20"/>
      <c r="CN626" s="20"/>
      <c r="CO626" s="20"/>
      <c r="CP626" s="20"/>
      <c r="CQ626" s="20"/>
      <c r="CR626" s="20"/>
      <c r="CS626" s="20"/>
      <c r="CT626" s="20"/>
      <c r="CU626" s="20"/>
      <c r="CV626" s="20"/>
      <c r="CW626" s="20"/>
      <c r="CX626" s="20"/>
      <c r="CY626" s="20"/>
      <c r="CZ626" s="20"/>
      <c r="DA626" s="20"/>
      <c r="DB626" s="20"/>
      <c r="DC626" s="20"/>
      <c r="DD626" s="20"/>
      <c r="DE626" s="20"/>
      <c r="DF626" s="20"/>
      <c r="DG626" s="20"/>
      <c r="DH626" s="20"/>
      <c r="DI626" s="20"/>
      <c r="DJ626" s="20"/>
      <c r="DK626" s="20"/>
      <c r="DL626" s="20"/>
      <c r="DM626" s="20"/>
      <c r="DN626" s="20"/>
      <c r="DO626" s="20"/>
      <c r="DP626" s="20"/>
      <c r="DQ626" s="20"/>
      <c r="DR626" s="20"/>
      <c r="DS626" s="20"/>
      <c r="DT626" s="20"/>
      <c r="DU626" s="20"/>
      <c r="DV626" s="20"/>
      <c r="DW626" s="20"/>
      <c r="DX626" s="20"/>
      <c r="DY626" s="20"/>
      <c r="DZ626" s="20"/>
      <c r="EA626" s="20"/>
      <c r="EB626" s="20"/>
      <c r="EC626" s="20"/>
      <c r="ED626" s="20"/>
      <c r="EE626" s="20"/>
      <c r="EF626" s="20"/>
      <c r="EG626" s="20"/>
      <c r="EH626" s="20"/>
    </row>
    <row r="627" spans="1:141" s="19" customFormat="1" ht="12" customHeight="1" x14ac:dyDescent="0.25">
      <c r="A627" s="22"/>
      <c r="B627" s="4"/>
      <c r="C627" s="73"/>
      <c r="D627" s="73"/>
      <c r="E627" s="73"/>
      <c r="F627" s="73"/>
      <c r="G627" s="73"/>
      <c r="H627" s="73"/>
      <c r="I627" s="73"/>
      <c r="J627" s="73"/>
      <c r="K627" s="82"/>
      <c r="L627" s="81"/>
      <c r="M627" s="81"/>
      <c r="N627" s="55"/>
      <c r="O627" s="55"/>
      <c r="P627" s="56"/>
      <c r="Q627" s="17"/>
      <c r="R627" s="150"/>
      <c r="S627" s="150"/>
      <c r="T627" s="150"/>
      <c r="U627" s="150"/>
      <c r="V627" s="321"/>
      <c r="W627" s="338"/>
      <c r="X627" s="192"/>
      <c r="Y627" s="195"/>
      <c r="Z627" s="151"/>
      <c r="AA627" s="152"/>
      <c r="AB627" s="152"/>
      <c r="AC627" s="152"/>
      <c r="AD627" s="152"/>
      <c r="AE627" s="20"/>
      <c r="AF627" s="20"/>
      <c r="AG627" s="20"/>
      <c r="AH627" s="20"/>
      <c r="AI627" s="20"/>
      <c r="AJ627" s="20"/>
      <c r="AK627" s="20"/>
      <c r="AL627" s="20"/>
      <c r="AM627" s="20"/>
      <c r="AN627" s="20"/>
      <c r="AO627" s="20"/>
      <c r="AP627" s="20"/>
      <c r="AQ627" s="20"/>
      <c r="AR627" s="20"/>
      <c r="AS627" s="20"/>
      <c r="AT627" s="20"/>
      <c r="AU627" s="20"/>
      <c r="AV627" s="20"/>
      <c r="AW627" s="20"/>
      <c r="AX627" s="20"/>
      <c r="AY627" s="20"/>
      <c r="AZ627" s="20"/>
      <c r="BA627" s="20"/>
      <c r="BB627" s="20"/>
      <c r="BC627" s="20"/>
      <c r="BD627" s="20"/>
      <c r="BE627" s="20"/>
      <c r="BF627" s="20"/>
      <c r="BG627" s="20"/>
      <c r="BH627" s="20"/>
      <c r="BI627" s="20"/>
      <c r="BJ627" s="20"/>
      <c r="BK627" s="20"/>
      <c r="BL627" s="20"/>
      <c r="BM627" s="20"/>
      <c r="BN627" s="20"/>
      <c r="BO627" s="20"/>
      <c r="BP627" s="20"/>
      <c r="BQ627" s="20"/>
      <c r="BR627" s="20"/>
      <c r="BS627" s="20"/>
      <c r="BT627" s="20"/>
      <c r="BU627" s="20"/>
      <c r="BV627" s="20"/>
      <c r="BW627" s="20"/>
      <c r="BX627" s="20"/>
      <c r="BY627" s="20"/>
      <c r="BZ627" s="20"/>
      <c r="CA627" s="20"/>
      <c r="CB627" s="20"/>
      <c r="CC627" s="20"/>
      <c r="CD627" s="20"/>
      <c r="CE627" s="20"/>
      <c r="CF627" s="20"/>
      <c r="CG627" s="20"/>
      <c r="CH627" s="20"/>
      <c r="CI627" s="20"/>
      <c r="CJ627" s="20"/>
      <c r="CK627" s="20"/>
      <c r="CL627" s="20"/>
      <c r="CM627" s="20"/>
      <c r="CN627" s="20"/>
      <c r="CO627" s="20"/>
      <c r="CP627" s="20"/>
      <c r="CQ627" s="20"/>
      <c r="CR627" s="20"/>
      <c r="CS627" s="20"/>
      <c r="CT627" s="20"/>
      <c r="CU627" s="20"/>
      <c r="CV627" s="20"/>
      <c r="CW627" s="20"/>
      <c r="CX627" s="20"/>
      <c r="CY627" s="20"/>
      <c r="CZ627" s="20"/>
      <c r="DA627" s="20"/>
      <c r="DB627" s="20"/>
      <c r="DC627" s="20"/>
      <c r="DD627" s="20"/>
      <c r="DE627" s="20"/>
      <c r="DF627" s="20"/>
      <c r="DG627" s="20"/>
      <c r="DH627" s="20"/>
      <c r="DI627" s="20"/>
      <c r="DJ627" s="20"/>
      <c r="DK627" s="20"/>
      <c r="DL627" s="20"/>
      <c r="DM627" s="20"/>
      <c r="DN627" s="20"/>
      <c r="DO627" s="20"/>
      <c r="DP627" s="20"/>
      <c r="DQ627" s="20"/>
      <c r="DR627" s="20"/>
      <c r="DS627" s="20"/>
      <c r="DT627" s="20"/>
      <c r="DU627" s="20"/>
      <c r="DV627" s="20"/>
      <c r="DW627" s="20"/>
      <c r="DX627" s="20"/>
      <c r="DY627" s="20"/>
      <c r="DZ627" s="20"/>
      <c r="EA627" s="20"/>
      <c r="EB627" s="20"/>
      <c r="EC627" s="20"/>
      <c r="ED627" s="20"/>
      <c r="EE627" s="20"/>
      <c r="EF627" s="20"/>
      <c r="EG627" s="20"/>
      <c r="EH627" s="20"/>
    </row>
    <row r="628" spans="1:141" s="19" customFormat="1" ht="12" customHeight="1" x14ac:dyDescent="0.25">
      <c r="A628" s="22"/>
      <c r="B628" s="4"/>
      <c r="C628" s="73"/>
      <c r="D628" s="73"/>
      <c r="E628" s="73"/>
      <c r="F628" s="73"/>
      <c r="G628" s="73"/>
      <c r="H628" s="73"/>
      <c r="I628" s="73"/>
      <c r="J628" s="73"/>
      <c r="K628" s="82"/>
      <c r="L628" s="81"/>
      <c r="M628" s="81"/>
      <c r="N628" s="55"/>
      <c r="O628" s="55"/>
      <c r="P628" s="56"/>
      <c r="Q628" s="17"/>
      <c r="R628" s="150"/>
      <c r="S628" s="150"/>
      <c r="T628" s="150"/>
      <c r="U628" s="150"/>
      <c r="V628" s="321"/>
      <c r="W628" s="338"/>
      <c r="X628" s="192"/>
      <c r="Y628" s="195"/>
      <c r="Z628" s="151"/>
      <c r="AA628" s="152"/>
      <c r="AB628" s="152"/>
      <c r="AC628" s="152"/>
      <c r="AD628" s="152"/>
      <c r="AE628" s="20"/>
      <c r="AF628" s="20"/>
      <c r="AG628" s="20"/>
      <c r="AH628" s="20"/>
      <c r="AI628" s="20"/>
      <c r="AJ628" s="20"/>
      <c r="AK628" s="20"/>
      <c r="AL628" s="20"/>
      <c r="AM628" s="20"/>
      <c r="AN628" s="20"/>
      <c r="AO628" s="20"/>
      <c r="AP628" s="20"/>
      <c r="AQ628" s="20"/>
      <c r="AR628" s="20"/>
      <c r="AS628" s="20"/>
      <c r="AT628" s="20"/>
      <c r="AU628" s="20"/>
      <c r="AV628" s="20"/>
      <c r="AW628" s="20"/>
      <c r="AX628" s="20"/>
      <c r="AY628" s="20"/>
      <c r="AZ628" s="20"/>
      <c r="BA628" s="20"/>
      <c r="BB628" s="20"/>
      <c r="BC628" s="20"/>
      <c r="BD628" s="20"/>
      <c r="BE628" s="20"/>
      <c r="BF628" s="20"/>
      <c r="BG628" s="20"/>
      <c r="BH628" s="20"/>
      <c r="BI628" s="20"/>
      <c r="BJ628" s="20"/>
      <c r="BK628" s="20"/>
      <c r="BL628" s="20"/>
      <c r="BM628" s="20"/>
      <c r="BN628" s="20"/>
      <c r="BO628" s="20"/>
      <c r="BP628" s="20"/>
      <c r="BQ628" s="20"/>
      <c r="BR628" s="20"/>
      <c r="BS628" s="20"/>
      <c r="BT628" s="20"/>
      <c r="BU628" s="20"/>
      <c r="BV628" s="20"/>
      <c r="BW628" s="20"/>
      <c r="BX628" s="20"/>
      <c r="BY628" s="20"/>
      <c r="BZ628" s="20"/>
      <c r="CA628" s="20"/>
      <c r="CB628" s="20"/>
      <c r="CC628" s="20"/>
      <c r="CD628" s="20"/>
      <c r="CE628" s="20"/>
      <c r="CF628" s="20"/>
      <c r="CG628" s="20"/>
      <c r="CH628" s="20"/>
      <c r="CI628" s="20"/>
      <c r="CJ628" s="20"/>
      <c r="CK628" s="20"/>
      <c r="CL628" s="20"/>
      <c r="CM628" s="20"/>
      <c r="CN628" s="20"/>
      <c r="CO628" s="20"/>
      <c r="CP628" s="20"/>
      <c r="CQ628" s="20"/>
      <c r="CR628" s="20"/>
      <c r="CS628" s="20"/>
      <c r="CT628" s="20"/>
      <c r="CU628" s="20"/>
      <c r="CV628" s="20"/>
      <c r="CW628" s="20"/>
      <c r="CX628" s="20"/>
      <c r="CY628" s="20"/>
      <c r="CZ628" s="20"/>
      <c r="DA628" s="20"/>
      <c r="DB628" s="20"/>
      <c r="DC628" s="20"/>
      <c r="DD628" s="20"/>
      <c r="DE628" s="20"/>
      <c r="DF628" s="20"/>
      <c r="DG628" s="20"/>
      <c r="DH628" s="20"/>
      <c r="DI628" s="20"/>
      <c r="DJ628" s="20"/>
      <c r="DK628" s="20"/>
      <c r="DL628" s="20"/>
      <c r="DM628" s="20"/>
      <c r="DN628" s="20"/>
      <c r="DO628" s="20"/>
      <c r="DP628" s="20"/>
      <c r="DQ628" s="20"/>
      <c r="DR628" s="20"/>
      <c r="DS628" s="20"/>
      <c r="DT628" s="20"/>
      <c r="DU628" s="20"/>
      <c r="DV628" s="20"/>
      <c r="DW628" s="20"/>
      <c r="DX628" s="20"/>
      <c r="DY628" s="20"/>
      <c r="DZ628" s="20"/>
      <c r="EA628" s="20"/>
      <c r="EB628" s="20"/>
      <c r="EC628" s="20"/>
      <c r="ED628" s="20"/>
      <c r="EE628" s="20"/>
      <c r="EF628" s="20"/>
      <c r="EG628" s="20"/>
      <c r="EH628" s="20"/>
    </row>
    <row r="629" spans="1:141" s="19" customFormat="1" ht="12" customHeight="1" x14ac:dyDescent="0.25">
      <c r="A629" s="22"/>
      <c r="B629" s="4"/>
      <c r="C629" s="73"/>
      <c r="D629" s="73"/>
      <c r="E629" s="73"/>
      <c r="F629" s="73"/>
      <c r="G629" s="73"/>
      <c r="H629" s="73"/>
      <c r="I629" s="73"/>
      <c r="J629" s="73"/>
      <c r="K629" s="82"/>
      <c r="L629" s="81"/>
      <c r="M629" s="81"/>
      <c r="N629" s="55"/>
      <c r="O629" s="55"/>
      <c r="P629" s="56"/>
      <c r="Q629" s="17"/>
      <c r="R629" s="150"/>
      <c r="S629" s="150"/>
      <c r="T629" s="150"/>
      <c r="U629" s="150"/>
      <c r="V629" s="321"/>
      <c r="W629" s="338"/>
      <c r="X629" s="192"/>
      <c r="Y629" s="195"/>
      <c r="Z629" s="151"/>
      <c r="AA629" s="152"/>
      <c r="AB629" s="152"/>
      <c r="AC629" s="152"/>
      <c r="AD629" s="152"/>
      <c r="AE629" s="20"/>
      <c r="AF629" s="20"/>
      <c r="AG629" s="20"/>
      <c r="AH629" s="20"/>
      <c r="AI629" s="20"/>
      <c r="AJ629" s="20"/>
      <c r="AK629" s="20"/>
      <c r="AL629" s="20"/>
      <c r="AM629" s="20"/>
      <c r="AN629" s="20"/>
      <c r="AO629" s="20"/>
      <c r="AP629" s="20"/>
      <c r="AQ629" s="20"/>
      <c r="AR629" s="20"/>
      <c r="AS629" s="20"/>
      <c r="AT629" s="20"/>
      <c r="AU629" s="20"/>
      <c r="AV629" s="20"/>
      <c r="AW629" s="20"/>
      <c r="AX629" s="20"/>
      <c r="AY629" s="20"/>
      <c r="AZ629" s="20"/>
      <c r="BA629" s="20"/>
      <c r="BB629" s="20"/>
      <c r="BC629" s="20"/>
      <c r="BD629" s="20"/>
      <c r="BE629" s="20"/>
      <c r="BF629" s="20"/>
      <c r="BG629" s="20"/>
      <c r="BH629" s="20"/>
      <c r="BI629" s="20"/>
      <c r="BJ629" s="20"/>
      <c r="BK629" s="20"/>
      <c r="BL629" s="20"/>
      <c r="BM629" s="20"/>
      <c r="BN629" s="20"/>
      <c r="BO629" s="20"/>
      <c r="BP629" s="20"/>
      <c r="BQ629" s="20"/>
      <c r="BR629" s="20"/>
      <c r="BS629" s="20"/>
      <c r="BT629" s="20"/>
      <c r="BU629" s="20"/>
      <c r="BV629" s="20"/>
      <c r="BW629" s="20"/>
      <c r="BX629" s="20"/>
      <c r="BY629" s="20"/>
      <c r="BZ629" s="20"/>
      <c r="CA629" s="20"/>
      <c r="CB629" s="20"/>
      <c r="CC629" s="20"/>
      <c r="CD629" s="20"/>
      <c r="CE629" s="20"/>
      <c r="CF629" s="20"/>
      <c r="CG629" s="20"/>
      <c r="CH629" s="20"/>
      <c r="CI629" s="20"/>
      <c r="CJ629" s="20"/>
      <c r="CK629" s="20"/>
      <c r="CL629" s="20"/>
      <c r="CM629" s="20"/>
      <c r="CN629" s="20"/>
      <c r="CO629" s="20"/>
      <c r="CP629" s="20"/>
      <c r="CQ629" s="20"/>
      <c r="CR629" s="20"/>
      <c r="CS629" s="20"/>
      <c r="CT629" s="20"/>
      <c r="CU629" s="20"/>
      <c r="CV629" s="20"/>
      <c r="CW629" s="20"/>
      <c r="CX629" s="20"/>
      <c r="CY629" s="20"/>
      <c r="CZ629" s="20"/>
      <c r="DA629" s="20"/>
      <c r="DB629" s="20"/>
      <c r="DC629" s="20"/>
      <c r="DD629" s="20"/>
      <c r="DE629" s="20"/>
      <c r="DF629" s="20"/>
      <c r="DG629" s="20"/>
      <c r="DH629" s="20"/>
      <c r="DI629" s="20"/>
      <c r="DJ629" s="20"/>
      <c r="DK629" s="20"/>
      <c r="DL629" s="20"/>
      <c r="DM629" s="20"/>
      <c r="DN629" s="20"/>
      <c r="DO629" s="20"/>
      <c r="DP629" s="20"/>
      <c r="DQ629" s="20"/>
      <c r="DR629" s="20"/>
      <c r="DS629" s="20"/>
      <c r="DT629" s="20"/>
      <c r="DU629" s="20"/>
      <c r="DV629" s="20"/>
      <c r="DW629" s="20"/>
      <c r="DX629" s="20"/>
      <c r="DY629" s="20"/>
      <c r="DZ629" s="20"/>
      <c r="EA629" s="20"/>
      <c r="EB629" s="20"/>
      <c r="EC629" s="20"/>
      <c r="ED629" s="20"/>
      <c r="EE629" s="20"/>
      <c r="EF629" s="20"/>
      <c r="EG629" s="20"/>
      <c r="EH629" s="20"/>
    </row>
    <row r="630" spans="1:141" s="19" customFormat="1" ht="12" customHeight="1" x14ac:dyDescent="0.25">
      <c r="A630" s="22"/>
      <c r="B630" s="4"/>
      <c r="C630" s="73"/>
      <c r="D630" s="73"/>
      <c r="E630" s="73"/>
      <c r="F630" s="73"/>
      <c r="G630" s="73"/>
      <c r="H630" s="73"/>
      <c r="I630" s="73"/>
      <c r="J630" s="73"/>
      <c r="K630" s="82"/>
      <c r="L630" s="81"/>
      <c r="M630" s="81"/>
      <c r="N630" s="55"/>
      <c r="O630" s="55"/>
      <c r="P630" s="56"/>
      <c r="Q630" s="17"/>
      <c r="R630" s="150"/>
      <c r="S630" s="150"/>
      <c r="T630" s="150"/>
      <c r="U630" s="150"/>
      <c r="V630" s="321"/>
      <c r="W630" s="338"/>
      <c r="X630" s="192"/>
      <c r="Y630" s="195"/>
      <c r="Z630" s="151"/>
      <c r="AA630" s="152"/>
      <c r="AB630" s="152"/>
      <c r="AC630" s="152"/>
      <c r="AD630" s="152"/>
      <c r="AE630" s="20"/>
      <c r="AF630" s="20"/>
      <c r="AG630" s="20"/>
      <c r="AH630" s="20"/>
      <c r="AI630" s="20"/>
      <c r="AJ630" s="20"/>
      <c r="AK630" s="20"/>
      <c r="AL630" s="20"/>
      <c r="AM630" s="20"/>
      <c r="AN630" s="20"/>
      <c r="AO630" s="20"/>
      <c r="AP630" s="20"/>
      <c r="AQ630" s="20"/>
      <c r="AR630" s="20"/>
      <c r="AS630" s="20"/>
      <c r="AT630" s="20"/>
      <c r="AU630" s="20"/>
      <c r="AV630" s="20"/>
      <c r="AW630" s="20"/>
      <c r="AX630" s="20"/>
      <c r="AY630" s="20"/>
      <c r="AZ630" s="20"/>
      <c r="BA630" s="20"/>
      <c r="BB630" s="20"/>
      <c r="BC630" s="20"/>
      <c r="BD630" s="20"/>
      <c r="BE630" s="20"/>
      <c r="BF630" s="20"/>
      <c r="BG630" s="20"/>
      <c r="BH630" s="20"/>
      <c r="BI630" s="20"/>
      <c r="BJ630" s="20"/>
      <c r="BK630" s="20"/>
      <c r="BL630" s="20"/>
      <c r="BM630" s="20"/>
      <c r="BN630" s="20"/>
      <c r="BO630" s="20"/>
      <c r="BP630" s="20"/>
      <c r="BQ630" s="20"/>
      <c r="BR630" s="20"/>
      <c r="BS630" s="20"/>
      <c r="BT630" s="20"/>
      <c r="BU630" s="20"/>
      <c r="BV630" s="20"/>
      <c r="BW630" s="20"/>
      <c r="BX630" s="20"/>
      <c r="BY630" s="20"/>
      <c r="BZ630" s="20"/>
      <c r="CA630" s="20"/>
      <c r="CB630" s="20"/>
      <c r="CC630" s="20"/>
      <c r="CD630" s="20"/>
      <c r="CE630" s="20"/>
      <c r="CF630" s="20"/>
      <c r="CG630" s="20"/>
      <c r="CH630" s="20"/>
      <c r="CI630" s="20"/>
      <c r="CJ630" s="20"/>
      <c r="CK630" s="20"/>
      <c r="CL630" s="20"/>
      <c r="CM630" s="20"/>
      <c r="CN630" s="20"/>
      <c r="CO630" s="20"/>
      <c r="CP630" s="20"/>
      <c r="CQ630" s="20"/>
      <c r="CR630" s="20"/>
      <c r="CS630" s="20"/>
      <c r="CT630" s="20"/>
      <c r="CU630" s="20"/>
      <c r="CV630" s="20"/>
      <c r="CW630" s="20"/>
      <c r="CX630" s="20"/>
      <c r="CY630" s="20"/>
      <c r="CZ630" s="20"/>
      <c r="DA630" s="20"/>
      <c r="DB630" s="20"/>
      <c r="DC630" s="20"/>
      <c r="DD630" s="20"/>
      <c r="DE630" s="20"/>
      <c r="DF630" s="20"/>
      <c r="DG630" s="20"/>
      <c r="DH630" s="20"/>
      <c r="DI630" s="20"/>
      <c r="DJ630" s="20"/>
      <c r="DK630" s="20"/>
      <c r="DL630" s="20"/>
      <c r="DM630" s="20"/>
      <c r="DN630" s="20"/>
      <c r="DO630" s="20"/>
      <c r="DP630" s="20"/>
      <c r="DQ630" s="20"/>
      <c r="DR630" s="20"/>
      <c r="DS630" s="20"/>
      <c r="DT630" s="20"/>
      <c r="DU630" s="20"/>
      <c r="DV630" s="20"/>
      <c r="DW630" s="20"/>
      <c r="DX630" s="20"/>
      <c r="DY630" s="20"/>
      <c r="DZ630" s="20"/>
      <c r="EA630" s="20"/>
      <c r="EB630" s="20"/>
      <c r="EC630" s="20"/>
      <c r="ED630" s="20"/>
      <c r="EE630" s="20"/>
      <c r="EF630" s="20"/>
      <c r="EG630" s="20"/>
      <c r="EH630" s="20"/>
    </row>
    <row r="631" spans="1:141" s="19" customFormat="1" ht="12" customHeight="1" x14ac:dyDescent="0.25">
      <c r="A631" s="22"/>
      <c r="B631" s="4"/>
      <c r="C631" s="73"/>
      <c r="D631" s="73"/>
      <c r="E631" s="73"/>
      <c r="F631" s="73"/>
      <c r="G631" s="73"/>
      <c r="H631" s="73"/>
      <c r="I631" s="73"/>
      <c r="J631" s="73"/>
      <c r="K631" s="82"/>
      <c r="L631" s="81"/>
      <c r="M631" s="81"/>
      <c r="N631" s="55"/>
      <c r="O631" s="55"/>
      <c r="P631" s="56"/>
      <c r="Q631" s="17"/>
      <c r="R631" s="150"/>
      <c r="S631" s="150"/>
      <c r="T631" s="150"/>
      <c r="U631" s="150"/>
      <c r="V631" s="321"/>
      <c r="W631" s="338"/>
      <c r="X631" s="192"/>
      <c r="Y631" s="195"/>
      <c r="Z631" s="151"/>
      <c r="AA631" s="152"/>
      <c r="AB631" s="152"/>
      <c r="AC631" s="152"/>
      <c r="AD631" s="152"/>
      <c r="AE631" s="20"/>
      <c r="AF631" s="20"/>
      <c r="AG631" s="20"/>
      <c r="AH631" s="20"/>
      <c r="AI631" s="20"/>
      <c r="AJ631" s="20"/>
      <c r="AK631" s="20"/>
      <c r="AL631" s="20"/>
      <c r="AM631" s="20"/>
      <c r="AN631" s="20"/>
      <c r="AO631" s="20"/>
      <c r="AP631" s="20"/>
      <c r="AQ631" s="20"/>
      <c r="AR631" s="20"/>
      <c r="AS631" s="20"/>
      <c r="AT631" s="20"/>
      <c r="AU631" s="20"/>
      <c r="AV631" s="20"/>
      <c r="AW631" s="20"/>
      <c r="AX631" s="20"/>
      <c r="AY631" s="20"/>
      <c r="AZ631" s="20"/>
      <c r="BA631" s="20"/>
      <c r="BB631" s="20"/>
      <c r="BC631" s="20"/>
      <c r="BD631" s="20"/>
      <c r="BE631" s="20"/>
      <c r="BF631" s="20"/>
      <c r="BG631" s="20"/>
      <c r="BH631" s="20"/>
      <c r="BI631" s="20"/>
      <c r="BJ631" s="20"/>
      <c r="BK631" s="20"/>
      <c r="BL631" s="20"/>
      <c r="BM631" s="20"/>
      <c r="BN631" s="20"/>
      <c r="BO631" s="20"/>
      <c r="BP631" s="20"/>
      <c r="BQ631" s="20"/>
      <c r="BR631" s="20"/>
      <c r="BS631" s="20"/>
      <c r="BT631" s="20"/>
      <c r="BU631" s="20"/>
      <c r="BV631" s="20"/>
      <c r="BW631" s="20"/>
      <c r="BX631" s="20"/>
      <c r="BY631" s="20"/>
      <c r="BZ631" s="20"/>
      <c r="CA631" s="20"/>
      <c r="CB631" s="20"/>
      <c r="CC631" s="20"/>
      <c r="CD631" s="20"/>
      <c r="CE631" s="20"/>
      <c r="CF631" s="20"/>
      <c r="CG631" s="20"/>
      <c r="CH631" s="20"/>
      <c r="CI631" s="20"/>
      <c r="CJ631" s="20"/>
      <c r="CK631" s="20"/>
      <c r="CL631" s="20"/>
      <c r="CM631" s="20"/>
      <c r="CN631" s="20"/>
      <c r="CO631" s="20"/>
      <c r="CP631" s="20"/>
      <c r="CQ631" s="20"/>
      <c r="CR631" s="20"/>
      <c r="CS631" s="20"/>
      <c r="CT631" s="20"/>
      <c r="CU631" s="20"/>
      <c r="CV631" s="20"/>
      <c r="CW631" s="20"/>
      <c r="CX631" s="20"/>
      <c r="CY631" s="20"/>
      <c r="CZ631" s="20"/>
      <c r="DA631" s="20"/>
      <c r="DB631" s="20"/>
      <c r="DC631" s="20"/>
      <c r="DD631" s="20"/>
      <c r="DE631" s="20"/>
      <c r="DF631" s="20"/>
      <c r="DG631" s="20"/>
      <c r="DH631" s="20"/>
      <c r="DI631" s="20"/>
      <c r="DJ631" s="20"/>
      <c r="DK631" s="20"/>
      <c r="DL631" s="20"/>
      <c r="DM631" s="20"/>
      <c r="DN631" s="20"/>
      <c r="DO631" s="20"/>
      <c r="DP631" s="20"/>
      <c r="DQ631" s="20"/>
      <c r="DR631" s="20"/>
      <c r="DS631" s="20"/>
      <c r="DT631" s="20"/>
      <c r="DU631" s="20"/>
      <c r="DV631" s="20"/>
      <c r="DW631" s="20"/>
      <c r="DX631" s="20"/>
      <c r="DY631" s="20"/>
      <c r="DZ631" s="20"/>
      <c r="EA631" s="20"/>
      <c r="EB631" s="20"/>
      <c r="EC631" s="20"/>
      <c r="ED631" s="20"/>
      <c r="EE631" s="20"/>
      <c r="EF631" s="20"/>
      <c r="EG631" s="20"/>
      <c r="EH631" s="20"/>
    </row>
    <row r="632" spans="1:141" s="19" customFormat="1" ht="12" customHeight="1" x14ac:dyDescent="0.25">
      <c r="A632" s="22"/>
      <c r="B632" s="4"/>
      <c r="C632" s="73"/>
      <c r="D632" s="73"/>
      <c r="E632" s="73"/>
      <c r="F632" s="73"/>
      <c r="G632" s="73"/>
      <c r="H632" s="73"/>
      <c r="I632" s="73"/>
      <c r="J632" s="73"/>
      <c r="K632" s="82"/>
      <c r="L632" s="81"/>
      <c r="M632" s="81"/>
      <c r="N632" s="55"/>
      <c r="O632" s="55"/>
      <c r="P632" s="56"/>
      <c r="Q632" s="17"/>
      <c r="R632" s="150"/>
      <c r="S632" s="150"/>
      <c r="T632" s="150"/>
      <c r="U632" s="150"/>
      <c r="V632" s="321"/>
      <c r="W632" s="338"/>
      <c r="X632" s="192"/>
      <c r="Y632" s="195"/>
      <c r="Z632" s="151"/>
      <c r="AA632" s="152"/>
      <c r="AB632" s="152"/>
      <c r="AC632" s="152"/>
      <c r="AD632" s="152"/>
      <c r="AE632" s="20"/>
      <c r="AF632" s="20"/>
      <c r="AG632" s="20"/>
      <c r="AH632" s="20"/>
      <c r="AI632" s="20"/>
      <c r="AJ632" s="20"/>
      <c r="AK632" s="20"/>
      <c r="AL632" s="20"/>
      <c r="AM632" s="20"/>
      <c r="AN632" s="20"/>
      <c r="AO632" s="20"/>
      <c r="AP632" s="20"/>
      <c r="AQ632" s="20"/>
      <c r="AR632" s="20"/>
      <c r="AS632" s="20"/>
      <c r="AT632" s="20"/>
      <c r="AU632" s="20"/>
      <c r="AV632" s="20"/>
      <c r="AW632" s="20"/>
      <c r="AX632" s="20"/>
      <c r="AY632" s="20"/>
      <c r="AZ632" s="20"/>
      <c r="BA632" s="20"/>
      <c r="BB632" s="20"/>
      <c r="BC632" s="20"/>
      <c r="BD632" s="20"/>
      <c r="BE632" s="20"/>
      <c r="BF632" s="20"/>
      <c r="BG632" s="20"/>
      <c r="BH632" s="20"/>
      <c r="BI632" s="20"/>
      <c r="BJ632" s="20"/>
      <c r="BK632" s="20"/>
      <c r="BL632" s="20"/>
      <c r="BM632" s="20"/>
      <c r="BN632" s="20"/>
      <c r="BO632" s="20"/>
      <c r="BP632" s="20"/>
      <c r="BQ632" s="20"/>
      <c r="BR632" s="20"/>
      <c r="BS632" s="20"/>
      <c r="BT632" s="20"/>
      <c r="BU632" s="20"/>
      <c r="BV632" s="20"/>
      <c r="BW632" s="20"/>
      <c r="BX632" s="20"/>
      <c r="BY632" s="20"/>
      <c r="BZ632" s="20"/>
      <c r="CA632" s="20"/>
      <c r="CB632" s="20"/>
      <c r="CC632" s="20"/>
      <c r="CD632" s="20"/>
      <c r="CE632" s="20"/>
      <c r="CF632" s="20"/>
      <c r="CG632" s="20"/>
      <c r="CH632" s="20"/>
      <c r="CI632" s="20"/>
      <c r="CJ632" s="20"/>
      <c r="CK632" s="20"/>
      <c r="CL632" s="20"/>
      <c r="CM632" s="20"/>
      <c r="CN632" s="20"/>
      <c r="CO632" s="20"/>
      <c r="CP632" s="20"/>
      <c r="CQ632" s="20"/>
      <c r="CR632" s="20"/>
      <c r="CS632" s="20"/>
      <c r="CT632" s="20"/>
      <c r="CU632" s="20"/>
      <c r="CV632" s="20"/>
      <c r="CW632" s="20"/>
      <c r="CX632" s="20"/>
      <c r="CY632" s="20"/>
      <c r="CZ632" s="20"/>
      <c r="DA632" s="20"/>
      <c r="DB632" s="20"/>
      <c r="DC632" s="20"/>
      <c r="DD632" s="20"/>
      <c r="DE632" s="20"/>
      <c r="DF632" s="20"/>
      <c r="DG632" s="20"/>
      <c r="DH632" s="20"/>
      <c r="DI632" s="20"/>
      <c r="DJ632" s="20"/>
      <c r="DK632" s="20"/>
      <c r="DL632" s="20"/>
      <c r="DM632" s="20"/>
      <c r="DN632" s="20"/>
      <c r="DO632" s="20"/>
      <c r="DP632" s="20"/>
      <c r="DQ632" s="20"/>
      <c r="DR632" s="20"/>
      <c r="DS632" s="20"/>
      <c r="DT632" s="20"/>
      <c r="DU632" s="20"/>
      <c r="DV632" s="20"/>
      <c r="DW632" s="20"/>
      <c r="DX632" s="20"/>
      <c r="DY632" s="20"/>
      <c r="DZ632" s="20"/>
      <c r="EA632" s="20"/>
      <c r="EB632" s="20"/>
      <c r="EC632" s="20"/>
      <c r="ED632" s="20"/>
      <c r="EE632" s="20"/>
      <c r="EF632" s="20"/>
      <c r="EG632" s="20"/>
      <c r="EH632" s="20"/>
    </row>
    <row r="633" spans="1:141" s="19" customFormat="1" ht="12" customHeight="1" x14ac:dyDescent="0.25">
      <c r="A633" s="22"/>
      <c r="B633" s="4"/>
      <c r="C633" s="73"/>
      <c r="D633" s="73"/>
      <c r="E633" s="73"/>
      <c r="F633" s="73"/>
      <c r="G633" s="73"/>
      <c r="H633" s="73"/>
      <c r="I633" s="73"/>
      <c r="J633" s="73"/>
      <c r="K633" s="82"/>
      <c r="L633" s="81"/>
      <c r="M633" s="81"/>
      <c r="N633" s="55"/>
      <c r="O633" s="55"/>
      <c r="P633" s="56"/>
      <c r="Q633" s="17"/>
      <c r="R633" s="150"/>
      <c r="S633" s="150"/>
      <c r="T633" s="150"/>
      <c r="U633" s="150"/>
      <c r="V633" s="321"/>
      <c r="W633" s="338"/>
      <c r="X633" s="192"/>
      <c r="Y633" s="195"/>
      <c r="Z633" s="151"/>
      <c r="AA633" s="152"/>
      <c r="AB633" s="152"/>
      <c r="AC633" s="152"/>
      <c r="AD633" s="152"/>
      <c r="AE633" s="20"/>
      <c r="AF633" s="20"/>
      <c r="AG633" s="20"/>
      <c r="AH633" s="20"/>
      <c r="AI633" s="20"/>
      <c r="AJ633" s="20"/>
      <c r="AK633" s="20"/>
      <c r="AL633" s="20"/>
      <c r="AM633" s="20"/>
      <c r="AN633" s="20"/>
      <c r="AO633" s="20"/>
      <c r="AP633" s="20"/>
      <c r="AQ633" s="20"/>
      <c r="AR633" s="20"/>
      <c r="AS633" s="20"/>
      <c r="AT633" s="20"/>
      <c r="AU633" s="20"/>
      <c r="AV633" s="20"/>
      <c r="AW633" s="20"/>
      <c r="AX633" s="20"/>
      <c r="AY633" s="20"/>
      <c r="AZ633" s="20"/>
      <c r="BA633" s="20"/>
      <c r="BB633" s="20"/>
      <c r="BC633" s="20"/>
      <c r="BD633" s="20"/>
      <c r="BE633" s="20"/>
      <c r="BF633" s="20"/>
      <c r="BG633" s="20"/>
      <c r="BH633" s="20"/>
      <c r="BI633" s="20"/>
      <c r="BJ633" s="20"/>
      <c r="BK633" s="20"/>
      <c r="BL633" s="20"/>
      <c r="BM633" s="20"/>
      <c r="BN633" s="20"/>
      <c r="BO633" s="20"/>
      <c r="BP633" s="20"/>
      <c r="BQ633" s="20"/>
      <c r="BR633" s="20"/>
      <c r="BS633" s="20"/>
      <c r="BT633" s="20"/>
      <c r="BU633" s="20"/>
      <c r="BV633" s="20"/>
      <c r="BW633" s="20"/>
      <c r="BX633" s="20"/>
      <c r="BY633" s="20"/>
      <c r="BZ633" s="20"/>
      <c r="CA633" s="20"/>
      <c r="CB633" s="20"/>
      <c r="CC633" s="20"/>
      <c r="CD633" s="20"/>
      <c r="CE633" s="20"/>
      <c r="CF633" s="20"/>
      <c r="CG633" s="20"/>
      <c r="CH633" s="20"/>
      <c r="CI633" s="20"/>
      <c r="CJ633" s="20"/>
      <c r="CK633" s="20"/>
      <c r="CL633" s="20"/>
      <c r="CM633" s="20"/>
      <c r="CN633" s="20"/>
      <c r="CO633" s="20"/>
      <c r="CP633" s="20"/>
      <c r="CQ633" s="20"/>
      <c r="CR633" s="20"/>
      <c r="CS633" s="20"/>
      <c r="CT633" s="20"/>
      <c r="CU633" s="20"/>
      <c r="CV633" s="20"/>
      <c r="CW633" s="20"/>
      <c r="CX633" s="20"/>
      <c r="CY633" s="20"/>
      <c r="CZ633" s="20"/>
      <c r="DA633" s="20"/>
      <c r="DB633" s="20"/>
      <c r="DC633" s="20"/>
      <c r="DD633" s="20"/>
      <c r="DE633" s="20"/>
      <c r="DF633" s="20"/>
      <c r="DG633" s="20"/>
      <c r="DH633" s="20"/>
      <c r="DI633" s="20"/>
      <c r="DJ633" s="20"/>
      <c r="DK633" s="20"/>
      <c r="DL633" s="20"/>
      <c r="DM633" s="20"/>
      <c r="DN633" s="20"/>
      <c r="DO633" s="20"/>
      <c r="DP633" s="20"/>
      <c r="DQ633" s="20"/>
      <c r="DR633" s="20"/>
      <c r="DS633" s="20"/>
      <c r="DT633" s="20"/>
      <c r="DU633" s="20"/>
      <c r="DV633" s="20"/>
      <c r="DW633" s="20"/>
      <c r="DX633" s="20"/>
      <c r="DY633" s="20"/>
      <c r="DZ633" s="20"/>
      <c r="EA633" s="20"/>
      <c r="EB633" s="20"/>
      <c r="EC633" s="20"/>
      <c r="ED633" s="20"/>
      <c r="EE633" s="20"/>
      <c r="EF633" s="20"/>
      <c r="EG633" s="20"/>
      <c r="EH633" s="20"/>
    </row>
    <row r="634" spans="1:141" s="19" customFormat="1" ht="12" customHeight="1" x14ac:dyDescent="0.25">
      <c r="A634" s="22"/>
      <c r="B634" s="4"/>
      <c r="C634" s="73"/>
      <c r="D634" s="73"/>
      <c r="E634" s="73"/>
      <c r="F634" s="73"/>
      <c r="G634" s="73"/>
      <c r="H634" s="73"/>
      <c r="I634" s="73"/>
      <c r="J634" s="73"/>
      <c r="K634" s="82"/>
      <c r="L634" s="81"/>
      <c r="M634" s="81"/>
      <c r="N634" s="55"/>
      <c r="O634" s="55"/>
      <c r="P634" s="56"/>
      <c r="Q634" s="17"/>
      <c r="R634" s="150"/>
      <c r="S634" s="150"/>
      <c r="T634" s="150"/>
      <c r="U634" s="150"/>
      <c r="V634" s="321"/>
      <c r="W634" s="338"/>
      <c r="X634" s="192"/>
      <c r="Y634" s="195"/>
      <c r="Z634" s="151"/>
      <c r="AA634" s="152"/>
      <c r="AB634" s="152"/>
      <c r="AC634" s="152"/>
      <c r="AD634" s="152"/>
      <c r="AE634" s="20"/>
      <c r="AF634" s="20"/>
      <c r="AG634" s="20"/>
      <c r="AH634" s="20"/>
      <c r="AI634" s="20"/>
      <c r="AJ634" s="20"/>
      <c r="AK634" s="20"/>
      <c r="AL634" s="20"/>
      <c r="AM634" s="20"/>
      <c r="AN634" s="20"/>
      <c r="AO634" s="20"/>
      <c r="AP634" s="20"/>
      <c r="AQ634" s="20"/>
      <c r="AR634" s="20"/>
      <c r="AS634" s="20"/>
      <c r="AT634" s="20"/>
      <c r="AU634" s="20"/>
      <c r="AV634" s="20"/>
      <c r="AW634" s="20"/>
      <c r="AX634" s="20"/>
      <c r="AY634" s="20"/>
      <c r="AZ634" s="20"/>
      <c r="BA634" s="20"/>
      <c r="BB634" s="20"/>
      <c r="BC634" s="20"/>
      <c r="BD634" s="20"/>
      <c r="BE634" s="20"/>
      <c r="BF634" s="20"/>
      <c r="BG634" s="20"/>
      <c r="BH634" s="20"/>
      <c r="BI634" s="20"/>
      <c r="BJ634" s="20"/>
      <c r="BK634" s="20"/>
      <c r="BL634" s="20"/>
      <c r="BM634" s="20"/>
      <c r="BN634" s="20"/>
      <c r="BO634" s="20"/>
      <c r="BP634" s="20"/>
      <c r="BQ634" s="20"/>
      <c r="BR634" s="20"/>
      <c r="BS634" s="20"/>
      <c r="BT634" s="20"/>
      <c r="BU634" s="20"/>
      <c r="BV634" s="20"/>
      <c r="BW634" s="20"/>
      <c r="BX634" s="20"/>
      <c r="BY634" s="20"/>
      <c r="BZ634" s="20"/>
      <c r="CA634" s="20"/>
      <c r="CB634" s="20"/>
      <c r="CC634" s="20"/>
      <c r="CD634" s="20"/>
      <c r="CE634" s="20"/>
      <c r="CF634" s="20"/>
      <c r="CG634" s="20"/>
      <c r="CH634" s="20"/>
      <c r="CI634" s="20"/>
      <c r="CJ634" s="20"/>
      <c r="CK634" s="20"/>
      <c r="CL634" s="20"/>
      <c r="CM634" s="20"/>
      <c r="CN634" s="20"/>
      <c r="CO634" s="20"/>
      <c r="CP634" s="20"/>
      <c r="CQ634" s="20"/>
      <c r="CR634" s="20"/>
      <c r="CS634" s="20"/>
      <c r="CT634" s="20"/>
      <c r="CU634" s="20"/>
      <c r="CV634" s="20"/>
      <c r="CW634" s="20"/>
      <c r="CX634" s="20"/>
      <c r="CY634" s="20"/>
      <c r="CZ634" s="20"/>
      <c r="DA634" s="20"/>
      <c r="DB634" s="20"/>
      <c r="DC634" s="20"/>
      <c r="DD634" s="20"/>
      <c r="DE634" s="20"/>
      <c r="DF634" s="20"/>
      <c r="DG634" s="20"/>
      <c r="DH634" s="20"/>
      <c r="DI634" s="20"/>
      <c r="DJ634" s="20"/>
      <c r="DK634" s="20"/>
      <c r="DL634" s="20"/>
      <c r="DM634" s="20"/>
      <c r="DN634" s="20"/>
      <c r="DO634" s="20"/>
      <c r="DP634" s="20"/>
      <c r="DQ634" s="20"/>
      <c r="DR634" s="20"/>
      <c r="DS634" s="20"/>
      <c r="DT634" s="20"/>
      <c r="DU634" s="20"/>
      <c r="DV634" s="20"/>
      <c r="DW634" s="20"/>
      <c r="DX634" s="20"/>
      <c r="DY634" s="20"/>
      <c r="DZ634" s="20"/>
      <c r="EA634" s="20"/>
      <c r="EB634" s="20"/>
      <c r="EC634" s="20"/>
      <c r="ED634" s="20"/>
      <c r="EE634" s="20"/>
      <c r="EF634" s="20"/>
      <c r="EG634" s="20"/>
      <c r="EH634" s="20"/>
    </row>
    <row r="635" spans="1:141" s="19" customFormat="1" ht="12" customHeight="1" x14ac:dyDescent="0.25">
      <c r="A635" s="22"/>
      <c r="B635" s="4"/>
      <c r="C635" s="73"/>
      <c r="D635" s="73"/>
      <c r="E635" s="73"/>
      <c r="F635" s="73"/>
      <c r="G635" s="73"/>
      <c r="H635" s="73"/>
      <c r="I635" s="73"/>
      <c r="J635" s="73"/>
      <c r="K635" s="82"/>
      <c r="L635" s="81"/>
      <c r="M635" s="81"/>
      <c r="N635" s="55"/>
      <c r="O635" s="55"/>
      <c r="P635" s="56"/>
      <c r="Q635" s="17"/>
      <c r="R635" s="150"/>
      <c r="S635" s="150"/>
      <c r="T635" s="150"/>
      <c r="U635" s="150"/>
      <c r="V635" s="321"/>
      <c r="W635" s="338"/>
      <c r="X635" s="192"/>
      <c r="Y635" s="195"/>
      <c r="Z635" s="151"/>
      <c r="AA635" s="152"/>
      <c r="AB635" s="152"/>
      <c r="AC635" s="152"/>
      <c r="AD635" s="152"/>
      <c r="AE635" s="20"/>
      <c r="AF635" s="20"/>
      <c r="AG635" s="20"/>
      <c r="AH635" s="20"/>
      <c r="AI635" s="20"/>
      <c r="AJ635" s="20"/>
      <c r="AK635" s="20"/>
      <c r="AL635" s="20"/>
      <c r="AM635" s="20"/>
      <c r="AN635" s="20"/>
      <c r="AO635" s="20"/>
      <c r="AP635" s="20"/>
      <c r="AQ635" s="20"/>
      <c r="AR635" s="20"/>
      <c r="AS635" s="20"/>
      <c r="AT635" s="20"/>
      <c r="AU635" s="20"/>
      <c r="AV635" s="20"/>
      <c r="AW635" s="20"/>
      <c r="AX635" s="20"/>
      <c r="AY635" s="20"/>
      <c r="AZ635" s="20"/>
      <c r="BA635" s="20"/>
      <c r="BB635" s="20"/>
      <c r="BC635" s="20"/>
      <c r="BD635" s="20"/>
      <c r="BE635" s="20"/>
      <c r="BF635" s="20"/>
      <c r="BG635" s="20"/>
      <c r="BH635" s="20"/>
      <c r="BI635" s="20"/>
      <c r="BJ635" s="20"/>
      <c r="BK635" s="20"/>
      <c r="BL635" s="20"/>
      <c r="BM635" s="20"/>
      <c r="BN635" s="20"/>
      <c r="BO635" s="20"/>
      <c r="BP635" s="20"/>
      <c r="BQ635" s="20"/>
      <c r="BR635" s="20"/>
      <c r="BS635" s="20"/>
      <c r="BT635" s="20"/>
      <c r="BU635" s="20"/>
      <c r="BV635" s="20"/>
      <c r="BW635" s="20"/>
      <c r="BX635" s="20"/>
      <c r="BY635" s="20"/>
      <c r="BZ635" s="20"/>
      <c r="CA635" s="20"/>
      <c r="CB635" s="20"/>
      <c r="CC635" s="20"/>
      <c r="CD635" s="20"/>
      <c r="CE635" s="20"/>
      <c r="CF635" s="20"/>
      <c r="CG635" s="20"/>
      <c r="CH635" s="20"/>
      <c r="CI635" s="20"/>
      <c r="CJ635" s="20"/>
      <c r="CK635" s="20"/>
      <c r="CL635" s="20"/>
      <c r="CM635" s="20"/>
      <c r="CN635" s="20"/>
      <c r="CO635" s="20"/>
      <c r="CP635" s="20"/>
      <c r="CQ635" s="20"/>
      <c r="CR635" s="20"/>
      <c r="CS635" s="20"/>
      <c r="CT635" s="20"/>
      <c r="CU635" s="20"/>
      <c r="CV635" s="20"/>
      <c r="CW635" s="20"/>
      <c r="CX635" s="20"/>
      <c r="CY635" s="20"/>
      <c r="CZ635" s="20"/>
      <c r="DA635" s="20"/>
      <c r="DB635" s="20"/>
      <c r="DC635" s="20"/>
      <c r="DD635" s="20"/>
      <c r="DE635" s="20"/>
      <c r="DF635" s="20"/>
      <c r="DG635" s="20"/>
      <c r="DH635" s="20"/>
      <c r="DI635" s="20"/>
      <c r="DJ635" s="20"/>
      <c r="DK635" s="20"/>
      <c r="DL635" s="20"/>
      <c r="DM635" s="20"/>
      <c r="DN635" s="20"/>
      <c r="DO635" s="20"/>
      <c r="DP635" s="20"/>
      <c r="DQ635" s="20"/>
      <c r="DR635" s="20"/>
      <c r="DS635" s="20"/>
      <c r="DT635" s="20"/>
      <c r="DU635" s="20"/>
      <c r="DV635" s="20"/>
      <c r="DW635" s="20"/>
      <c r="DX635" s="20"/>
      <c r="DY635" s="20"/>
      <c r="DZ635" s="20"/>
      <c r="EA635" s="20"/>
      <c r="EB635" s="20"/>
      <c r="EC635" s="20"/>
      <c r="ED635" s="20"/>
      <c r="EE635" s="20"/>
      <c r="EF635" s="20"/>
      <c r="EG635" s="20"/>
      <c r="EH635" s="20"/>
    </row>
    <row r="636" spans="1:141" s="19" customFormat="1" ht="12" customHeight="1" x14ac:dyDescent="0.25">
      <c r="A636" s="22"/>
      <c r="B636" s="4"/>
      <c r="C636" s="73"/>
      <c r="D636" s="73"/>
      <c r="E636" s="73"/>
      <c r="F636" s="73"/>
      <c r="G636" s="73"/>
      <c r="H636" s="73"/>
      <c r="I636" s="73"/>
      <c r="J636" s="73"/>
      <c r="K636" s="82"/>
      <c r="L636" s="81"/>
      <c r="M636" s="81"/>
      <c r="N636" s="55"/>
      <c r="O636" s="55"/>
      <c r="P636" s="56"/>
      <c r="Q636" s="17"/>
      <c r="R636" s="150"/>
      <c r="S636" s="150"/>
      <c r="T636" s="150"/>
      <c r="U636" s="150"/>
      <c r="V636" s="321"/>
      <c r="W636" s="338"/>
      <c r="X636" s="192"/>
      <c r="Y636" s="195"/>
      <c r="Z636" s="151"/>
      <c r="AA636" s="152"/>
      <c r="AB636" s="152"/>
      <c r="AC636" s="152"/>
      <c r="AD636" s="152"/>
      <c r="AE636" s="20"/>
      <c r="AF636" s="20"/>
      <c r="AG636" s="20"/>
      <c r="AH636" s="20"/>
      <c r="AI636" s="20"/>
      <c r="AJ636" s="20"/>
      <c r="AK636" s="20"/>
      <c r="AL636" s="20"/>
      <c r="AM636" s="20"/>
      <c r="AN636" s="20"/>
      <c r="AO636" s="20"/>
      <c r="AP636" s="20"/>
      <c r="AQ636" s="20"/>
      <c r="AR636" s="20"/>
      <c r="AS636" s="20"/>
      <c r="AT636" s="20"/>
      <c r="AU636" s="20"/>
      <c r="AV636" s="20"/>
      <c r="AW636" s="20"/>
      <c r="AX636" s="20"/>
      <c r="AY636" s="20"/>
      <c r="AZ636" s="20"/>
      <c r="BA636" s="20"/>
      <c r="BB636" s="20"/>
      <c r="BC636" s="20"/>
      <c r="BD636" s="20"/>
      <c r="BE636" s="20"/>
      <c r="BF636" s="20"/>
      <c r="BG636" s="20"/>
      <c r="BH636" s="20"/>
      <c r="BI636" s="20"/>
      <c r="BJ636" s="20"/>
      <c r="BK636" s="20"/>
      <c r="BL636" s="20"/>
      <c r="BM636" s="20"/>
      <c r="BN636" s="20"/>
      <c r="BO636" s="20"/>
      <c r="BP636" s="20"/>
      <c r="BQ636" s="20"/>
      <c r="BR636" s="20"/>
      <c r="BS636" s="20"/>
      <c r="BT636" s="20"/>
      <c r="BU636" s="20"/>
      <c r="BV636" s="20"/>
      <c r="BW636" s="20"/>
      <c r="BX636" s="20"/>
      <c r="BY636" s="20"/>
      <c r="BZ636" s="20"/>
      <c r="CA636" s="20"/>
      <c r="CB636" s="20"/>
      <c r="CC636" s="20"/>
      <c r="CD636" s="20"/>
      <c r="CE636" s="20"/>
      <c r="CF636" s="20"/>
      <c r="CG636" s="20"/>
      <c r="CH636" s="20"/>
      <c r="CI636" s="20"/>
      <c r="CJ636" s="20"/>
      <c r="CK636" s="20"/>
      <c r="CL636" s="20"/>
      <c r="CM636" s="20"/>
      <c r="CN636" s="20"/>
      <c r="CO636" s="20"/>
      <c r="CP636" s="20"/>
      <c r="CQ636" s="20"/>
      <c r="CR636" s="20"/>
      <c r="CS636" s="20"/>
      <c r="CT636" s="20"/>
      <c r="CU636" s="20"/>
      <c r="CV636" s="20"/>
      <c r="CW636" s="20"/>
      <c r="CX636" s="20"/>
      <c r="CY636" s="20"/>
      <c r="CZ636" s="20"/>
      <c r="DA636" s="20"/>
      <c r="DB636" s="20"/>
      <c r="DC636" s="20"/>
      <c r="DD636" s="20"/>
      <c r="DE636" s="20"/>
      <c r="DF636" s="20"/>
      <c r="DG636" s="20"/>
      <c r="DH636" s="20"/>
      <c r="DI636" s="20"/>
      <c r="DJ636" s="20"/>
      <c r="DK636" s="20"/>
      <c r="DL636" s="20"/>
      <c r="DM636" s="20"/>
      <c r="DN636" s="20"/>
      <c r="DO636" s="20"/>
      <c r="DP636" s="20"/>
      <c r="DQ636" s="20"/>
      <c r="DR636" s="20"/>
      <c r="DS636" s="20"/>
      <c r="DT636" s="20"/>
      <c r="DU636" s="20"/>
      <c r="DV636" s="20"/>
      <c r="DW636" s="20"/>
      <c r="DX636" s="20"/>
      <c r="DY636" s="20"/>
      <c r="DZ636" s="20"/>
      <c r="EA636" s="20"/>
      <c r="EB636" s="20"/>
      <c r="EC636" s="20"/>
      <c r="ED636" s="20"/>
      <c r="EE636" s="20"/>
      <c r="EF636" s="20"/>
      <c r="EG636" s="20"/>
      <c r="EH636" s="20"/>
    </row>
    <row r="637" spans="1:141" s="19" customFormat="1" ht="12" customHeight="1" x14ac:dyDescent="0.25">
      <c r="A637" s="22"/>
      <c r="B637" s="4"/>
      <c r="C637" s="73"/>
      <c r="D637" s="73"/>
      <c r="E637" s="73"/>
      <c r="F637" s="73"/>
      <c r="G637" s="73"/>
      <c r="H637" s="73"/>
      <c r="I637" s="73"/>
      <c r="J637" s="73"/>
      <c r="K637" s="82"/>
      <c r="L637" s="81"/>
      <c r="M637" s="81"/>
      <c r="N637" s="55"/>
      <c r="O637" s="55"/>
      <c r="P637" s="56"/>
      <c r="Q637" s="17"/>
      <c r="R637" s="150"/>
      <c r="S637" s="150"/>
      <c r="T637" s="150"/>
      <c r="U637" s="150"/>
      <c r="V637" s="321"/>
      <c r="W637" s="338"/>
      <c r="X637" s="192"/>
      <c r="Y637" s="195"/>
      <c r="Z637" s="151"/>
      <c r="AA637" s="152"/>
      <c r="AB637" s="152"/>
      <c r="AC637" s="152"/>
      <c r="AD637" s="152"/>
      <c r="AE637" s="20"/>
      <c r="AF637" s="20"/>
      <c r="AG637" s="20"/>
      <c r="AH637" s="20"/>
      <c r="AI637" s="20"/>
      <c r="AJ637" s="20"/>
      <c r="AK637" s="20"/>
      <c r="AL637" s="20"/>
      <c r="AM637" s="20"/>
      <c r="AN637" s="20"/>
      <c r="AO637" s="20"/>
      <c r="AP637" s="20"/>
      <c r="AQ637" s="20"/>
      <c r="AR637" s="20"/>
      <c r="AS637" s="20"/>
      <c r="AT637" s="20"/>
      <c r="AU637" s="20"/>
      <c r="AV637" s="20"/>
      <c r="AW637" s="20"/>
      <c r="AX637" s="20"/>
      <c r="AY637" s="20"/>
      <c r="AZ637" s="20"/>
      <c r="BA637" s="20"/>
      <c r="BB637" s="20"/>
      <c r="BC637" s="20"/>
      <c r="BD637" s="20"/>
      <c r="BE637" s="20"/>
      <c r="BF637" s="20"/>
      <c r="BG637" s="20"/>
      <c r="BH637" s="20"/>
      <c r="BI637" s="20"/>
      <c r="BJ637" s="20"/>
      <c r="BK637" s="20"/>
      <c r="BL637" s="20"/>
      <c r="BM637" s="20"/>
      <c r="BN637" s="20"/>
      <c r="BO637" s="20"/>
      <c r="BP637" s="20"/>
      <c r="BQ637" s="20"/>
      <c r="BR637" s="20"/>
      <c r="BS637" s="20"/>
      <c r="BT637" s="20"/>
      <c r="BU637" s="20"/>
      <c r="BV637" s="20"/>
      <c r="BW637" s="20"/>
      <c r="BX637" s="20"/>
      <c r="BY637" s="20"/>
      <c r="BZ637" s="20"/>
      <c r="CA637" s="20"/>
      <c r="CB637" s="20"/>
      <c r="CC637" s="20"/>
      <c r="CD637" s="20"/>
      <c r="CE637" s="20"/>
      <c r="CF637" s="20"/>
      <c r="CG637" s="20"/>
      <c r="CH637" s="20"/>
      <c r="CI637" s="20"/>
      <c r="CJ637" s="20"/>
      <c r="CK637" s="20"/>
      <c r="CL637" s="20"/>
      <c r="CM637" s="20"/>
      <c r="CN637" s="20"/>
      <c r="CO637" s="20"/>
      <c r="CP637" s="20"/>
      <c r="CQ637" s="20"/>
      <c r="CR637" s="20"/>
      <c r="CS637" s="20"/>
      <c r="CT637" s="20"/>
      <c r="CU637" s="20"/>
      <c r="CV637" s="20"/>
      <c r="CW637" s="20"/>
      <c r="CX637" s="20"/>
      <c r="CY637" s="20"/>
      <c r="CZ637" s="20"/>
      <c r="DA637" s="20"/>
      <c r="DB637" s="20"/>
      <c r="DC637" s="20"/>
      <c r="DD637" s="20"/>
      <c r="DE637" s="20"/>
      <c r="DF637" s="20"/>
      <c r="DG637" s="20"/>
      <c r="DH637" s="20"/>
      <c r="DI637" s="20"/>
      <c r="DJ637" s="20"/>
      <c r="DK637" s="20"/>
      <c r="DL637" s="20"/>
      <c r="DM637" s="20"/>
      <c r="DN637" s="20"/>
      <c r="DO637" s="20"/>
      <c r="DP637" s="20"/>
      <c r="DQ637" s="20"/>
      <c r="DR637" s="20"/>
      <c r="DS637" s="20"/>
      <c r="DT637" s="20"/>
      <c r="DU637" s="20"/>
      <c r="DV637" s="20"/>
      <c r="DW637" s="20"/>
      <c r="DX637" s="20"/>
      <c r="DY637" s="20"/>
      <c r="DZ637" s="20"/>
      <c r="EA637" s="20"/>
      <c r="EB637" s="20"/>
      <c r="EC637" s="20"/>
      <c r="ED637" s="20"/>
      <c r="EE637" s="20"/>
      <c r="EF637" s="20"/>
      <c r="EG637" s="20"/>
      <c r="EH637" s="20"/>
    </row>
    <row r="638" spans="1:141" ht="12" customHeight="1" x14ac:dyDescent="0.3">
      <c r="A638" s="4"/>
      <c r="B638" s="4"/>
      <c r="C638" s="73"/>
      <c r="D638" s="73"/>
      <c r="E638" s="73"/>
      <c r="F638" s="73"/>
      <c r="G638" s="73"/>
      <c r="H638" s="73"/>
      <c r="I638" s="73"/>
      <c r="J638" s="73"/>
      <c r="K638" s="82"/>
      <c r="L638" s="81"/>
      <c r="M638" s="81"/>
      <c r="N638" s="55"/>
      <c r="O638" s="55"/>
      <c r="P638" s="56"/>
      <c r="Q638" s="7"/>
      <c r="R638" s="149"/>
      <c r="S638" s="149"/>
      <c r="T638" s="149"/>
      <c r="U638" s="149"/>
      <c r="W638" s="339"/>
      <c r="X638" s="190"/>
      <c r="Y638" s="7"/>
      <c r="Z638" s="149"/>
      <c r="EK638" s="1"/>
    </row>
    <row r="639" spans="1:141" s="19" customFormat="1" ht="12" customHeight="1" x14ac:dyDescent="0.25">
      <c r="A639" s="22"/>
      <c r="B639" s="4"/>
      <c r="C639" s="73"/>
      <c r="D639" s="73"/>
      <c r="E639" s="73"/>
      <c r="F639" s="73"/>
      <c r="G639" s="73"/>
      <c r="H639" s="73"/>
      <c r="I639" s="73"/>
      <c r="J639" s="73"/>
      <c r="K639" s="82"/>
      <c r="L639" s="81"/>
      <c r="M639" s="81"/>
      <c r="N639" s="55"/>
      <c r="O639" s="55"/>
      <c r="P639" s="56"/>
      <c r="Q639" s="47"/>
      <c r="R639" s="153"/>
      <c r="S639" s="153"/>
      <c r="T639" s="153"/>
      <c r="U639" s="153"/>
      <c r="V639" s="321"/>
      <c r="W639" s="338"/>
      <c r="X639" s="192"/>
      <c r="Y639" s="195"/>
      <c r="Z639" s="151"/>
      <c r="AA639" s="152"/>
      <c r="AB639" s="152"/>
      <c r="AC639" s="152"/>
      <c r="AD639" s="152"/>
      <c r="AE639" s="20"/>
      <c r="AF639" s="20"/>
      <c r="AG639" s="20"/>
      <c r="AH639" s="20"/>
      <c r="AI639" s="20"/>
      <c r="AJ639" s="20"/>
      <c r="AK639" s="20"/>
      <c r="AL639" s="20"/>
      <c r="AM639" s="20"/>
      <c r="AN639" s="20"/>
      <c r="AO639" s="20"/>
      <c r="AP639" s="20"/>
      <c r="AQ639" s="20"/>
      <c r="AR639" s="20"/>
      <c r="AS639" s="20"/>
      <c r="AT639" s="20"/>
      <c r="AU639" s="20"/>
      <c r="AV639" s="20"/>
      <c r="AW639" s="20"/>
      <c r="AX639" s="20"/>
      <c r="AY639" s="20"/>
      <c r="AZ639" s="20"/>
      <c r="BA639" s="20"/>
      <c r="BB639" s="20"/>
      <c r="BC639" s="20"/>
      <c r="BD639" s="20"/>
      <c r="BE639" s="20"/>
      <c r="BF639" s="20"/>
      <c r="BG639" s="20"/>
      <c r="BH639" s="20"/>
      <c r="BI639" s="20"/>
      <c r="BJ639" s="20"/>
      <c r="BK639" s="20"/>
      <c r="BL639" s="20"/>
      <c r="BM639" s="20"/>
      <c r="BN639" s="20"/>
      <c r="BO639" s="20"/>
      <c r="BP639" s="20"/>
      <c r="BQ639" s="20"/>
      <c r="BR639" s="20"/>
      <c r="BS639" s="20"/>
      <c r="BT639" s="20"/>
      <c r="BU639" s="20"/>
      <c r="BV639" s="20"/>
      <c r="BW639" s="20"/>
      <c r="BX639" s="20"/>
      <c r="BY639" s="20"/>
      <c r="BZ639" s="20"/>
      <c r="CA639" s="20"/>
      <c r="CB639" s="20"/>
      <c r="CC639" s="20"/>
      <c r="CD639" s="20"/>
      <c r="CE639" s="20"/>
      <c r="CF639" s="20"/>
      <c r="CG639" s="20"/>
      <c r="CH639" s="20"/>
      <c r="CI639" s="20"/>
      <c r="CJ639" s="20"/>
      <c r="CK639" s="20"/>
      <c r="CL639" s="20"/>
      <c r="CM639" s="20"/>
      <c r="CN639" s="20"/>
      <c r="CO639" s="20"/>
      <c r="CP639" s="20"/>
      <c r="CQ639" s="20"/>
      <c r="CR639" s="20"/>
      <c r="CS639" s="20"/>
      <c r="CT639" s="20"/>
      <c r="CU639" s="20"/>
      <c r="CV639" s="20"/>
      <c r="CW639" s="20"/>
      <c r="CX639" s="20"/>
      <c r="CY639" s="20"/>
      <c r="CZ639" s="20"/>
      <c r="DA639" s="20"/>
      <c r="DB639" s="20"/>
      <c r="DC639" s="20"/>
      <c r="DD639" s="20"/>
      <c r="DE639" s="20"/>
      <c r="DF639" s="20"/>
      <c r="DG639" s="20"/>
      <c r="DH639" s="20"/>
      <c r="DI639" s="20"/>
      <c r="DJ639" s="20"/>
      <c r="DK639" s="20"/>
      <c r="DL639" s="20"/>
      <c r="DM639" s="20"/>
      <c r="DN639" s="20"/>
      <c r="DO639" s="20"/>
      <c r="DP639" s="20"/>
      <c r="DQ639" s="20"/>
      <c r="DR639" s="20"/>
      <c r="DS639" s="20"/>
      <c r="DT639" s="20"/>
      <c r="DU639" s="20"/>
      <c r="DV639" s="20"/>
      <c r="DW639" s="20"/>
      <c r="DX639" s="20"/>
      <c r="DY639" s="20"/>
      <c r="DZ639" s="20"/>
      <c r="EA639" s="20"/>
      <c r="EB639" s="20"/>
      <c r="EC639" s="20"/>
      <c r="ED639" s="20"/>
      <c r="EE639" s="20"/>
      <c r="EF639" s="20"/>
      <c r="EG639" s="20"/>
      <c r="EH639" s="20"/>
    </row>
    <row r="640" spans="1:141" s="19" customFormat="1" ht="12" customHeight="1" x14ac:dyDescent="0.25">
      <c r="A640" s="22"/>
      <c r="B640" s="4"/>
      <c r="C640" s="73"/>
      <c r="D640" s="73"/>
      <c r="E640" s="73"/>
      <c r="F640" s="73"/>
      <c r="G640" s="73"/>
      <c r="H640" s="73"/>
      <c r="I640" s="73"/>
      <c r="J640" s="73"/>
      <c r="K640" s="82"/>
      <c r="L640" s="81"/>
      <c r="M640" s="81"/>
      <c r="N640" s="55"/>
      <c r="O640" s="55"/>
      <c r="P640" s="56"/>
      <c r="Q640" s="47"/>
      <c r="R640" s="153"/>
      <c r="S640" s="153"/>
      <c r="T640" s="153"/>
      <c r="U640" s="153"/>
      <c r="V640" s="321"/>
      <c r="W640" s="338"/>
      <c r="X640" s="192"/>
      <c r="Y640" s="195"/>
      <c r="Z640" s="151"/>
      <c r="AA640" s="152"/>
      <c r="AB640" s="152"/>
      <c r="AC640" s="152"/>
      <c r="AD640" s="152"/>
      <c r="AE640" s="20"/>
      <c r="AF640" s="20"/>
      <c r="AG640" s="20"/>
      <c r="AH640" s="20"/>
      <c r="AI640" s="20"/>
      <c r="AJ640" s="20"/>
      <c r="AK640" s="20"/>
      <c r="AL640" s="20"/>
      <c r="AM640" s="20"/>
      <c r="AN640" s="20"/>
      <c r="AO640" s="20"/>
      <c r="AP640" s="20"/>
      <c r="AQ640" s="20"/>
      <c r="AR640" s="20"/>
      <c r="AS640" s="20"/>
      <c r="AT640" s="20"/>
      <c r="AU640" s="20"/>
      <c r="AV640" s="20"/>
      <c r="AW640" s="20"/>
      <c r="AX640" s="20"/>
      <c r="AY640" s="20"/>
      <c r="AZ640" s="20"/>
      <c r="BA640" s="20"/>
      <c r="BB640" s="20"/>
      <c r="BC640" s="20"/>
      <c r="BD640" s="20"/>
      <c r="BE640" s="20"/>
      <c r="BF640" s="20"/>
      <c r="BG640" s="20"/>
      <c r="BH640" s="20"/>
      <c r="BI640" s="20"/>
      <c r="BJ640" s="20"/>
      <c r="BK640" s="20"/>
      <c r="BL640" s="20"/>
      <c r="BM640" s="20"/>
      <c r="BN640" s="20"/>
      <c r="BO640" s="20"/>
      <c r="BP640" s="20"/>
      <c r="BQ640" s="20"/>
      <c r="BR640" s="20"/>
      <c r="BS640" s="20"/>
      <c r="BT640" s="20"/>
      <c r="BU640" s="20"/>
      <c r="BV640" s="20"/>
      <c r="BW640" s="20"/>
      <c r="BX640" s="20"/>
      <c r="BY640" s="20"/>
      <c r="BZ640" s="20"/>
      <c r="CA640" s="20"/>
      <c r="CB640" s="20"/>
      <c r="CC640" s="20"/>
      <c r="CD640" s="20"/>
      <c r="CE640" s="20"/>
      <c r="CF640" s="20"/>
      <c r="CG640" s="20"/>
      <c r="CH640" s="20"/>
      <c r="CI640" s="20"/>
      <c r="CJ640" s="20"/>
      <c r="CK640" s="20"/>
      <c r="CL640" s="20"/>
      <c r="CM640" s="20"/>
      <c r="CN640" s="20"/>
      <c r="CO640" s="20"/>
      <c r="CP640" s="20"/>
      <c r="CQ640" s="20"/>
      <c r="CR640" s="20"/>
      <c r="CS640" s="20"/>
      <c r="CT640" s="20"/>
      <c r="CU640" s="20"/>
      <c r="CV640" s="20"/>
      <c r="CW640" s="20"/>
      <c r="CX640" s="20"/>
      <c r="CY640" s="20"/>
      <c r="CZ640" s="20"/>
      <c r="DA640" s="20"/>
      <c r="DB640" s="20"/>
      <c r="DC640" s="20"/>
      <c r="DD640" s="20"/>
      <c r="DE640" s="20"/>
      <c r="DF640" s="20"/>
      <c r="DG640" s="20"/>
      <c r="DH640" s="20"/>
      <c r="DI640" s="20"/>
      <c r="DJ640" s="20"/>
      <c r="DK640" s="20"/>
      <c r="DL640" s="20"/>
      <c r="DM640" s="20"/>
      <c r="DN640" s="20"/>
      <c r="DO640" s="20"/>
      <c r="DP640" s="20"/>
      <c r="DQ640" s="20"/>
      <c r="DR640" s="20"/>
      <c r="DS640" s="20"/>
      <c r="DT640" s="20"/>
      <c r="DU640" s="20"/>
      <c r="DV640" s="20"/>
      <c r="DW640" s="20"/>
      <c r="DX640" s="20"/>
      <c r="DY640" s="20"/>
      <c r="DZ640" s="20"/>
      <c r="EA640" s="20"/>
      <c r="EB640" s="20"/>
      <c r="EC640" s="20"/>
      <c r="ED640" s="20"/>
      <c r="EE640" s="20"/>
      <c r="EF640" s="20"/>
      <c r="EG640" s="20"/>
      <c r="EH640" s="20"/>
    </row>
    <row r="641" spans="1:138" s="19" customFormat="1" ht="12" customHeight="1" x14ac:dyDescent="0.25">
      <c r="A641" s="22"/>
      <c r="B641" s="4"/>
      <c r="C641" s="73"/>
      <c r="D641" s="73"/>
      <c r="E641" s="73"/>
      <c r="F641" s="73"/>
      <c r="G641" s="73"/>
      <c r="H641" s="73"/>
      <c r="I641" s="73"/>
      <c r="J641" s="73"/>
      <c r="K641" s="82"/>
      <c r="L641" s="81"/>
      <c r="M641" s="81"/>
      <c r="N641" s="55"/>
      <c r="O641" s="55"/>
      <c r="P641" s="56"/>
      <c r="Q641" s="17"/>
      <c r="R641" s="150"/>
      <c r="S641" s="150"/>
      <c r="T641" s="150"/>
      <c r="U641" s="150"/>
      <c r="V641" s="321"/>
      <c r="W641" s="338"/>
      <c r="X641" s="192"/>
      <c r="Y641" s="195"/>
      <c r="Z641" s="151"/>
      <c r="AA641" s="152"/>
      <c r="AB641" s="152"/>
      <c r="AC641" s="152"/>
      <c r="AD641" s="152"/>
      <c r="AE641" s="20"/>
      <c r="AF641" s="20"/>
      <c r="AG641" s="20"/>
      <c r="AH641" s="20"/>
      <c r="AI641" s="20"/>
      <c r="AJ641" s="20"/>
      <c r="AK641" s="20"/>
      <c r="AL641" s="20"/>
      <c r="AM641" s="20"/>
      <c r="AN641" s="20"/>
      <c r="AO641" s="20"/>
      <c r="AP641" s="20"/>
      <c r="AQ641" s="20"/>
      <c r="AR641" s="20"/>
      <c r="AS641" s="20"/>
      <c r="AT641" s="20"/>
      <c r="AU641" s="20"/>
      <c r="AV641" s="20"/>
      <c r="AW641" s="20"/>
      <c r="AX641" s="20"/>
      <c r="AY641" s="20"/>
      <c r="AZ641" s="20"/>
      <c r="BA641" s="20"/>
      <c r="BB641" s="20"/>
      <c r="BC641" s="20"/>
      <c r="BD641" s="20"/>
      <c r="BE641" s="20"/>
      <c r="BF641" s="20"/>
      <c r="BG641" s="20"/>
      <c r="BH641" s="20"/>
      <c r="BI641" s="20"/>
      <c r="BJ641" s="20"/>
      <c r="BK641" s="20"/>
      <c r="BL641" s="20"/>
      <c r="BM641" s="20"/>
      <c r="BN641" s="20"/>
      <c r="BO641" s="20"/>
      <c r="BP641" s="20"/>
      <c r="BQ641" s="20"/>
      <c r="BR641" s="20"/>
      <c r="BS641" s="20"/>
      <c r="BT641" s="20"/>
      <c r="BU641" s="20"/>
      <c r="BV641" s="20"/>
      <c r="BW641" s="20"/>
      <c r="BX641" s="20"/>
      <c r="BY641" s="20"/>
      <c r="BZ641" s="20"/>
      <c r="CA641" s="20"/>
      <c r="CB641" s="20"/>
      <c r="CC641" s="20"/>
      <c r="CD641" s="20"/>
      <c r="CE641" s="20"/>
      <c r="CF641" s="20"/>
      <c r="CG641" s="20"/>
      <c r="CH641" s="20"/>
      <c r="CI641" s="20"/>
      <c r="CJ641" s="20"/>
      <c r="CK641" s="20"/>
      <c r="CL641" s="20"/>
      <c r="CM641" s="20"/>
      <c r="CN641" s="20"/>
      <c r="CO641" s="20"/>
      <c r="CP641" s="20"/>
      <c r="CQ641" s="20"/>
      <c r="CR641" s="20"/>
      <c r="CS641" s="20"/>
      <c r="CT641" s="20"/>
      <c r="CU641" s="20"/>
      <c r="CV641" s="20"/>
      <c r="CW641" s="20"/>
      <c r="CX641" s="20"/>
      <c r="CY641" s="20"/>
      <c r="CZ641" s="20"/>
      <c r="DA641" s="20"/>
      <c r="DB641" s="20"/>
      <c r="DC641" s="20"/>
      <c r="DD641" s="20"/>
      <c r="DE641" s="20"/>
      <c r="DF641" s="20"/>
      <c r="DG641" s="20"/>
      <c r="DH641" s="20"/>
      <c r="DI641" s="20"/>
      <c r="DJ641" s="20"/>
      <c r="DK641" s="20"/>
      <c r="DL641" s="20"/>
      <c r="DM641" s="20"/>
      <c r="DN641" s="20"/>
      <c r="DO641" s="20"/>
      <c r="DP641" s="20"/>
      <c r="DQ641" s="20"/>
      <c r="DR641" s="20"/>
      <c r="DS641" s="20"/>
      <c r="DT641" s="20"/>
      <c r="DU641" s="20"/>
      <c r="DV641" s="20"/>
      <c r="DW641" s="20"/>
      <c r="DX641" s="20"/>
      <c r="DY641" s="20"/>
      <c r="DZ641" s="20"/>
      <c r="EA641" s="20"/>
      <c r="EB641" s="20"/>
      <c r="EC641" s="20"/>
      <c r="ED641" s="20"/>
      <c r="EE641" s="20"/>
      <c r="EF641" s="20"/>
      <c r="EG641" s="20"/>
      <c r="EH641" s="20"/>
    </row>
    <row r="642" spans="1:138" s="19" customFormat="1" ht="12" customHeight="1" x14ac:dyDescent="0.25">
      <c r="A642" s="22"/>
      <c r="B642" s="4"/>
      <c r="C642" s="73"/>
      <c r="D642" s="73"/>
      <c r="E642" s="73"/>
      <c r="F642" s="73"/>
      <c r="G642" s="73"/>
      <c r="H642" s="73"/>
      <c r="I642" s="73"/>
      <c r="J642" s="73"/>
      <c r="K642" s="82"/>
      <c r="L642" s="81"/>
      <c r="M642" s="81"/>
      <c r="N642" s="55"/>
      <c r="O642" s="55"/>
      <c r="P642" s="56"/>
      <c r="Q642" s="17"/>
      <c r="R642" s="150"/>
      <c r="S642" s="150"/>
      <c r="T642" s="150"/>
      <c r="U642" s="150"/>
      <c r="V642" s="321"/>
      <c r="W642" s="338"/>
      <c r="X642" s="192"/>
      <c r="Y642" s="195"/>
      <c r="Z642" s="151"/>
      <c r="AA642" s="152"/>
      <c r="AB642" s="152"/>
      <c r="AC642" s="152"/>
      <c r="AD642" s="152"/>
      <c r="AE642" s="20"/>
      <c r="AF642" s="20"/>
      <c r="AG642" s="20"/>
      <c r="AH642" s="20"/>
      <c r="AI642" s="20"/>
      <c r="AJ642" s="20"/>
      <c r="AK642" s="20"/>
      <c r="AL642" s="20"/>
      <c r="AM642" s="20"/>
      <c r="AN642" s="20"/>
      <c r="AO642" s="20"/>
      <c r="AP642" s="20"/>
      <c r="AQ642" s="20"/>
      <c r="AR642" s="20"/>
      <c r="AS642" s="20"/>
      <c r="AT642" s="20"/>
      <c r="AU642" s="20"/>
      <c r="AV642" s="20"/>
      <c r="AW642" s="20"/>
      <c r="AX642" s="20"/>
      <c r="AY642" s="20"/>
      <c r="AZ642" s="20"/>
      <c r="BA642" s="20"/>
      <c r="BB642" s="20"/>
      <c r="BC642" s="20"/>
      <c r="BD642" s="20"/>
      <c r="BE642" s="20"/>
      <c r="BF642" s="20"/>
      <c r="BG642" s="20"/>
      <c r="BH642" s="20"/>
      <c r="BI642" s="20"/>
      <c r="BJ642" s="20"/>
      <c r="BK642" s="20"/>
      <c r="BL642" s="20"/>
      <c r="BM642" s="20"/>
      <c r="BN642" s="20"/>
      <c r="BO642" s="20"/>
      <c r="BP642" s="20"/>
      <c r="BQ642" s="20"/>
      <c r="BR642" s="20"/>
      <c r="BS642" s="20"/>
      <c r="BT642" s="20"/>
      <c r="BU642" s="20"/>
      <c r="BV642" s="20"/>
      <c r="BW642" s="20"/>
      <c r="BX642" s="20"/>
      <c r="BY642" s="20"/>
      <c r="BZ642" s="20"/>
      <c r="CA642" s="20"/>
      <c r="CB642" s="20"/>
      <c r="CC642" s="20"/>
      <c r="CD642" s="20"/>
      <c r="CE642" s="20"/>
      <c r="CF642" s="20"/>
      <c r="CG642" s="20"/>
      <c r="CH642" s="20"/>
      <c r="CI642" s="20"/>
      <c r="CJ642" s="20"/>
      <c r="CK642" s="20"/>
      <c r="CL642" s="20"/>
      <c r="CM642" s="20"/>
      <c r="CN642" s="20"/>
      <c r="CO642" s="20"/>
      <c r="CP642" s="20"/>
      <c r="CQ642" s="20"/>
      <c r="CR642" s="20"/>
      <c r="CS642" s="20"/>
      <c r="CT642" s="20"/>
      <c r="CU642" s="20"/>
      <c r="CV642" s="20"/>
      <c r="CW642" s="20"/>
      <c r="CX642" s="20"/>
      <c r="CY642" s="20"/>
      <c r="CZ642" s="20"/>
      <c r="DA642" s="20"/>
      <c r="DB642" s="20"/>
      <c r="DC642" s="20"/>
      <c r="DD642" s="20"/>
      <c r="DE642" s="20"/>
      <c r="DF642" s="20"/>
      <c r="DG642" s="20"/>
      <c r="DH642" s="20"/>
      <c r="DI642" s="20"/>
      <c r="DJ642" s="20"/>
      <c r="DK642" s="20"/>
      <c r="DL642" s="20"/>
      <c r="DM642" s="20"/>
      <c r="DN642" s="20"/>
      <c r="DO642" s="20"/>
      <c r="DP642" s="20"/>
      <c r="DQ642" s="20"/>
      <c r="DR642" s="20"/>
      <c r="DS642" s="20"/>
      <c r="DT642" s="20"/>
      <c r="DU642" s="20"/>
      <c r="DV642" s="20"/>
      <c r="DW642" s="20"/>
      <c r="DX642" s="20"/>
      <c r="DY642" s="20"/>
      <c r="DZ642" s="20"/>
      <c r="EA642" s="20"/>
      <c r="EB642" s="20"/>
      <c r="EC642" s="20"/>
      <c r="ED642" s="20"/>
      <c r="EE642" s="20"/>
      <c r="EF642" s="20"/>
      <c r="EG642" s="20"/>
      <c r="EH642" s="20"/>
    </row>
    <row r="643" spans="1:138" s="19" customFormat="1" ht="12" customHeight="1" x14ac:dyDescent="0.25">
      <c r="A643" s="22"/>
      <c r="B643" s="4"/>
      <c r="C643" s="73"/>
      <c r="D643" s="73"/>
      <c r="E643" s="73"/>
      <c r="F643" s="73"/>
      <c r="G643" s="73"/>
      <c r="H643" s="73"/>
      <c r="I643" s="73"/>
      <c r="J643" s="73"/>
      <c r="K643" s="82"/>
      <c r="L643" s="81"/>
      <c r="M643" s="81"/>
      <c r="N643" s="55"/>
      <c r="O643" s="55"/>
      <c r="P643" s="56"/>
      <c r="Q643" s="17"/>
      <c r="R643" s="150"/>
      <c r="S643" s="150"/>
      <c r="T643" s="150"/>
      <c r="U643" s="150"/>
      <c r="V643" s="321"/>
      <c r="W643" s="338"/>
      <c r="X643" s="192"/>
      <c r="Y643" s="195"/>
      <c r="Z643" s="151"/>
      <c r="AA643" s="152"/>
      <c r="AB643" s="152"/>
      <c r="AC643" s="152"/>
      <c r="AD643" s="152"/>
      <c r="AE643" s="20"/>
      <c r="AF643" s="20"/>
      <c r="AG643" s="20"/>
      <c r="AH643" s="20"/>
      <c r="AI643" s="20"/>
      <c r="AJ643" s="20"/>
      <c r="AK643" s="20"/>
      <c r="AL643" s="20"/>
      <c r="AM643" s="20"/>
      <c r="AN643" s="20"/>
      <c r="AO643" s="20"/>
      <c r="AP643" s="20"/>
      <c r="AQ643" s="20"/>
      <c r="AR643" s="20"/>
      <c r="AS643" s="20"/>
      <c r="AT643" s="20"/>
      <c r="AU643" s="20"/>
      <c r="AV643" s="20"/>
      <c r="AW643" s="20"/>
      <c r="AX643" s="20"/>
      <c r="AY643" s="20"/>
      <c r="AZ643" s="20"/>
      <c r="BA643" s="20"/>
      <c r="BB643" s="20"/>
      <c r="BC643" s="20"/>
      <c r="BD643" s="20"/>
      <c r="BE643" s="20"/>
      <c r="BF643" s="20"/>
      <c r="BG643" s="20"/>
      <c r="BH643" s="20"/>
      <c r="BI643" s="20"/>
      <c r="BJ643" s="20"/>
      <c r="BK643" s="20"/>
      <c r="BL643" s="20"/>
      <c r="BM643" s="20"/>
      <c r="BN643" s="20"/>
      <c r="BO643" s="20"/>
      <c r="BP643" s="20"/>
      <c r="BQ643" s="20"/>
      <c r="BR643" s="20"/>
      <c r="BS643" s="20"/>
      <c r="BT643" s="20"/>
      <c r="BU643" s="20"/>
      <c r="BV643" s="20"/>
      <c r="BW643" s="20"/>
      <c r="BX643" s="20"/>
      <c r="BY643" s="20"/>
      <c r="BZ643" s="20"/>
      <c r="CA643" s="20"/>
      <c r="CB643" s="20"/>
      <c r="CC643" s="20"/>
      <c r="CD643" s="20"/>
      <c r="CE643" s="20"/>
      <c r="CF643" s="20"/>
      <c r="CG643" s="20"/>
      <c r="CH643" s="20"/>
      <c r="CI643" s="20"/>
      <c r="CJ643" s="20"/>
      <c r="CK643" s="20"/>
      <c r="CL643" s="20"/>
      <c r="CM643" s="20"/>
      <c r="CN643" s="20"/>
      <c r="CO643" s="20"/>
      <c r="CP643" s="20"/>
      <c r="CQ643" s="20"/>
      <c r="CR643" s="20"/>
      <c r="CS643" s="20"/>
      <c r="CT643" s="20"/>
      <c r="CU643" s="20"/>
      <c r="CV643" s="20"/>
      <c r="CW643" s="20"/>
      <c r="CX643" s="20"/>
      <c r="CY643" s="20"/>
      <c r="CZ643" s="20"/>
      <c r="DA643" s="20"/>
      <c r="DB643" s="20"/>
      <c r="DC643" s="20"/>
      <c r="DD643" s="20"/>
      <c r="DE643" s="20"/>
      <c r="DF643" s="20"/>
      <c r="DG643" s="20"/>
      <c r="DH643" s="20"/>
      <c r="DI643" s="20"/>
      <c r="DJ643" s="20"/>
      <c r="DK643" s="20"/>
      <c r="DL643" s="20"/>
      <c r="DM643" s="20"/>
      <c r="DN643" s="20"/>
      <c r="DO643" s="20"/>
      <c r="DP643" s="20"/>
      <c r="DQ643" s="20"/>
      <c r="DR643" s="20"/>
      <c r="DS643" s="20"/>
      <c r="DT643" s="20"/>
      <c r="DU643" s="20"/>
      <c r="DV643" s="20"/>
      <c r="DW643" s="20"/>
      <c r="DX643" s="20"/>
      <c r="DY643" s="20"/>
      <c r="DZ643" s="20"/>
      <c r="EA643" s="20"/>
      <c r="EB643" s="20"/>
      <c r="EC643" s="20"/>
      <c r="ED643" s="20"/>
      <c r="EE643" s="20"/>
      <c r="EF643" s="20"/>
      <c r="EG643" s="20"/>
      <c r="EH643" s="20"/>
    </row>
    <row r="644" spans="1:138" s="19" customFormat="1" ht="12" customHeight="1" x14ac:dyDescent="0.25">
      <c r="A644" s="22"/>
      <c r="B644" s="4"/>
      <c r="C644" s="73"/>
      <c r="D644" s="73"/>
      <c r="E644" s="73"/>
      <c r="F644" s="73"/>
      <c r="G644" s="73"/>
      <c r="H644" s="73"/>
      <c r="I644" s="73"/>
      <c r="J644" s="73"/>
      <c r="K644" s="82"/>
      <c r="L644" s="81"/>
      <c r="M644" s="81"/>
      <c r="N644" s="55"/>
      <c r="O644" s="55"/>
      <c r="P644" s="56"/>
      <c r="Q644" s="17"/>
      <c r="R644" s="150"/>
      <c r="S644" s="150"/>
      <c r="T644" s="150"/>
      <c r="U644" s="150"/>
      <c r="V644" s="321"/>
      <c r="W644" s="338"/>
      <c r="X644" s="192"/>
      <c r="Y644" s="195"/>
      <c r="Z644" s="151"/>
      <c r="AA644" s="152"/>
      <c r="AB644" s="152"/>
      <c r="AC644" s="152"/>
      <c r="AD644" s="152"/>
      <c r="AE644" s="20"/>
      <c r="AF644" s="20"/>
      <c r="AG644" s="20"/>
      <c r="AH644" s="20"/>
      <c r="AI644" s="20"/>
      <c r="AJ644" s="20"/>
      <c r="AK644" s="20"/>
      <c r="AL644" s="20"/>
      <c r="AM644" s="20"/>
      <c r="AN644" s="20"/>
      <c r="AO644" s="20"/>
      <c r="AP644" s="20"/>
      <c r="AQ644" s="20"/>
      <c r="AR644" s="20"/>
      <c r="AS644" s="20"/>
      <c r="AT644" s="20"/>
      <c r="AU644" s="20"/>
      <c r="AV644" s="20"/>
      <c r="AW644" s="20"/>
      <c r="AX644" s="20"/>
      <c r="AY644" s="20"/>
      <c r="AZ644" s="20"/>
      <c r="BA644" s="20"/>
      <c r="BB644" s="20"/>
      <c r="BC644" s="20"/>
      <c r="BD644" s="20"/>
      <c r="BE644" s="20"/>
      <c r="BF644" s="20"/>
      <c r="BG644" s="20"/>
      <c r="BH644" s="20"/>
      <c r="BI644" s="20"/>
      <c r="BJ644" s="20"/>
      <c r="BK644" s="20"/>
      <c r="BL644" s="20"/>
      <c r="BM644" s="20"/>
      <c r="BN644" s="20"/>
      <c r="BO644" s="20"/>
      <c r="BP644" s="20"/>
      <c r="BQ644" s="20"/>
      <c r="BR644" s="20"/>
      <c r="BS644" s="20"/>
      <c r="BT644" s="20"/>
      <c r="BU644" s="20"/>
      <c r="BV644" s="20"/>
      <c r="BW644" s="20"/>
      <c r="BX644" s="20"/>
      <c r="BY644" s="20"/>
      <c r="BZ644" s="20"/>
      <c r="CA644" s="20"/>
      <c r="CB644" s="20"/>
      <c r="CC644" s="20"/>
      <c r="CD644" s="20"/>
      <c r="CE644" s="20"/>
      <c r="CF644" s="20"/>
      <c r="CG644" s="20"/>
      <c r="CH644" s="20"/>
      <c r="CI644" s="20"/>
      <c r="CJ644" s="20"/>
      <c r="CK644" s="20"/>
      <c r="CL644" s="20"/>
      <c r="CM644" s="20"/>
      <c r="CN644" s="20"/>
      <c r="CO644" s="20"/>
      <c r="CP644" s="20"/>
      <c r="CQ644" s="20"/>
      <c r="CR644" s="20"/>
      <c r="CS644" s="20"/>
      <c r="CT644" s="20"/>
      <c r="CU644" s="20"/>
      <c r="CV644" s="20"/>
      <c r="CW644" s="20"/>
      <c r="CX644" s="20"/>
      <c r="CY644" s="20"/>
      <c r="CZ644" s="20"/>
      <c r="DA644" s="20"/>
      <c r="DB644" s="20"/>
      <c r="DC644" s="20"/>
      <c r="DD644" s="20"/>
      <c r="DE644" s="20"/>
      <c r="DF644" s="20"/>
      <c r="DG644" s="20"/>
      <c r="DH644" s="20"/>
      <c r="DI644" s="20"/>
      <c r="DJ644" s="20"/>
      <c r="DK644" s="20"/>
      <c r="DL644" s="20"/>
      <c r="DM644" s="20"/>
      <c r="DN644" s="20"/>
      <c r="DO644" s="20"/>
      <c r="DP644" s="20"/>
      <c r="DQ644" s="20"/>
      <c r="DR644" s="20"/>
      <c r="DS644" s="20"/>
      <c r="DT644" s="20"/>
      <c r="DU644" s="20"/>
      <c r="DV644" s="20"/>
      <c r="DW644" s="20"/>
      <c r="DX644" s="20"/>
      <c r="DY644" s="20"/>
      <c r="DZ644" s="20"/>
      <c r="EA644" s="20"/>
      <c r="EB644" s="20"/>
      <c r="EC644" s="20"/>
      <c r="ED644" s="20"/>
      <c r="EE644" s="20"/>
      <c r="EF644" s="20"/>
      <c r="EG644" s="20"/>
      <c r="EH644" s="20"/>
    </row>
    <row r="645" spans="1:138" s="19" customFormat="1" ht="12" customHeight="1" x14ac:dyDescent="0.25">
      <c r="A645" s="22"/>
      <c r="B645" s="4"/>
      <c r="C645" s="73"/>
      <c r="D645" s="73"/>
      <c r="E645" s="73"/>
      <c r="F645" s="73"/>
      <c r="G645" s="73"/>
      <c r="H645" s="73"/>
      <c r="I645" s="73"/>
      <c r="J645" s="73"/>
      <c r="K645" s="82"/>
      <c r="L645" s="81"/>
      <c r="M645" s="81"/>
      <c r="N645" s="55"/>
      <c r="O645" s="55"/>
      <c r="P645" s="56"/>
      <c r="Q645" s="17"/>
      <c r="R645" s="150"/>
      <c r="S645" s="150"/>
      <c r="T645" s="150"/>
      <c r="U645" s="150"/>
      <c r="V645" s="321"/>
      <c r="W645" s="338"/>
      <c r="X645" s="192"/>
      <c r="Y645" s="195"/>
      <c r="Z645" s="151"/>
      <c r="AA645" s="152"/>
      <c r="AB645" s="152"/>
      <c r="AC645" s="152"/>
      <c r="AD645" s="152"/>
      <c r="AE645" s="20"/>
      <c r="AF645" s="20"/>
      <c r="AG645" s="20"/>
      <c r="AH645" s="20"/>
      <c r="AI645" s="20"/>
      <c r="AJ645" s="20"/>
      <c r="AK645" s="20"/>
      <c r="AL645" s="20"/>
      <c r="AM645" s="20"/>
      <c r="AN645" s="20"/>
      <c r="AO645" s="20"/>
      <c r="AP645" s="20"/>
      <c r="AQ645" s="20"/>
      <c r="AR645" s="20"/>
      <c r="AS645" s="20"/>
      <c r="AT645" s="20"/>
      <c r="AU645" s="20"/>
      <c r="AV645" s="20"/>
      <c r="AW645" s="20"/>
      <c r="AX645" s="20"/>
      <c r="AY645" s="20"/>
      <c r="AZ645" s="20"/>
      <c r="BA645" s="20"/>
      <c r="BB645" s="20"/>
      <c r="BC645" s="20"/>
      <c r="BD645" s="20"/>
      <c r="BE645" s="20"/>
      <c r="BF645" s="20"/>
      <c r="BG645" s="20"/>
      <c r="BH645" s="20"/>
      <c r="BI645" s="20"/>
      <c r="BJ645" s="20"/>
      <c r="BK645" s="20"/>
      <c r="BL645" s="20"/>
      <c r="BM645" s="20"/>
      <c r="BN645" s="20"/>
      <c r="BO645" s="20"/>
      <c r="BP645" s="20"/>
      <c r="BQ645" s="20"/>
      <c r="BR645" s="20"/>
      <c r="BS645" s="20"/>
      <c r="BT645" s="20"/>
      <c r="BU645" s="20"/>
      <c r="BV645" s="20"/>
      <c r="BW645" s="20"/>
      <c r="BX645" s="20"/>
      <c r="BY645" s="20"/>
      <c r="BZ645" s="20"/>
      <c r="CA645" s="20"/>
      <c r="CB645" s="20"/>
      <c r="CC645" s="20"/>
      <c r="CD645" s="20"/>
      <c r="CE645" s="20"/>
      <c r="CF645" s="20"/>
      <c r="CG645" s="20"/>
      <c r="CH645" s="20"/>
      <c r="CI645" s="20"/>
      <c r="CJ645" s="20"/>
      <c r="CK645" s="20"/>
      <c r="CL645" s="20"/>
      <c r="CM645" s="20"/>
      <c r="CN645" s="20"/>
      <c r="CO645" s="20"/>
      <c r="CP645" s="20"/>
      <c r="CQ645" s="20"/>
      <c r="CR645" s="20"/>
      <c r="CS645" s="20"/>
      <c r="CT645" s="20"/>
      <c r="CU645" s="20"/>
      <c r="CV645" s="20"/>
      <c r="CW645" s="20"/>
      <c r="CX645" s="20"/>
      <c r="CY645" s="20"/>
      <c r="CZ645" s="20"/>
      <c r="DA645" s="20"/>
      <c r="DB645" s="20"/>
      <c r="DC645" s="20"/>
      <c r="DD645" s="20"/>
      <c r="DE645" s="20"/>
      <c r="DF645" s="20"/>
      <c r="DG645" s="20"/>
      <c r="DH645" s="20"/>
      <c r="DI645" s="20"/>
      <c r="DJ645" s="20"/>
      <c r="DK645" s="20"/>
      <c r="DL645" s="20"/>
      <c r="DM645" s="20"/>
      <c r="DN645" s="20"/>
      <c r="DO645" s="20"/>
      <c r="DP645" s="20"/>
      <c r="DQ645" s="20"/>
      <c r="DR645" s="20"/>
      <c r="DS645" s="20"/>
      <c r="DT645" s="20"/>
      <c r="DU645" s="20"/>
      <c r="DV645" s="20"/>
      <c r="DW645" s="20"/>
      <c r="DX645" s="20"/>
      <c r="DY645" s="20"/>
      <c r="DZ645" s="20"/>
      <c r="EA645" s="20"/>
      <c r="EB645" s="20"/>
      <c r="EC645" s="20"/>
      <c r="ED645" s="20"/>
      <c r="EE645" s="20"/>
      <c r="EF645" s="20"/>
      <c r="EG645" s="20"/>
      <c r="EH645" s="20"/>
    </row>
    <row r="646" spans="1:138" s="19" customFormat="1" ht="12" customHeight="1" x14ac:dyDescent="0.25">
      <c r="A646" s="22"/>
      <c r="B646" s="4"/>
      <c r="C646" s="73"/>
      <c r="D646" s="73"/>
      <c r="E646" s="73"/>
      <c r="F646" s="73"/>
      <c r="G646" s="73"/>
      <c r="H646" s="73"/>
      <c r="I646" s="73"/>
      <c r="J646" s="73"/>
      <c r="K646" s="82"/>
      <c r="L646" s="81"/>
      <c r="M646" s="81"/>
      <c r="N646" s="55"/>
      <c r="O646" s="55"/>
      <c r="P646" s="56"/>
      <c r="Q646" s="17"/>
      <c r="R646" s="150"/>
      <c r="S646" s="150"/>
      <c r="T646" s="150"/>
      <c r="U646" s="150"/>
      <c r="V646" s="321"/>
      <c r="W646" s="338"/>
      <c r="X646" s="192"/>
      <c r="Y646" s="195"/>
      <c r="Z646" s="151"/>
      <c r="AA646" s="152"/>
      <c r="AB646" s="152"/>
      <c r="AC646" s="152"/>
      <c r="AD646" s="152"/>
      <c r="AE646" s="20"/>
      <c r="AF646" s="20"/>
      <c r="AG646" s="20"/>
      <c r="AH646" s="20"/>
      <c r="AI646" s="20"/>
      <c r="AJ646" s="20"/>
      <c r="AK646" s="20"/>
      <c r="AL646" s="20"/>
      <c r="AM646" s="20"/>
      <c r="AN646" s="20"/>
      <c r="AO646" s="20"/>
      <c r="AP646" s="20"/>
      <c r="AQ646" s="20"/>
      <c r="AR646" s="20"/>
      <c r="AS646" s="20"/>
      <c r="AT646" s="20"/>
      <c r="AU646" s="20"/>
      <c r="AV646" s="20"/>
      <c r="AW646" s="20"/>
      <c r="AX646" s="20"/>
      <c r="AY646" s="20"/>
      <c r="AZ646" s="20"/>
      <c r="BA646" s="20"/>
      <c r="BB646" s="20"/>
      <c r="BC646" s="20"/>
      <c r="BD646" s="20"/>
      <c r="BE646" s="20"/>
      <c r="BF646" s="20"/>
      <c r="BG646" s="20"/>
      <c r="BH646" s="20"/>
      <c r="BI646" s="20"/>
      <c r="BJ646" s="20"/>
      <c r="BK646" s="20"/>
      <c r="BL646" s="20"/>
      <c r="BM646" s="20"/>
      <c r="BN646" s="20"/>
      <c r="BO646" s="20"/>
      <c r="BP646" s="20"/>
      <c r="BQ646" s="20"/>
      <c r="BR646" s="20"/>
      <c r="BS646" s="20"/>
      <c r="BT646" s="20"/>
      <c r="BU646" s="20"/>
      <c r="BV646" s="20"/>
      <c r="BW646" s="20"/>
      <c r="BX646" s="20"/>
      <c r="BY646" s="20"/>
      <c r="BZ646" s="20"/>
      <c r="CA646" s="20"/>
      <c r="CB646" s="20"/>
      <c r="CC646" s="20"/>
      <c r="CD646" s="20"/>
      <c r="CE646" s="20"/>
      <c r="CF646" s="20"/>
      <c r="CG646" s="20"/>
      <c r="CH646" s="20"/>
      <c r="CI646" s="20"/>
      <c r="CJ646" s="20"/>
      <c r="CK646" s="20"/>
      <c r="CL646" s="20"/>
      <c r="CM646" s="20"/>
      <c r="CN646" s="20"/>
      <c r="CO646" s="20"/>
      <c r="CP646" s="20"/>
      <c r="CQ646" s="20"/>
      <c r="CR646" s="20"/>
      <c r="CS646" s="20"/>
      <c r="CT646" s="20"/>
      <c r="CU646" s="20"/>
      <c r="CV646" s="20"/>
      <c r="CW646" s="20"/>
      <c r="CX646" s="20"/>
      <c r="CY646" s="20"/>
      <c r="CZ646" s="20"/>
      <c r="DA646" s="20"/>
      <c r="DB646" s="20"/>
      <c r="DC646" s="20"/>
      <c r="DD646" s="20"/>
      <c r="DE646" s="20"/>
      <c r="DF646" s="20"/>
      <c r="DG646" s="20"/>
      <c r="DH646" s="20"/>
      <c r="DI646" s="20"/>
      <c r="DJ646" s="20"/>
      <c r="DK646" s="20"/>
      <c r="DL646" s="20"/>
      <c r="DM646" s="20"/>
      <c r="DN646" s="20"/>
      <c r="DO646" s="20"/>
      <c r="DP646" s="20"/>
      <c r="DQ646" s="20"/>
      <c r="DR646" s="20"/>
      <c r="DS646" s="20"/>
      <c r="DT646" s="20"/>
      <c r="DU646" s="20"/>
      <c r="DV646" s="20"/>
      <c r="DW646" s="20"/>
      <c r="DX646" s="20"/>
      <c r="DY646" s="20"/>
      <c r="DZ646" s="20"/>
      <c r="EA646" s="20"/>
      <c r="EB646" s="20"/>
      <c r="EC646" s="20"/>
      <c r="ED646" s="20"/>
      <c r="EE646" s="20"/>
      <c r="EF646" s="20"/>
      <c r="EG646" s="20"/>
      <c r="EH646" s="20"/>
    </row>
    <row r="647" spans="1:138" s="19" customFormat="1" ht="12" customHeight="1" x14ac:dyDescent="0.25">
      <c r="A647" s="22"/>
      <c r="B647" s="4"/>
      <c r="C647" s="73"/>
      <c r="D647" s="73"/>
      <c r="E647" s="73"/>
      <c r="F647" s="73"/>
      <c r="G647" s="73"/>
      <c r="H647" s="73"/>
      <c r="I647" s="73"/>
      <c r="J647" s="73"/>
      <c r="K647" s="82"/>
      <c r="L647" s="81"/>
      <c r="M647" s="81"/>
      <c r="N647" s="55"/>
      <c r="O647" s="55"/>
      <c r="P647" s="56"/>
      <c r="Q647" s="17"/>
      <c r="R647" s="150"/>
      <c r="S647" s="150"/>
      <c r="T647" s="150"/>
      <c r="U647" s="150"/>
      <c r="V647" s="321"/>
      <c r="W647" s="338"/>
      <c r="X647" s="192"/>
      <c r="Y647" s="195"/>
      <c r="Z647" s="151"/>
      <c r="AA647" s="152"/>
      <c r="AB647" s="152"/>
      <c r="AC647" s="152"/>
      <c r="AD647" s="152"/>
      <c r="AE647" s="20"/>
      <c r="AF647" s="20"/>
      <c r="AG647" s="20"/>
      <c r="AH647" s="20"/>
      <c r="AI647" s="20"/>
      <c r="AJ647" s="20"/>
      <c r="AK647" s="20"/>
      <c r="AL647" s="20"/>
      <c r="AM647" s="20"/>
      <c r="AN647" s="20"/>
      <c r="AO647" s="20"/>
      <c r="AP647" s="20"/>
      <c r="AQ647" s="20"/>
      <c r="AR647" s="20"/>
      <c r="AS647" s="20"/>
      <c r="AT647" s="20"/>
      <c r="AU647" s="20"/>
      <c r="AV647" s="20"/>
      <c r="AW647" s="20"/>
      <c r="AX647" s="20"/>
      <c r="AY647" s="20"/>
      <c r="AZ647" s="20"/>
      <c r="BA647" s="20"/>
      <c r="BB647" s="20"/>
      <c r="BC647" s="20"/>
      <c r="BD647" s="20"/>
      <c r="BE647" s="20"/>
      <c r="BF647" s="20"/>
      <c r="BG647" s="20"/>
      <c r="BH647" s="20"/>
      <c r="BI647" s="20"/>
      <c r="BJ647" s="20"/>
      <c r="BK647" s="20"/>
      <c r="BL647" s="20"/>
      <c r="BM647" s="20"/>
      <c r="BN647" s="20"/>
      <c r="BO647" s="20"/>
      <c r="BP647" s="20"/>
      <c r="BQ647" s="20"/>
      <c r="BR647" s="20"/>
      <c r="BS647" s="20"/>
      <c r="BT647" s="20"/>
      <c r="BU647" s="20"/>
      <c r="BV647" s="20"/>
      <c r="BW647" s="20"/>
      <c r="BX647" s="20"/>
      <c r="BY647" s="20"/>
      <c r="BZ647" s="20"/>
      <c r="CA647" s="20"/>
      <c r="CB647" s="20"/>
      <c r="CC647" s="20"/>
      <c r="CD647" s="20"/>
      <c r="CE647" s="20"/>
      <c r="CF647" s="20"/>
      <c r="CG647" s="20"/>
      <c r="CH647" s="20"/>
      <c r="CI647" s="20"/>
      <c r="CJ647" s="20"/>
      <c r="CK647" s="20"/>
      <c r="CL647" s="20"/>
      <c r="CM647" s="20"/>
      <c r="CN647" s="20"/>
      <c r="CO647" s="20"/>
      <c r="CP647" s="20"/>
      <c r="CQ647" s="20"/>
      <c r="CR647" s="20"/>
      <c r="CS647" s="20"/>
      <c r="CT647" s="20"/>
      <c r="CU647" s="20"/>
      <c r="CV647" s="20"/>
      <c r="CW647" s="20"/>
      <c r="CX647" s="20"/>
      <c r="CY647" s="20"/>
      <c r="CZ647" s="20"/>
      <c r="DA647" s="20"/>
      <c r="DB647" s="20"/>
      <c r="DC647" s="20"/>
      <c r="DD647" s="20"/>
      <c r="DE647" s="20"/>
      <c r="DF647" s="20"/>
      <c r="DG647" s="20"/>
      <c r="DH647" s="20"/>
      <c r="DI647" s="20"/>
      <c r="DJ647" s="20"/>
      <c r="DK647" s="20"/>
      <c r="DL647" s="20"/>
      <c r="DM647" s="20"/>
      <c r="DN647" s="20"/>
      <c r="DO647" s="20"/>
      <c r="DP647" s="20"/>
      <c r="DQ647" s="20"/>
      <c r="DR647" s="20"/>
      <c r="DS647" s="20"/>
      <c r="DT647" s="20"/>
      <c r="DU647" s="20"/>
      <c r="DV647" s="20"/>
      <c r="DW647" s="20"/>
      <c r="DX647" s="20"/>
      <c r="DY647" s="20"/>
      <c r="DZ647" s="20"/>
      <c r="EA647" s="20"/>
      <c r="EB647" s="20"/>
      <c r="EC647" s="20"/>
      <c r="ED647" s="20"/>
      <c r="EE647" s="20"/>
      <c r="EF647" s="20"/>
      <c r="EG647" s="20"/>
      <c r="EH647" s="20"/>
    </row>
    <row r="648" spans="1:138" s="19" customFormat="1" ht="12" customHeight="1" x14ac:dyDescent="0.25">
      <c r="A648" s="22"/>
      <c r="B648" s="4"/>
      <c r="C648" s="73"/>
      <c r="D648" s="73"/>
      <c r="E648" s="73"/>
      <c r="F648" s="73"/>
      <c r="G648" s="73"/>
      <c r="H648" s="73"/>
      <c r="I648" s="73"/>
      <c r="J648" s="73"/>
      <c r="K648" s="82"/>
      <c r="L648" s="81"/>
      <c r="M648" s="81"/>
      <c r="N648" s="55"/>
      <c r="O648" s="55"/>
      <c r="P648" s="56"/>
      <c r="Q648" s="17"/>
      <c r="R648" s="150"/>
      <c r="S648" s="150"/>
      <c r="T648" s="150"/>
      <c r="U648" s="150"/>
      <c r="V648" s="321"/>
      <c r="W648" s="338"/>
      <c r="X648" s="192"/>
      <c r="Y648" s="195"/>
      <c r="Z648" s="151"/>
      <c r="AA648" s="152"/>
      <c r="AB648" s="152"/>
      <c r="AC648" s="152"/>
      <c r="AD648" s="152"/>
      <c r="AE648" s="20"/>
      <c r="AF648" s="20"/>
      <c r="AG648" s="20"/>
      <c r="AH648" s="20"/>
      <c r="AI648" s="20"/>
      <c r="AJ648" s="20"/>
      <c r="AK648" s="20"/>
      <c r="AL648" s="20"/>
      <c r="AM648" s="20"/>
      <c r="AN648" s="20"/>
      <c r="AO648" s="20"/>
      <c r="AP648" s="20"/>
      <c r="AQ648" s="20"/>
      <c r="AR648" s="20"/>
      <c r="AS648" s="20"/>
      <c r="AT648" s="20"/>
      <c r="AU648" s="20"/>
      <c r="AV648" s="20"/>
      <c r="AW648" s="20"/>
      <c r="AX648" s="20"/>
      <c r="AY648" s="20"/>
      <c r="AZ648" s="20"/>
      <c r="BA648" s="20"/>
      <c r="BB648" s="20"/>
      <c r="BC648" s="20"/>
      <c r="BD648" s="20"/>
      <c r="BE648" s="20"/>
      <c r="BF648" s="20"/>
      <c r="BG648" s="20"/>
      <c r="BH648" s="20"/>
      <c r="BI648" s="20"/>
      <c r="BJ648" s="20"/>
      <c r="BK648" s="20"/>
      <c r="BL648" s="20"/>
      <c r="BM648" s="20"/>
      <c r="BN648" s="20"/>
      <c r="BO648" s="20"/>
      <c r="BP648" s="20"/>
      <c r="BQ648" s="20"/>
      <c r="BR648" s="20"/>
      <c r="BS648" s="20"/>
      <c r="BT648" s="20"/>
      <c r="BU648" s="20"/>
      <c r="BV648" s="20"/>
      <c r="BW648" s="20"/>
      <c r="BX648" s="20"/>
      <c r="BY648" s="20"/>
      <c r="BZ648" s="20"/>
      <c r="CA648" s="20"/>
      <c r="CB648" s="20"/>
      <c r="CC648" s="20"/>
      <c r="CD648" s="20"/>
      <c r="CE648" s="20"/>
      <c r="CF648" s="20"/>
      <c r="CG648" s="20"/>
      <c r="CH648" s="20"/>
      <c r="CI648" s="20"/>
      <c r="CJ648" s="20"/>
      <c r="CK648" s="20"/>
      <c r="CL648" s="20"/>
      <c r="CM648" s="20"/>
      <c r="CN648" s="20"/>
      <c r="CO648" s="20"/>
      <c r="CP648" s="20"/>
      <c r="CQ648" s="20"/>
      <c r="CR648" s="20"/>
      <c r="CS648" s="20"/>
      <c r="CT648" s="20"/>
      <c r="CU648" s="20"/>
      <c r="CV648" s="20"/>
      <c r="CW648" s="20"/>
      <c r="CX648" s="20"/>
      <c r="CY648" s="20"/>
      <c r="CZ648" s="20"/>
      <c r="DA648" s="20"/>
      <c r="DB648" s="20"/>
      <c r="DC648" s="20"/>
      <c r="DD648" s="20"/>
      <c r="DE648" s="20"/>
      <c r="DF648" s="20"/>
      <c r="DG648" s="20"/>
      <c r="DH648" s="20"/>
      <c r="DI648" s="20"/>
      <c r="DJ648" s="20"/>
      <c r="DK648" s="20"/>
      <c r="DL648" s="20"/>
      <c r="DM648" s="20"/>
      <c r="DN648" s="20"/>
      <c r="DO648" s="20"/>
      <c r="DP648" s="20"/>
      <c r="DQ648" s="20"/>
      <c r="DR648" s="20"/>
      <c r="DS648" s="20"/>
      <c r="DT648" s="20"/>
      <c r="DU648" s="20"/>
      <c r="DV648" s="20"/>
      <c r="DW648" s="20"/>
      <c r="DX648" s="20"/>
      <c r="DY648" s="20"/>
      <c r="DZ648" s="20"/>
      <c r="EA648" s="20"/>
      <c r="EB648" s="20"/>
      <c r="EC648" s="20"/>
      <c r="ED648" s="20"/>
      <c r="EE648" s="20"/>
      <c r="EF648" s="20"/>
      <c r="EG648" s="20"/>
      <c r="EH648" s="20"/>
    </row>
    <row r="649" spans="1:138" s="19" customFormat="1" ht="12" customHeight="1" x14ac:dyDescent="0.25">
      <c r="A649" s="22"/>
      <c r="B649" s="4"/>
      <c r="C649" s="73"/>
      <c r="D649" s="73"/>
      <c r="E649" s="73"/>
      <c r="F649" s="73"/>
      <c r="G649" s="73"/>
      <c r="H649" s="73"/>
      <c r="I649" s="73"/>
      <c r="J649" s="73"/>
      <c r="K649" s="82"/>
      <c r="L649" s="81"/>
      <c r="M649" s="81"/>
      <c r="N649" s="55"/>
      <c r="O649" s="55"/>
      <c r="P649" s="56"/>
      <c r="Q649" s="17"/>
      <c r="R649" s="150"/>
      <c r="S649" s="150"/>
      <c r="T649" s="150"/>
      <c r="U649" s="150"/>
      <c r="V649" s="321"/>
      <c r="W649" s="338"/>
      <c r="X649" s="192"/>
      <c r="Y649" s="195"/>
      <c r="Z649" s="151"/>
      <c r="AA649" s="152"/>
      <c r="AB649" s="152"/>
      <c r="AC649" s="152"/>
      <c r="AD649" s="152"/>
      <c r="AE649" s="20"/>
      <c r="AF649" s="20"/>
      <c r="AG649" s="20"/>
      <c r="AH649" s="20"/>
      <c r="AI649" s="20"/>
      <c r="AJ649" s="20"/>
      <c r="AK649" s="20"/>
      <c r="AL649" s="20"/>
      <c r="AM649" s="20"/>
      <c r="AN649" s="20"/>
      <c r="AO649" s="20"/>
      <c r="AP649" s="20"/>
      <c r="AQ649" s="20"/>
      <c r="AR649" s="20"/>
      <c r="AS649" s="20"/>
      <c r="AT649" s="20"/>
      <c r="AU649" s="20"/>
      <c r="AV649" s="20"/>
      <c r="AW649" s="20"/>
      <c r="AX649" s="20"/>
      <c r="AY649" s="20"/>
      <c r="AZ649" s="20"/>
      <c r="BA649" s="20"/>
      <c r="BB649" s="20"/>
      <c r="BC649" s="20"/>
      <c r="BD649" s="20"/>
      <c r="BE649" s="20"/>
      <c r="BF649" s="20"/>
      <c r="BG649" s="20"/>
      <c r="BH649" s="20"/>
      <c r="BI649" s="20"/>
      <c r="BJ649" s="20"/>
      <c r="BK649" s="20"/>
      <c r="BL649" s="20"/>
      <c r="BM649" s="20"/>
      <c r="BN649" s="20"/>
      <c r="BO649" s="20"/>
      <c r="BP649" s="20"/>
      <c r="BQ649" s="20"/>
      <c r="BR649" s="20"/>
      <c r="BS649" s="20"/>
      <c r="BT649" s="20"/>
      <c r="BU649" s="20"/>
      <c r="BV649" s="20"/>
      <c r="BW649" s="20"/>
      <c r="BX649" s="20"/>
      <c r="BY649" s="20"/>
      <c r="BZ649" s="20"/>
      <c r="CA649" s="20"/>
      <c r="CB649" s="20"/>
      <c r="CC649" s="20"/>
      <c r="CD649" s="20"/>
      <c r="CE649" s="20"/>
      <c r="CF649" s="20"/>
      <c r="CG649" s="20"/>
      <c r="CH649" s="20"/>
      <c r="CI649" s="20"/>
      <c r="CJ649" s="20"/>
      <c r="CK649" s="20"/>
      <c r="CL649" s="20"/>
      <c r="CM649" s="20"/>
      <c r="CN649" s="20"/>
      <c r="CO649" s="20"/>
      <c r="CP649" s="20"/>
      <c r="CQ649" s="20"/>
      <c r="CR649" s="20"/>
      <c r="CS649" s="20"/>
      <c r="CT649" s="20"/>
      <c r="CU649" s="20"/>
      <c r="CV649" s="20"/>
      <c r="CW649" s="20"/>
      <c r="CX649" s="20"/>
      <c r="CY649" s="20"/>
      <c r="CZ649" s="20"/>
      <c r="DA649" s="20"/>
      <c r="DB649" s="20"/>
      <c r="DC649" s="20"/>
      <c r="DD649" s="20"/>
      <c r="DE649" s="20"/>
      <c r="DF649" s="20"/>
      <c r="DG649" s="20"/>
      <c r="DH649" s="20"/>
      <c r="DI649" s="20"/>
      <c r="DJ649" s="20"/>
      <c r="DK649" s="20"/>
      <c r="DL649" s="20"/>
      <c r="DM649" s="20"/>
      <c r="DN649" s="20"/>
      <c r="DO649" s="20"/>
      <c r="DP649" s="20"/>
      <c r="DQ649" s="20"/>
      <c r="DR649" s="20"/>
      <c r="DS649" s="20"/>
      <c r="DT649" s="20"/>
      <c r="DU649" s="20"/>
      <c r="DV649" s="20"/>
      <c r="DW649" s="20"/>
      <c r="DX649" s="20"/>
      <c r="DY649" s="20"/>
      <c r="DZ649" s="20"/>
      <c r="EA649" s="20"/>
      <c r="EB649" s="20"/>
      <c r="EC649" s="20"/>
      <c r="ED649" s="20"/>
      <c r="EE649" s="20"/>
      <c r="EF649" s="20"/>
      <c r="EG649" s="20"/>
      <c r="EH649" s="20"/>
    </row>
    <row r="650" spans="1:138" s="19" customFormat="1" ht="12" customHeight="1" x14ac:dyDescent="0.25">
      <c r="A650" s="22"/>
      <c r="B650" s="4"/>
      <c r="C650" s="73"/>
      <c r="D650" s="73"/>
      <c r="E650" s="73"/>
      <c r="F650" s="73"/>
      <c r="G650" s="73"/>
      <c r="H650" s="73"/>
      <c r="I650" s="73"/>
      <c r="J650" s="73"/>
      <c r="K650" s="82"/>
      <c r="L650" s="81"/>
      <c r="M650" s="81"/>
      <c r="N650" s="55"/>
      <c r="O650" s="55"/>
      <c r="P650" s="56"/>
      <c r="Q650" s="17"/>
      <c r="R650" s="150"/>
      <c r="S650" s="150"/>
      <c r="T650" s="150"/>
      <c r="U650" s="150"/>
      <c r="V650" s="321"/>
      <c r="W650" s="338"/>
      <c r="X650" s="192"/>
      <c r="Y650" s="195"/>
      <c r="Z650" s="151"/>
      <c r="AA650" s="152"/>
      <c r="AB650" s="152"/>
      <c r="AC650" s="152"/>
      <c r="AD650" s="152"/>
      <c r="AE650" s="20"/>
      <c r="AF650" s="20"/>
      <c r="AG650" s="20"/>
      <c r="AH650" s="20"/>
      <c r="AI650" s="20"/>
      <c r="AJ650" s="20"/>
      <c r="AK650" s="20"/>
      <c r="AL650" s="20"/>
      <c r="AM650" s="20"/>
      <c r="AN650" s="20"/>
      <c r="AO650" s="20"/>
      <c r="AP650" s="20"/>
      <c r="AQ650" s="20"/>
      <c r="AR650" s="20"/>
      <c r="AS650" s="20"/>
      <c r="AT650" s="20"/>
      <c r="AU650" s="20"/>
      <c r="AV650" s="20"/>
      <c r="AW650" s="20"/>
      <c r="AX650" s="20"/>
      <c r="AY650" s="20"/>
      <c r="AZ650" s="20"/>
      <c r="BA650" s="20"/>
      <c r="BB650" s="20"/>
      <c r="BC650" s="20"/>
      <c r="BD650" s="20"/>
      <c r="BE650" s="20"/>
      <c r="BF650" s="20"/>
      <c r="BG650" s="20"/>
      <c r="BH650" s="20"/>
      <c r="BI650" s="20"/>
      <c r="BJ650" s="20"/>
      <c r="BK650" s="20"/>
      <c r="BL650" s="20"/>
      <c r="BM650" s="20"/>
      <c r="BN650" s="20"/>
      <c r="BO650" s="20"/>
      <c r="BP650" s="20"/>
      <c r="BQ650" s="20"/>
      <c r="BR650" s="20"/>
      <c r="BS650" s="20"/>
      <c r="BT650" s="20"/>
      <c r="BU650" s="20"/>
      <c r="BV650" s="20"/>
      <c r="BW650" s="20"/>
      <c r="BX650" s="20"/>
      <c r="BY650" s="20"/>
      <c r="BZ650" s="20"/>
      <c r="CA650" s="20"/>
      <c r="CB650" s="20"/>
      <c r="CC650" s="20"/>
      <c r="CD650" s="20"/>
      <c r="CE650" s="20"/>
      <c r="CF650" s="20"/>
      <c r="CG650" s="20"/>
      <c r="CH650" s="20"/>
      <c r="CI650" s="20"/>
      <c r="CJ650" s="20"/>
      <c r="CK650" s="20"/>
      <c r="CL650" s="20"/>
      <c r="CM650" s="20"/>
      <c r="CN650" s="20"/>
      <c r="CO650" s="20"/>
      <c r="CP650" s="20"/>
      <c r="CQ650" s="20"/>
      <c r="CR650" s="20"/>
      <c r="CS650" s="20"/>
      <c r="CT650" s="20"/>
      <c r="CU650" s="20"/>
      <c r="CV650" s="20"/>
      <c r="CW650" s="20"/>
      <c r="CX650" s="20"/>
      <c r="CY650" s="20"/>
      <c r="CZ650" s="20"/>
      <c r="DA650" s="20"/>
      <c r="DB650" s="20"/>
      <c r="DC650" s="20"/>
      <c r="DD650" s="20"/>
      <c r="DE650" s="20"/>
      <c r="DF650" s="20"/>
      <c r="DG650" s="20"/>
      <c r="DH650" s="20"/>
      <c r="DI650" s="20"/>
      <c r="DJ650" s="20"/>
      <c r="DK650" s="20"/>
      <c r="DL650" s="20"/>
      <c r="DM650" s="20"/>
      <c r="DN650" s="20"/>
      <c r="DO650" s="20"/>
      <c r="DP650" s="20"/>
      <c r="DQ650" s="20"/>
      <c r="DR650" s="20"/>
      <c r="DS650" s="20"/>
      <c r="DT650" s="20"/>
      <c r="DU650" s="20"/>
      <c r="DV650" s="20"/>
      <c r="DW650" s="20"/>
      <c r="DX650" s="20"/>
      <c r="DY650" s="20"/>
      <c r="DZ650" s="20"/>
      <c r="EA650" s="20"/>
      <c r="EB650" s="20"/>
      <c r="EC650" s="20"/>
      <c r="ED650" s="20"/>
      <c r="EE650" s="20"/>
      <c r="EF650" s="20"/>
      <c r="EG650" s="20"/>
      <c r="EH650" s="20"/>
    </row>
    <row r="651" spans="1:138" s="19" customFormat="1" ht="12" customHeight="1" x14ac:dyDescent="0.25">
      <c r="A651" s="22"/>
      <c r="B651" s="4"/>
      <c r="C651" s="73"/>
      <c r="D651" s="73"/>
      <c r="E651" s="73"/>
      <c r="F651" s="73"/>
      <c r="G651" s="73"/>
      <c r="H651" s="73"/>
      <c r="I651" s="73"/>
      <c r="J651" s="73"/>
      <c r="K651" s="82"/>
      <c r="L651" s="81"/>
      <c r="M651" s="81"/>
      <c r="N651" s="55"/>
      <c r="O651" s="55"/>
      <c r="P651" s="56"/>
      <c r="Q651" s="17"/>
      <c r="R651" s="150"/>
      <c r="S651" s="150"/>
      <c r="T651" s="150"/>
      <c r="U651" s="150"/>
      <c r="V651" s="321"/>
      <c r="W651" s="338"/>
      <c r="X651" s="192"/>
      <c r="Y651" s="195"/>
      <c r="Z651" s="151"/>
      <c r="AA651" s="152"/>
      <c r="AB651" s="152"/>
      <c r="AC651" s="152"/>
      <c r="AD651" s="152"/>
      <c r="AE651" s="20"/>
      <c r="AF651" s="20"/>
      <c r="AG651" s="20"/>
      <c r="AH651" s="20"/>
      <c r="AI651" s="20"/>
      <c r="AJ651" s="20"/>
      <c r="AK651" s="20"/>
      <c r="AL651" s="20"/>
      <c r="AM651" s="20"/>
      <c r="AN651" s="20"/>
      <c r="AO651" s="20"/>
      <c r="AP651" s="20"/>
      <c r="AQ651" s="20"/>
      <c r="AR651" s="20"/>
      <c r="AS651" s="20"/>
      <c r="AT651" s="20"/>
      <c r="AU651" s="20"/>
      <c r="AV651" s="20"/>
      <c r="AW651" s="20"/>
      <c r="AX651" s="20"/>
      <c r="AY651" s="20"/>
      <c r="AZ651" s="20"/>
      <c r="BA651" s="20"/>
      <c r="BB651" s="20"/>
      <c r="BC651" s="20"/>
      <c r="BD651" s="20"/>
      <c r="BE651" s="20"/>
      <c r="BF651" s="20"/>
      <c r="BG651" s="20"/>
      <c r="BH651" s="20"/>
      <c r="BI651" s="20"/>
      <c r="BJ651" s="20"/>
      <c r="BK651" s="20"/>
      <c r="BL651" s="20"/>
      <c r="BM651" s="20"/>
      <c r="BN651" s="20"/>
      <c r="BO651" s="20"/>
      <c r="BP651" s="20"/>
      <c r="BQ651" s="20"/>
      <c r="BR651" s="20"/>
      <c r="BS651" s="20"/>
      <c r="BT651" s="20"/>
      <c r="BU651" s="20"/>
      <c r="BV651" s="20"/>
      <c r="BW651" s="20"/>
      <c r="BX651" s="20"/>
      <c r="BY651" s="20"/>
      <c r="BZ651" s="20"/>
      <c r="CA651" s="20"/>
      <c r="CB651" s="20"/>
      <c r="CC651" s="20"/>
      <c r="CD651" s="20"/>
      <c r="CE651" s="20"/>
      <c r="CF651" s="20"/>
      <c r="CG651" s="20"/>
      <c r="CH651" s="20"/>
      <c r="CI651" s="20"/>
      <c r="CJ651" s="20"/>
      <c r="CK651" s="20"/>
      <c r="CL651" s="20"/>
      <c r="CM651" s="20"/>
      <c r="CN651" s="20"/>
      <c r="CO651" s="20"/>
      <c r="CP651" s="20"/>
      <c r="CQ651" s="20"/>
      <c r="CR651" s="20"/>
      <c r="CS651" s="20"/>
      <c r="CT651" s="20"/>
      <c r="CU651" s="20"/>
      <c r="CV651" s="20"/>
      <c r="CW651" s="20"/>
      <c r="CX651" s="20"/>
      <c r="CY651" s="20"/>
      <c r="CZ651" s="20"/>
      <c r="DA651" s="20"/>
      <c r="DB651" s="20"/>
      <c r="DC651" s="20"/>
      <c r="DD651" s="20"/>
      <c r="DE651" s="20"/>
      <c r="DF651" s="20"/>
      <c r="DG651" s="20"/>
      <c r="DH651" s="20"/>
      <c r="DI651" s="20"/>
      <c r="DJ651" s="20"/>
      <c r="DK651" s="20"/>
      <c r="DL651" s="20"/>
      <c r="DM651" s="20"/>
      <c r="DN651" s="20"/>
      <c r="DO651" s="20"/>
      <c r="DP651" s="20"/>
      <c r="DQ651" s="20"/>
      <c r="DR651" s="20"/>
      <c r="DS651" s="20"/>
      <c r="DT651" s="20"/>
      <c r="DU651" s="20"/>
      <c r="DV651" s="20"/>
      <c r="DW651" s="20"/>
      <c r="DX651" s="20"/>
      <c r="DY651" s="20"/>
      <c r="DZ651" s="20"/>
      <c r="EA651" s="20"/>
      <c r="EB651" s="20"/>
      <c r="EC651" s="20"/>
      <c r="ED651" s="20"/>
      <c r="EE651" s="20"/>
      <c r="EF651" s="20"/>
      <c r="EG651" s="20"/>
      <c r="EH651" s="20"/>
    </row>
    <row r="652" spans="1:138" s="19" customFormat="1" ht="12" customHeight="1" x14ac:dyDescent="0.25">
      <c r="A652" s="22"/>
      <c r="B652" s="4"/>
      <c r="C652" s="73"/>
      <c r="D652" s="73"/>
      <c r="E652" s="73"/>
      <c r="F652" s="73"/>
      <c r="G652" s="73"/>
      <c r="H652" s="73"/>
      <c r="I652" s="73"/>
      <c r="J652" s="73"/>
      <c r="K652" s="82"/>
      <c r="L652" s="81"/>
      <c r="M652" s="81"/>
      <c r="N652" s="55"/>
      <c r="O652" s="55"/>
      <c r="P652" s="56"/>
      <c r="Q652" s="17"/>
      <c r="R652" s="150"/>
      <c r="S652" s="150"/>
      <c r="T652" s="150"/>
      <c r="U652" s="150"/>
      <c r="V652" s="321"/>
      <c r="W652" s="338"/>
      <c r="X652" s="192"/>
      <c r="Y652" s="195"/>
      <c r="Z652" s="151"/>
      <c r="AA652" s="152"/>
      <c r="AB652" s="152"/>
      <c r="AC652" s="152"/>
      <c r="AD652" s="152"/>
      <c r="AE652" s="20"/>
      <c r="AF652" s="20"/>
      <c r="AG652" s="20"/>
      <c r="AH652" s="20"/>
      <c r="AI652" s="20"/>
      <c r="AJ652" s="20"/>
      <c r="AK652" s="20"/>
      <c r="AL652" s="20"/>
      <c r="AM652" s="20"/>
      <c r="AN652" s="20"/>
      <c r="AO652" s="20"/>
      <c r="AP652" s="20"/>
      <c r="AQ652" s="20"/>
      <c r="AR652" s="20"/>
      <c r="AS652" s="20"/>
      <c r="AT652" s="20"/>
      <c r="AU652" s="20"/>
      <c r="AV652" s="20"/>
      <c r="AW652" s="20"/>
      <c r="AX652" s="20"/>
      <c r="AY652" s="20"/>
      <c r="AZ652" s="20"/>
      <c r="BA652" s="20"/>
      <c r="BB652" s="20"/>
      <c r="BC652" s="20"/>
      <c r="BD652" s="20"/>
      <c r="BE652" s="20"/>
      <c r="BF652" s="20"/>
      <c r="BG652" s="20"/>
      <c r="BH652" s="20"/>
      <c r="BI652" s="20"/>
      <c r="BJ652" s="20"/>
      <c r="BK652" s="20"/>
      <c r="BL652" s="20"/>
      <c r="BM652" s="20"/>
      <c r="BN652" s="20"/>
      <c r="BO652" s="20"/>
      <c r="BP652" s="20"/>
      <c r="BQ652" s="20"/>
      <c r="BR652" s="20"/>
      <c r="BS652" s="20"/>
      <c r="BT652" s="20"/>
      <c r="BU652" s="20"/>
      <c r="BV652" s="20"/>
      <c r="BW652" s="20"/>
      <c r="BX652" s="20"/>
      <c r="BY652" s="20"/>
      <c r="BZ652" s="20"/>
      <c r="CA652" s="20"/>
      <c r="CB652" s="20"/>
      <c r="CC652" s="20"/>
      <c r="CD652" s="20"/>
      <c r="CE652" s="20"/>
      <c r="CF652" s="20"/>
      <c r="CG652" s="20"/>
      <c r="CH652" s="20"/>
      <c r="CI652" s="20"/>
      <c r="CJ652" s="20"/>
      <c r="CK652" s="20"/>
      <c r="CL652" s="20"/>
      <c r="CM652" s="20"/>
      <c r="CN652" s="20"/>
      <c r="CO652" s="20"/>
      <c r="CP652" s="20"/>
      <c r="CQ652" s="20"/>
      <c r="CR652" s="20"/>
      <c r="CS652" s="20"/>
      <c r="CT652" s="20"/>
      <c r="CU652" s="20"/>
      <c r="CV652" s="20"/>
      <c r="CW652" s="20"/>
      <c r="CX652" s="20"/>
      <c r="CY652" s="20"/>
      <c r="CZ652" s="20"/>
      <c r="DA652" s="20"/>
      <c r="DB652" s="20"/>
      <c r="DC652" s="20"/>
      <c r="DD652" s="20"/>
      <c r="DE652" s="20"/>
      <c r="DF652" s="20"/>
      <c r="DG652" s="20"/>
      <c r="DH652" s="20"/>
      <c r="DI652" s="20"/>
      <c r="DJ652" s="20"/>
      <c r="DK652" s="20"/>
      <c r="DL652" s="20"/>
      <c r="DM652" s="20"/>
      <c r="DN652" s="20"/>
      <c r="DO652" s="20"/>
      <c r="DP652" s="20"/>
      <c r="DQ652" s="20"/>
      <c r="DR652" s="20"/>
      <c r="DS652" s="20"/>
      <c r="DT652" s="20"/>
      <c r="DU652" s="20"/>
      <c r="DV652" s="20"/>
      <c r="DW652" s="20"/>
      <c r="DX652" s="20"/>
      <c r="DY652" s="20"/>
      <c r="DZ652" s="20"/>
      <c r="EA652" s="20"/>
      <c r="EB652" s="20"/>
      <c r="EC652" s="20"/>
      <c r="ED652" s="20"/>
      <c r="EE652" s="20"/>
      <c r="EF652" s="20"/>
      <c r="EG652" s="20"/>
      <c r="EH652" s="20"/>
    </row>
    <row r="653" spans="1:138" s="19" customFormat="1" ht="12" customHeight="1" x14ac:dyDescent="0.25">
      <c r="A653" s="22"/>
      <c r="B653" s="4"/>
      <c r="C653" s="73"/>
      <c r="D653" s="73"/>
      <c r="E653" s="73"/>
      <c r="F653" s="73"/>
      <c r="G653" s="73"/>
      <c r="H653" s="73"/>
      <c r="I653" s="73"/>
      <c r="J653" s="73"/>
      <c r="K653" s="82"/>
      <c r="L653" s="81"/>
      <c r="M653" s="81"/>
      <c r="N653" s="55"/>
      <c r="O653" s="55"/>
      <c r="P653" s="56"/>
      <c r="Q653" s="17"/>
      <c r="R653" s="150"/>
      <c r="S653" s="150"/>
      <c r="T653" s="150"/>
      <c r="U653" s="150"/>
      <c r="V653" s="321"/>
      <c r="W653" s="338"/>
      <c r="X653" s="192"/>
      <c r="Y653" s="195"/>
      <c r="Z653" s="151"/>
      <c r="AA653" s="152"/>
      <c r="AB653" s="152"/>
      <c r="AC653" s="152"/>
      <c r="AD653" s="152"/>
      <c r="AE653" s="20"/>
      <c r="AF653" s="20"/>
      <c r="AG653" s="20"/>
      <c r="AH653" s="20"/>
      <c r="AI653" s="20"/>
      <c r="AJ653" s="20"/>
      <c r="AK653" s="20"/>
      <c r="AL653" s="20"/>
      <c r="AM653" s="20"/>
      <c r="AN653" s="20"/>
      <c r="AO653" s="20"/>
      <c r="AP653" s="20"/>
      <c r="AQ653" s="20"/>
      <c r="AR653" s="20"/>
      <c r="AS653" s="20"/>
      <c r="AT653" s="20"/>
      <c r="AU653" s="20"/>
      <c r="AV653" s="20"/>
      <c r="AW653" s="20"/>
      <c r="AX653" s="20"/>
      <c r="AY653" s="20"/>
      <c r="AZ653" s="20"/>
      <c r="BA653" s="20"/>
      <c r="BB653" s="20"/>
      <c r="BC653" s="20"/>
      <c r="BD653" s="20"/>
      <c r="BE653" s="20"/>
      <c r="BF653" s="20"/>
      <c r="BG653" s="20"/>
      <c r="BH653" s="20"/>
      <c r="BI653" s="20"/>
      <c r="BJ653" s="20"/>
      <c r="BK653" s="20"/>
      <c r="BL653" s="20"/>
      <c r="BM653" s="20"/>
      <c r="BN653" s="20"/>
      <c r="BO653" s="20"/>
      <c r="BP653" s="20"/>
      <c r="BQ653" s="20"/>
      <c r="BR653" s="20"/>
      <c r="BS653" s="20"/>
      <c r="BT653" s="20"/>
      <c r="BU653" s="20"/>
      <c r="BV653" s="20"/>
      <c r="BW653" s="20"/>
      <c r="BX653" s="20"/>
      <c r="BY653" s="20"/>
      <c r="BZ653" s="20"/>
      <c r="CA653" s="20"/>
      <c r="CB653" s="20"/>
      <c r="CC653" s="20"/>
      <c r="CD653" s="20"/>
      <c r="CE653" s="20"/>
      <c r="CF653" s="20"/>
      <c r="CG653" s="20"/>
      <c r="CH653" s="20"/>
      <c r="CI653" s="20"/>
      <c r="CJ653" s="20"/>
      <c r="CK653" s="20"/>
      <c r="CL653" s="20"/>
      <c r="CM653" s="20"/>
      <c r="CN653" s="20"/>
      <c r="CO653" s="20"/>
      <c r="CP653" s="20"/>
      <c r="CQ653" s="20"/>
      <c r="CR653" s="20"/>
      <c r="CS653" s="20"/>
      <c r="CT653" s="20"/>
      <c r="CU653" s="20"/>
      <c r="CV653" s="20"/>
      <c r="CW653" s="20"/>
      <c r="CX653" s="20"/>
      <c r="CY653" s="20"/>
      <c r="CZ653" s="20"/>
      <c r="DA653" s="20"/>
      <c r="DB653" s="20"/>
      <c r="DC653" s="20"/>
      <c r="DD653" s="20"/>
      <c r="DE653" s="20"/>
      <c r="DF653" s="20"/>
      <c r="DG653" s="20"/>
      <c r="DH653" s="20"/>
      <c r="DI653" s="20"/>
      <c r="DJ653" s="20"/>
      <c r="DK653" s="20"/>
      <c r="DL653" s="20"/>
      <c r="DM653" s="20"/>
      <c r="DN653" s="20"/>
      <c r="DO653" s="20"/>
      <c r="DP653" s="20"/>
      <c r="DQ653" s="20"/>
      <c r="DR653" s="20"/>
      <c r="DS653" s="20"/>
      <c r="DT653" s="20"/>
      <c r="DU653" s="20"/>
      <c r="DV653" s="20"/>
      <c r="DW653" s="20"/>
      <c r="DX653" s="20"/>
      <c r="DY653" s="20"/>
      <c r="DZ653" s="20"/>
      <c r="EA653" s="20"/>
      <c r="EB653" s="20"/>
      <c r="EC653" s="20"/>
      <c r="ED653" s="20"/>
      <c r="EE653" s="20"/>
      <c r="EF653" s="20"/>
      <c r="EG653" s="20"/>
      <c r="EH653" s="20"/>
    </row>
    <row r="654" spans="1:138" s="19" customFormat="1" ht="12" customHeight="1" x14ac:dyDescent="0.25">
      <c r="A654" s="22"/>
      <c r="B654" s="4"/>
      <c r="C654" s="73"/>
      <c r="D654" s="73"/>
      <c r="E654" s="73"/>
      <c r="F654" s="73"/>
      <c r="G654" s="73"/>
      <c r="H654" s="73"/>
      <c r="I654" s="73"/>
      <c r="J654" s="73"/>
      <c r="K654" s="82"/>
      <c r="L654" s="81"/>
      <c r="M654" s="81"/>
      <c r="N654" s="55"/>
      <c r="O654" s="55"/>
      <c r="P654" s="56"/>
      <c r="Q654" s="17"/>
      <c r="R654" s="150"/>
      <c r="S654" s="150"/>
      <c r="T654" s="150"/>
      <c r="U654" s="150"/>
      <c r="V654" s="321"/>
      <c r="W654" s="338"/>
      <c r="X654" s="192"/>
      <c r="Y654" s="195"/>
      <c r="Z654" s="151"/>
      <c r="AA654" s="152"/>
      <c r="AB654" s="152"/>
      <c r="AC654" s="152"/>
      <c r="AD654" s="152"/>
      <c r="AE654" s="20"/>
      <c r="AF654" s="20"/>
      <c r="AG654" s="20"/>
      <c r="AH654" s="20"/>
      <c r="AI654" s="20"/>
      <c r="AJ654" s="20"/>
      <c r="AK654" s="20"/>
      <c r="AL654" s="20"/>
      <c r="AM654" s="20"/>
      <c r="AN654" s="20"/>
      <c r="AO654" s="20"/>
      <c r="AP654" s="20"/>
      <c r="AQ654" s="20"/>
      <c r="AR654" s="20"/>
      <c r="AS654" s="20"/>
      <c r="AT654" s="20"/>
      <c r="AU654" s="20"/>
      <c r="AV654" s="20"/>
      <c r="AW654" s="20"/>
      <c r="AX654" s="20"/>
      <c r="AY654" s="20"/>
      <c r="AZ654" s="20"/>
      <c r="BA654" s="20"/>
      <c r="BB654" s="20"/>
      <c r="BC654" s="20"/>
      <c r="BD654" s="20"/>
      <c r="BE654" s="20"/>
      <c r="BF654" s="20"/>
      <c r="BG654" s="20"/>
      <c r="BH654" s="20"/>
      <c r="BI654" s="20"/>
      <c r="BJ654" s="20"/>
      <c r="BK654" s="20"/>
      <c r="BL654" s="20"/>
      <c r="BM654" s="20"/>
      <c r="BN654" s="20"/>
      <c r="BO654" s="20"/>
      <c r="BP654" s="20"/>
      <c r="BQ654" s="20"/>
      <c r="BR654" s="20"/>
      <c r="BS654" s="20"/>
      <c r="BT654" s="20"/>
      <c r="BU654" s="20"/>
      <c r="BV654" s="20"/>
      <c r="BW654" s="20"/>
      <c r="BX654" s="20"/>
      <c r="BY654" s="20"/>
      <c r="BZ654" s="20"/>
      <c r="CA654" s="20"/>
      <c r="CB654" s="20"/>
      <c r="CC654" s="20"/>
      <c r="CD654" s="20"/>
      <c r="CE654" s="20"/>
      <c r="CF654" s="20"/>
      <c r="CG654" s="20"/>
      <c r="CH654" s="20"/>
      <c r="CI654" s="20"/>
      <c r="CJ654" s="20"/>
      <c r="CK654" s="20"/>
      <c r="CL654" s="20"/>
      <c r="CM654" s="20"/>
      <c r="CN654" s="20"/>
      <c r="CO654" s="20"/>
      <c r="CP654" s="20"/>
      <c r="CQ654" s="20"/>
      <c r="CR654" s="20"/>
      <c r="CS654" s="20"/>
      <c r="CT654" s="20"/>
      <c r="CU654" s="20"/>
      <c r="CV654" s="20"/>
      <c r="CW654" s="20"/>
      <c r="CX654" s="20"/>
      <c r="CY654" s="20"/>
      <c r="CZ654" s="20"/>
      <c r="DA654" s="20"/>
      <c r="DB654" s="20"/>
      <c r="DC654" s="20"/>
      <c r="DD654" s="20"/>
      <c r="DE654" s="20"/>
      <c r="DF654" s="20"/>
      <c r="DG654" s="20"/>
      <c r="DH654" s="20"/>
      <c r="DI654" s="20"/>
      <c r="DJ654" s="20"/>
      <c r="DK654" s="20"/>
      <c r="DL654" s="20"/>
      <c r="DM654" s="20"/>
      <c r="DN654" s="20"/>
      <c r="DO654" s="20"/>
      <c r="DP654" s="20"/>
      <c r="DQ654" s="20"/>
      <c r="DR654" s="20"/>
      <c r="DS654" s="20"/>
      <c r="DT654" s="20"/>
      <c r="DU654" s="20"/>
      <c r="DV654" s="20"/>
      <c r="DW654" s="20"/>
      <c r="DX654" s="20"/>
      <c r="DY654" s="20"/>
      <c r="DZ654" s="20"/>
      <c r="EA654" s="20"/>
      <c r="EB654" s="20"/>
      <c r="EC654" s="20"/>
      <c r="ED654" s="20"/>
      <c r="EE654" s="20"/>
      <c r="EF654" s="20"/>
      <c r="EG654" s="20"/>
      <c r="EH654" s="20"/>
    </row>
    <row r="655" spans="1:138" s="19" customFormat="1" ht="12" customHeight="1" x14ac:dyDescent="0.25">
      <c r="A655" s="22"/>
      <c r="B655" s="4"/>
      <c r="C655" s="73"/>
      <c r="D655" s="73"/>
      <c r="E655" s="73"/>
      <c r="F655" s="73"/>
      <c r="G655" s="73"/>
      <c r="H655" s="73"/>
      <c r="I655" s="73"/>
      <c r="J655" s="73"/>
      <c r="K655" s="82"/>
      <c r="L655" s="81"/>
      <c r="M655" s="81"/>
      <c r="N655" s="55"/>
      <c r="O655" s="55"/>
      <c r="P655" s="56"/>
      <c r="Q655" s="17"/>
      <c r="R655" s="150"/>
      <c r="S655" s="150"/>
      <c r="T655" s="150"/>
      <c r="U655" s="150"/>
      <c r="V655" s="321"/>
      <c r="W655" s="338"/>
      <c r="X655" s="192"/>
      <c r="Y655" s="195"/>
      <c r="Z655" s="151"/>
      <c r="AA655" s="152"/>
      <c r="AB655" s="152"/>
      <c r="AC655" s="152"/>
      <c r="AD655" s="152"/>
      <c r="AE655" s="20"/>
      <c r="AF655" s="20"/>
      <c r="AG655" s="20"/>
      <c r="AH655" s="20"/>
      <c r="AI655" s="20"/>
      <c r="AJ655" s="20"/>
      <c r="AK655" s="20"/>
      <c r="AL655" s="20"/>
      <c r="AM655" s="20"/>
      <c r="AN655" s="20"/>
      <c r="AO655" s="20"/>
      <c r="AP655" s="20"/>
      <c r="AQ655" s="20"/>
      <c r="AR655" s="20"/>
      <c r="AS655" s="20"/>
      <c r="AT655" s="20"/>
      <c r="AU655" s="20"/>
      <c r="AV655" s="20"/>
      <c r="AW655" s="20"/>
      <c r="AX655" s="20"/>
      <c r="AY655" s="20"/>
      <c r="AZ655" s="20"/>
      <c r="BA655" s="20"/>
      <c r="BB655" s="20"/>
      <c r="BC655" s="20"/>
      <c r="BD655" s="20"/>
      <c r="BE655" s="20"/>
      <c r="BF655" s="20"/>
      <c r="BG655" s="20"/>
      <c r="BH655" s="20"/>
      <c r="BI655" s="20"/>
      <c r="BJ655" s="20"/>
      <c r="BK655" s="20"/>
      <c r="BL655" s="20"/>
      <c r="BM655" s="20"/>
      <c r="BN655" s="20"/>
      <c r="BO655" s="20"/>
      <c r="BP655" s="20"/>
      <c r="BQ655" s="20"/>
      <c r="BR655" s="20"/>
      <c r="BS655" s="20"/>
      <c r="BT655" s="20"/>
      <c r="BU655" s="20"/>
      <c r="BV655" s="20"/>
      <c r="BW655" s="20"/>
      <c r="BX655" s="20"/>
      <c r="BY655" s="20"/>
      <c r="BZ655" s="20"/>
      <c r="CA655" s="20"/>
      <c r="CB655" s="20"/>
      <c r="CC655" s="20"/>
      <c r="CD655" s="20"/>
      <c r="CE655" s="20"/>
      <c r="CF655" s="20"/>
      <c r="CG655" s="20"/>
      <c r="CH655" s="20"/>
      <c r="CI655" s="20"/>
      <c r="CJ655" s="20"/>
      <c r="CK655" s="20"/>
      <c r="CL655" s="20"/>
      <c r="CM655" s="20"/>
      <c r="CN655" s="20"/>
      <c r="CO655" s="20"/>
      <c r="CP655" s="20"/>
      <c r="CQ655" s="20"/>
      <c r="CR655" s="20"/>
      <c r="CS655" s="20"/>
      <c r="CT655" s="20"/>
      <c r="CU655" s="20"/>
      <c r="CV655" s="20"/>
      <c r="CW655" s="20"/>
      <c r="CX655" s="20"/>
      <c r="CY655" s="20"/>
      <c r="CZ655" s="20"/>
      <c r="DA655" s="20"/>
      <c r="DB655" s="20"/>
      <c r="DC655" s="20"/>
      <c r="DD655" s="20"/>
      <c r="DE655" s="20"/>
      <c r="DF655" s="20"/>
      <c r="DG655" s="20"/>
      <c r="DH655" s="20"/>
      <c r="DI655" s="20"/>
      <c r="DJ655" s="20"/>
      <c r="DK655" s="20"/>
      <c r="DL655" s="20"/>
      <c r="DM655" s="20"/>
      <c r="DN655" s="20"/>
      <c r="DO655" s="20"/>
      <c r="DP655" s="20"/>
      <c r="DQ655" s="20"/>
      <c r="DR655" s="20"/>
      <c r="DS655" s="20"/>
      <c r="DT655" s="20"/>
      <c r="DU655" s="20"/>
      <c r="DV655" s="20"/>
      <c r="DW655" s="20"/>
      <c r="DX655" s="20"/>
      <c r="DY655" s="20"/>
      <c r="DZ655" s="20"/>
      <c r="EA655" s="20"/>
      <c r="EB655" s="20"/>
      <c r="EC655" s="20"/>
      <c r="ED655" s="20"/>
      <c r="EE655" s="20"/>
      <c r="EF655" s="20"/>
      <c r="EG655" s="20"/>
      <c r="EH655" s="20"/>
    </row>
    <row r="656" spans="1:138" s="19" customFormat="1" ht="12" customHeight="1" x14ac:dyDescent="0.25">
      <c r="A656" s="22"/>
      <c r="B656" s="4"/>
      <c r="C656" s="73"/>
      <c r="D656" s="73"/>
      <c r="E656" s="73"/>
      <c r="F656" s="73"/>
      <c r="G656" s="73"/>
      <c r="H656" s="73"/>
      <c r="I656" s="73"/>
      <c r="J656" s="73"/>
      <c r="K656" s="82"/>
      <c r="L656" s="81"/>
      <c r="M656" s="81"/>
      <c r="N656" s="55"/>
      <c r="O656" s="55"/>
      <c r="P656" s="56"/>
      <c r="Q656" s="47"/>
      <c r="R656" s="153"/>
      <c r="S656" s="153"/>
      <c r="T656" s="153"/>
      <c r="U656" s="153"/>
      <c r="V656" s="321"/>
      <c r="W656" s="341"/>
      <c r="X656" s="194"/>
      <c r="Y656" s="47"/>
      <c r="Z656" s="153"/>
      <c r="AA656" s="152"/>
      <c r="AB656" s="152"/>
      <c r="AC656" s="152"/>
      <c r="AD656" s="152"/>
      <c r="AE656" s="20"/>
      <c r="AF656" s="20"/>
      <c r="AG656" s="20"/>
      <c r="AH656" s="20"/>
      <c r="AI656" s="20"/>
      <c r="AJ656" s="20"/>
      <c r="AK656" s="20"/>
      <c r="AL656" s="20"/>
      <c r="AM656" s="20"/>
      <c r="AN656" s="20"/>
      <c r="AO656" s="20"/>
      <c r="AP656" s="20"/>
      <c r="AQ656" s="20"/>
      <c r="AR656" s="20"/>
      <c r="AS656" s="20"/>
      <c r="AT656" s="20"/>
      <c r="AU656" s="20"/>
      <c r="AV656" s="20"/>
      <c r="AW656" s="20"/>
      <c r="AX656" s="20"/>
      <c r="AY656" s="20"/>
      <c r="AZ656" s="20"/>
      <c r="BA656" s="20"/>
      <c r="BB656" s="20"/>
      <c r="BC656" s="20"/>
      <c r="BD656" s="20"/>
      <c r="BE656" s="20"/>
      <c r="BF656" s="20"/>
      <c r="BG656" s="20"/>
      <c r="BH656" s="20"/>
      <c r="BI656" s="20"/>
      <c r="BJ656" s="20"/>
      <c r="BK656" s="20"/>
      <c r="BL656" s="20"/>
      <c r="BM656" s="20"/>
      <c r="BN656" s="20"/>
      <c r="BO656" s="20"/>
      <c r="BP656" s="20"/>
      <c r="BQ656" s="20"/>
      <c r="BR656" s="20"/>
      <c r="BS656" s="20"/>
      <c r="BT656" s="20"/>
      <c r="BU656" s="20"/>
      <c r="BV656" s="20"/>
      <c r="BW656" s="20"/>
      <c r="BX656" s="20"/>
      <c r="BY656" s="20"/>
      <c r="BZ656" s="20"/>
      <c r="CA656" s="20"/>
      <c r="CB656" s="20"/>
      <c r="CC656" s="20"/>
      <c r="CD656" s="20"/>
      <c r="CE656" s="20"/>
      <c r="CF656" s="20"/>
      <c r="CG656" s="20"/>
      <c r="CH656" s="20"/>
      <c r="CI656" s="20"/>
      <c r="CJ656" s="20"/>
      <c r="CK656" s="20"/>
      <c r="CL656" s="20"/>
      <c r="CM656" s="20"/>
      <c r="CN656" s="20"/>
      <c r="CO656" s="20"/>
      <c r="CP656" s="20"/>
      <c r="CQ656" s="20"/>
      <c r="CR656" s="20"/>
      <c r="CS656" s="20"/>
      <c r="CT656" s="20"/>
      <c r="CU656" s="20"/>
      <c r="CV656" s="20"/>
      <c r="CW656" s="20"/>
      <c r="CX656" s="20"/>
      <c r="CY656" s="20"/>
      <c r="CZ656" s="20"/>
      <c r="DA656" s="20"/>
      <c r="DB656" s="20"/>
      <c r="DC656" s="20"/>
      <c r="DD656" s="20"/>
      <c r="DE656" s="20"/>
      <c r="DF656" s="20"/>
      <c r="DG656" s="20"/>
      <c r="DH656" s="20"/>
      <c r="DI656" s="20"/>
      <c r="DJ656" s="20"/>
      <c r="DK656" s="20"/>
      <c r="DL656" s="20"/>
      <c r="DM656" s="20"/>
      <c r="DN656" s="20"/>
      <c r="DO656" s="20"/>
      <c r="DP656" s="20"/>
      <c r="DQ656" s="20"/>
      <c r="DR656" s="20"/>
      <c r="DS656" s="20"/>
      <c r="DT656" s="20"/>
      <c r="DU656" s="20"/>
      <c r="DV656" s="20"/>
      <c r="DW656" s="20"/>
      <c r="DX656" s="20"/>
      <c r="DY656" s="20"/>
      <c r="DZ656" s="20"/>
      <c r="EA656" s="20"/>
      <c r="EB656" s="20"/>
      <c r="EC656" s="20"/>
      <c r="ED656" s="20"/>
      <c r="EE656" s="20"/>
      <c r="EF656" s="20"/>
      <c r="EG656" s="20"/>
      <c r="EH656" s="20"/>
    </row>
    <row r="657" spans="1:141" s="19" customFormat="1" ht="12" customHeight="1" x14ac:dyDescent="0.25">
      <c r="A657" s="22"/>
      <c r="B657" s="4"/>
      <c r="C657" s="73"/>
      <c r="D657" s="73"/>
      <c r="E657" s="73"/>
      <c r="F657" s="73"/>
      <c r="G657" s="73"/>
      <c r="H657" s="73"/>
      <c r="I657" s="73"/>
      <c r="J657" s="73"/>
      <c r="K657" s="82"/>
      <c r="L657" s="81"/>
      <c r="M657" s="81"/>
      <c r="N657" s="55"/>
      <c r="O657" s="55"/>
      <c r="P657" s="56"/>
      <c r="Q657" s="47"/>
      <c r="R657" s="153"/>
      <c r="S657" s="153"/>
      <c r="T657" s="153"/>
      <c r="U657" s="153"/>
      <c r="V657" s="321"/>
      <c r="W657" s="338"/>
      <c r="X657" s="192"/>
      <c r="Y657" s="195"/>
      <c r="Z657" s="151"/>
      <c r="AA657" s="152"/>
      <c r="AB657" s="152"/>
      <c r="AC657" s="152"/>
      <c r="AD657" s="152"/>
      <c r="AE657" s="20"/>
      <c r="AF657" s="20"/>
      <c r="AG657" s="20"/>
      <c r="AH657" s="20"/>
      <c r="AI657" s="20"/>
      <c r="AJ657" s="20"/>
      <c r="AK657" s="20"/>
      <c r="AL657" s="20"/>
      <c r="AM657" s="20"/>
      <c r="AN657" s="20"/>
      <c r="AO657" s="20"/>
      <c r="AP657" s="20"/>
      <c r="AQ657" s="20"/>
      <c r="AR657" s="20"/>
      <c r="AS657" s="20"/>
      <c r="AT657" s="20"/>
      <c r="AU657" s="20"/>
      <c r="AV657" s="20"/>
      <c r="AW657" s="20"/>
      <c r="AX657" s="20"/>
      <c r="AY657" s="20"/>
      <c r="AZ657" s="20"/>
      <c r="BA657" s="20"/>
      <c r="BB657" s="20"/>
      <c r="BC657" s="20"/>
      <c r="BD657" s="20"/>
      <c r="BE657" s="20"/>
      <c r="BF657" s="20"/>
      <c r="BG657" s="20"/>
      <c r="BH657" s="20"/>
      <c r="BI657" s="20"/>
      <c r="BJ657" s="20"/>
      <c r="BK657" s="20"/>
      <c r="BL657" s="20"/>
      <c r="BM657" s="20"/>
      <c r="BN657" s="20"/>
      <c r="BO657" s="20"/>
      <c r="BP657" s="20"/>
      <c r="BQ657" s="20"/>
      <c r="BR657" s="20"/>
      <c r="BS657" s="20"/>
      <c r="BT657" s="20"/>
      <c r="BU657" s="20"/>
      <c r="BV657" s="20"/>
      <c r="BW657" s="20"/>
      <c r="BX657" s="20"/>
      <c r="BY657" s="20"/>
      <c r="BZ657" s="20"/>
      <c r="CA657" s="20"/>
      <c r="CB657" s="20"/>
      <c r="CC657" s="20"/>
      <c r="CD657" s="20"/>
      <c r="CE657" s="20"/>
      <c r="CF657" s="20"/>
      <c r="CG657" s="20"/>
      <c r="CH657" s="20"/>
      <c r="CI657" s="20"/>
      <c r="CJ657" s="20"/>
      <c r="CK657" s="20"/>
      <c r="CL657" s="20"/>
      <c r="CM657" s="20"/>
      <c r="CN657" s="20"/>
      <c r="CO657" s="20"/>
      <c r="CP657" s="20"/>
      <c r="CQ657" s="20"/>
      <c r="CR657" s="20"/>
      <c r="CS657" s="20"/>
      <c r="CT657" s="20"/>
      <c r="CU657" s="20"/>
      <c r="CV657" s="20"/>
      <c r="CW657" s="20"/>
      <c r="CX657" s="20"/>
      <c r="CY657" s="20"/>
      <c r="CZ657" s="20"/>
      <c r="DA657" s="20"/>
      <c r="DB657" s="20"/>
      <c r="DC657" s="20"/>
      <c r="DD657" s="20"/>
      <c r="DE657" s="20"/>
      <c r="DF657" s="20"/>
      <c r="DG657" s="20"/>
      <c r="DH657" s="20"/>
      <c r="DI657" s="20"/>
      <c r="DJ657" s="20"/>
      <c r="DK657" s="20"/>
      <c r="DL657" s="20"/>
      <c r="DM657" s="20"/>
      <c r="DN657" s="20"/>
      <c r="DO657" s="20"/>
      <c r="DP657" s="20"/>
      <c r="DQ657" s="20"/>
      <c r="DR657" s="20"/>
      <c r="DS657" s="20"/>
      <c r="DT657" s="20"/>
      <c r="DU657" s="20"/>
      <c r="DV657" s="20"/>
      <c r="DW657" s="20"/>
      <c r="DX657" s="20"/>
      <c r="DY657" s="20"/>
      <c r="DZ657" s="20"/>
      <c r="EA657" s="20"/>
      <c r="EB657" s="20"/>
      <c r="EC657" s="20"/>
      <c r="ED657" s="20"/>
      <c r="EE657" s="20"/>
      <c r="EF657" s="20"/>
      <c r="EG657" s="20"/>
      <c r="EH657" s="20"/>
    </row>
    <row r="658" spans="1:141" s="19" customFormat="1" ht="12" customHeight="1" x14ac:dyDescent="0.25">
      <c r="A658" s="22"/>
      <c r="B658" s="4"/>
      <c r="C658" s="73"/>
      <c r="D658" s="73"/>
      <c r="E658" s="73"/>
      <c r="F658" s="73"/>
      <c r="G658" s="73"/>
      <c r="H658" s="73"/>
      <c r="I658" s="73"/>
      <c r="J658" s="73"/>
      <c r="K658" s="82"/>
      <c r="L658" s="81"/>
      <c r="M658" s="81"/>
      <c r="N658" s="55"/>
      <c r="O658" s="55"/>
      <c r="P658" s="56"/>
      <c r="Q658" s="17"/>
      <c r="R658" s="150"/>
      <c r="S658" s="150"/>
      <c r="T658" s="150"/>
      <c r="U658" s="150"/>
      <c r="V658" s="321"/>
      <c r="W658" s="338"/>
      <c r="X658" s="192"/>
      <c r="Y658" s="195"/>
      <c r="Z658" s="151"/>
      <c r="AA658" s="152"/>
      <c r="AB658" s="152"/>
      <c r="AC658" s="152"/>
      <c r="AD658" s="152"/>
      <c r="AE658" s="20"/>
      <c r="AF658" s="20"/>
      <c r="AG658" s="20"/>
      <c r="AH658" s="20"/>
      <c r="AI658" s="20"/>
      <c r="AJ658" s="20"/>
      <c r="AK658" s="20"/>
      <c r="AL658" s="20"/>
      <c r="AM658" s="20"/>
      <c r="AN658" s="20"/>
      <c r="AO658" s="20"/>
      <c r="AP658" s="20"/>
      <c r="AQ658" s="20"/>
      <c r="AR658" s="20"/>
      <c r="AS658" s="20"/>
      <c r="AT658" s="20"/>
      <c r="AU658" s="20"/>
      <c r="AV658" s="20"/>
      <c r="AW658" s="20"/>
      <c r="AX658" s="20"/>
      <c r="AY658" s="20"/>
      <c r="AZ658" s="20"/>
      <c r="BA658" s="20"/>
      <c r="BB658" s="20"/>
      <c r="BC658" s="20"/>
      <c r="BD658" s="20"/>
      <c r="BE658" s="20"/>
      <c r="BF658" s="20"/>
      <c r="BG658" s="20"/>
      <c r="BH658" s="20"/>
      <c r="BI658" s="20"/>
      <c r="BJ658" s="20"/>
      <c r="BK658" s="20"/>
      <c r="BL658" s="20"/>
      <c r="BM658" s="20"/>
      <c r="BN658" s="20"/>
      <c r="BO658" s="20"/>
      <c r="BP658" s="20"/>
      <c r="BQ658" s="20"/>
      <c r="BR658" s="20"/>
      <c r="BS658" s="20"/>
      <c r="BT658" s="20"/>
      <c r="BU658" s="20"/>
      <c r="BV658" s="20"/>
      <c r="BW658" s="20"/>
      <c r="BX658" s="20"/>
      <c r="BY658" s="20"/>
      <c r="BZ658" s="20"/>
      <c r="CA658" s="20"/>
      <c r="CB658" s="20"/>
      <c r="CC658" s="20"/>
      <c r="CD658" s="20"/>
      <c r="CE658" s="20"/>
      <c r="CF658" s="20"/>
      <c r="CG658" s="20"/>
      <c r="CH658" s="20"/>
      <c r="CI658" s="20"/>
      <c r="CJ658" s="20"/>
      <c r="CK658" s="20"/>
      <c r="CL658" s="20"/>
      <c r="CM658" s="20"/>
      <c r="CN658" s="20"/>
      <c r="CO658" s="20"/>
      <c r="CP658" s="20"/>
      <c r="CQ658" s="20"/>
      <c r="CR658" s="20"/>
      <c r="CS658" s="20"/>
      <c r="CT658" s="20"/>
      <c r="CU658" s="20"/>
      <c r="CV658" s="20"/>
      <c r="CW658" s="20"/>
      <c r="CX658" s="20"/>
      <c r="CY658" s="20"/>
      <c r="CZ658" s="20"/>
      <c r="DA658" s="20"/>
      <c r="DB658" s="20"/>
      <c r="DC658" s="20"/>
      <c r="DD658" s="20"/>
      <c r="DE658" s="20"/>
      <c r="DF658" s="20"/>
      <c r="DG658" s="20"/>
      <c r="DH658" s="20"/>
      <c r="DI658" s="20"/>
      <c r="DJ658" s="20"/>
      <c r="DK658" s="20"/>
      <c r="DL658" s="20"/>
      <c r="DM658" s="20"/>
      <c r="DN658" s="20"/>
      <c r="DO658" s="20"/>
      <c r="DP658" s="20"/>
      <c r="DQ658" s="20"/>
      <c r="DR658" s="20"/>
      <c r="DS658" s="20"/>
      <c r="DT658" s="20"/>
      <c r="DU658" s="20"/>
      <c r="DV658" s="20"/>
      <c r="DW658" s="20"/>
      <c r="DX658" s="20"/>
      <c r="DY658" s="20"/>
      <c r="DZ658" s="20"/>
      <c r="EA658" s="20"/>
      <c r="EB658" s="20"/>
      <c r="EC658" s="20"/>
      <c r="ED658" s="20"/>
      <c r="EE658" s="20"/>
      <c r="EF658" s="20"/>
      <c r="EG658" s="20"/>
      <c r="EH658" s="20"/>
    </row>
    <row r="659" spans="1:141" s="19" customFormat="1" ht="12" customHeight="1" x14ac:dyDescent="0.25">
      <c r="A659" s="22"/>
      <c r="B659" s="4"/>
      <c r="C659" s="73"/>
      <c r="D659" s="73"/>
      <c r="E659" s="73"/>
      <c r="F659" s="73"/>
      <c r="G659" s="73"/>
      <c r="H659" s="73"/>
      <c r="I659" s="73"/>
      <c r="J659" s="73"/>
      <c r="K659" s="82"/>
      <c r="L659" s="81"/>
      <c r="M659" s="81"/>
      <c r="N659" s="55"/>
      <c r="O659" s="55"/>
      <c r="P659" s="56"/>
      <c r="Q659" s="17"/>
      <c r="R659" s="150"/>
      <c r="S659" s="150"/>
      <c r="T659" s="150"/>
      <c r="U659" s="150"/>
      <c r="V659" s="321"/>
      <c r="W659" s="338"/>
      <c r="X659" s="192"/>
      <c r="Y659" s="195"/>
      <c r="Z659" s="151"/>
      <c r="AA659" s="152"/>
      <c r="AB659" s="152"/>
      <c r="AC659" s="152"/>
      <c r="AD659" s="152"/>
      <c r="AE659" s="20"/>
      <c r="AF659" s="20"/>
      <c r="AG659" s="20"/>
      <c r="AH659" s="20"/>
      <c r="AI659" s="20"/>
      <c r="AJ659" s="20"/>
      <c r="AK659" s="20"/>
      <c r="AL659" s="20"/>
      <c r="AM659" s="20"/>
      <c r="AN659" s="20"/>
      <c r="AO659" s="20"/>
      <c r="AP659" s="20"/>
      <c r="AQ659" s="20"/>
      <c r="AR659" s="20"/>
      <c r="AS659" s="20"/>
      <c r="AT659" s="20"/>
      <c r="AU659" s="20"/>
      <c r="AV659" s="20"/>
      <c r="AW659" s="20"/>
      <c r="AX659" s="20"/>
      <c r="AY659" s="20"/>
      <c r="AZ659" s="20"/>
      <c r="BA659" s="20"/>
      <c r="BB659" s="20"/>
      <c r="BC659" s="20"/>
      <c r="BD659" s="20"/>
      <c r="BE659" s="20"/>
      <c r="BF659" s="20"/>
      <c r="BG659" s="20"/>
      <c r="BH659" s="20"/>
      <c r="BI659" s="20"/>
      <c r="BJ659" s="20"/>
      <c r="BK659" s="20"/>
      <c r="BL659" s="20"/>
      <c r="BM659" s="20"/>
      <c r="BN659" s="20"/>
      <c r="BO659" s="20"/>
      <c r="BP659" s="20"/>
      <c r="BQ659" s="20"/>
      <c r="BR659" s="20"/>
      <c r="BS659" s="20"/>
      <c r="BT659" s="20"/>
      <c r="BU659" s="20"/>
      <c r="BV659" s="20"/>
      <c r="BW659" s="20"/>
      <c r="BX659" s="20"/>
      <c r="BY659" s="20"/>
      <c r="BZ659" s="20"/>
      <c r="CA659" s="20"/>
      <c r="CB659" s="20"/>
      <c r="CC659" s="20"/>
      <c r="CD659" s="20"/>
      <c r="CE659" s="20"/>
      <c r="CF659" s="20"/>
      <c r="CG659" s="20"/>
      <c r="CH659" s="20"/>
      <c r="CI659" s="20"/>
      <c r="CJ659" s="20"/>
      <c r="CK659" s="20"/>
      <c r="CL659" s="20"/>
      <c r="CM659" s="20"/>
      <c r="CN659" s="20"/>
      <c r="CO659" s="20"/>
      <c r="CP659" s="20"/>
      <c r="CQ659" s="20"/>
      <c r="CR659" s="20"/>
      <c r="CS659" s="20"/>
      <c r="CT659" s="20"/>
      <c r="CU659" s="20"/>
      <c r="CV659" s="20"/>
      <c r="CW659" s="20"/>
      <c r="CX659" s="20"/>
      <c r="CY659" s="20"/>
      <c r="CZ659" s="20"/>
      <c r="DA659" s="20"/>
      <c r="DB659" s="20"/>
      <c r="DC659" s="20"/>
      <c r="DD659" s="20"/>
      <c r="DE659" s="20"/>
      <c r="DF659" s="20"/>
      <c r="DG659" s="20"/>
      <c r="DH659" s="20"/>
      <c r="DI659" s="20"/>
      <c r="DJ659" s="20"/>
      <c r="DK659" s="20"/>
      <c r="DL659" s="20"/>
      <c r="DM659" s="20"/>
      <c r="DN659" s="20"/>
      <c r="DO659" s="20"/>
      <c r="DP659" s="20"/>
      <c r="DQ659" s="20"/>
      <c r="DR659" s="20"/>
      <c r="DS659" s="20"/>
      <c r="DT659" s="20"/>
      <c r="DU659" s="20"/>
      <c r="DV659" s="20"/>
      <c r="DW659" s="20"/>
      <c r="DX659" s="20"/>
      <c r="DY659" s="20"/>
      <c r="DZ659" s="20"/>
      <c r="EA659" s="20"/>
      <c r="EB659" s="20"/>
      <c r="EC659" s="20"/>
      <c r="ED659" s="20"/>
      <c r="EE659" s="20"/>
      <c r="EF659" s="20"/>
      <c r="EG659" s="20"/>
      <c r="EH659" s="20"/>
    </row>
    <row r="660" spans="1:141" s="19" customFormat="1" ht="12" customHeight="1" x14ac:dyDescent="0.25">
      <c r="A660" s="22"/>
      <c r="B660" s="4"/>
      <c r="C660" s="73"/>
      <c r="D660" s="73"/>
      <c r="E660" s="73"/>
      <c r="F660" s="73"/>
      <c r="G660" s="73"/>
      <c r="H660" s="73"/>
      <c r="I660" s="73"/>
      <c r="J660" s="73"/>
      <c r="K660" s="82"/>
      <c r="L660" s="81"/>
      <c r="M660" s="81"/>
      <c r="N660" s="55"/>
      <c r="O660" s="55"/>
      <c r="P660" s="56"/>
      <c r="Q660" s="17"/>
      <c r="R660" s="150"/>
      <c r="S660" s="150"/>
      <c r="T660" s="150"/>
      <c r="U660" s="150"/>
      <c r="V660" s="321"/>
      <c r="W660" s="338"/>
      <c r="X660" s="192"/>
      <c r="Y660" s="195"/>
      <c r="Z660" s="151"/>
      <c r="AA660" s="152"/>
      <c r="AB660" s="152"/>
      <c r="AC660" s="152"/>
      <c r="AD660" s="152"/>
      <c r="AE660" s="20"/>
      <c r="AF660" s="20"/>
      <c r="AG660" s="20"/>
      <c r="AH660" s="20"/>
      <c r="AI660" s="20"/>
      <c r="AJ660" s="20"/>
      <c r="AK660" s="20"/>
      <c r="AL660" s="20"/>
      <c r="AM660" s="20"/>
      <c r="AN660" s="20"/>
      <c r="AO660" s="20"/>
      <c r="AP660" s="20"/>
      <c r="AQ660" s="20"/>
      <c r="AR660" s="20"/>
      <c r="AS660" s="20"/>
      <c r="AT660" s="20"/>
      <c r="AU660" s="20"/>
      <c r="AV660" s="20"/>
      <c r="AW660" s="20"/>
      <c r="AX660" s="20"/>
      <c r="AY660" s="20"/>
      <c r="AZ660" s="20"/>
      <c r="BA660" s="20"/>
      <c r="BB660" s="20"/>
      <c r="BC660" s="20"/>
      <c r="BD660" s="20"/>
      <c r="BE660" s="20"/>
      <c r="BF660" s="20"/>
      <c r="BG660" s="20"/>
      <c r="BH660" s="20"/>
      <c r="BI660" s="20"/>
      <c r="BJ660" s="20"/>
      <c r="BK660" s="20"/>
      <c r="BL660" s="20"/>
      <c r="BM660" s="20"/>
      <c r="BN660" s="20"/>
      <c r="BO660" s="20"/>
      <c r="BP660" s="20"/>
      <c r="BQ660" s="20"/>
      <c r="BR660" s="20"/>
      <c r="BS660" s="20"/>
      <c r="BT660" s="20"/>
      <c r="BU660" s="20"/>
      <c r="BV660" s="20"/>
      <c r="BW660" s="20"/>
      <c r="BX660" s="20"/>
      <c r="BY660" s="20"/>
      <c r="BZ660" s="20"/>
      <c r="CA660" s="20"/>
      <c r="CB660" s="20"/>
      <c r="CC660" s="20"/>
      <c r="CD660" s="20"/>
      <c r="CE660" s="20"/>
      <c r="CF660" s="20"/>
      <c r="CG660" s="20"/>
      <c r="CH660" s="20"/>
      <c r="CI660" s="20"/>
      <c r="CJ660" s="20"/>
      <c r="CK660" s="20"/>
      <c r="CL660" s="20"/>
      <c r="CM660" s="20"/>
      <c r="CN660" s="20"/>
      <c r="CO660" s="20"/>
      <c r="CP660" s="20"/>
      <c r="CQ660" s="20"/>
      <c r="CR660" s="20"/>
      <c r="CS660" s="20"/>
      <c r="CT660" s="20"/>
      <c r="CU660" s="20"/>
      <c r="CV660" s="20"/>
      <c r="CW660" s="20"/>
      <c r="CX660" s="20"/>
      <c r="CY660" s="20"/>
      <c r="CZ660" s="20"/>
      <c r="DA660" s="20"/>
      <c r="DB660" s="20"/>
      <c r="DC660" s="20"/>
      <c r="DD660" s="20"/>
      <c r="DE660" s="20"/>
      <c r="DF660" s="20"/>
      <c r="DG660" s="20"/>
      <c r="DH660" s="20"/>
      <c r="DI660" s="20"/>
      <c r="DJ660" s="20"/>
      <c r="DK660" s="20"/>
      <c r="DL660" s="20"/>
      <c r="DM660" s="20"/>
      <c r="DN660" s="20"/>
      <c r="DO660" s="20"/>
      <c r="DP660" s="20"/>
      <c r="DQ660" s="20"/>
      <c r="DR660" s="20"/>
      <c r="DS660" s="20"/>
      <c r="DT660" s="20"/>
      <c r="DU660" s="20"/>
      <c r="DV660" s="20"/>
      <c r="DW660" s="20"/>
      <c r="DX660" s="20"/>
      <c r="DY660" s="20"/>
      <c r="DZ660" s="20"/>
      <c r="EA660" s="20"/>
      <c r="EB660" s="20"/>
      <c r="EC660" s="20"/>
      <c r="ED660" s="20"/>
      <c r="EE660" s="20"/>
      <c r="EF660" s="20"/>
      <c r="EG660" s="20"/>
      <c r="EH660" s="20"/>
    </row>
    <row r="661" spans="1:141" s="19" customFormat="1" ht="12" customHeight="1" x14ac:dyDescent="0.25">
      <c r="A661" s="22"/>
      <c r="B661" s="4"/>
      <c r="C661" s="73"/>
      <c r="D661" s="73"/>
      <c r="E661" s="73"/>
      <c r="F661" s="73"/>
      <c r="G661" s="73"/>
      <c r="H661" s="73"/>
      <c r="I661" s="73"/>
      <c r="J661" s="73"/>
      <c r="K661" s="82"/>
      <c r="L661" s="81"/>
      <c r="M661" s="81"/>
      <c r="N661" s="55"/>
      <c r="O661" s="55"/>
      <c r="P661" s="56"/>
      <c r="Q661" s="17"/>
      <c r="R661" s="150"/>
      <c r="S661" s="150"/>
      <c r="T661" s="150"/>
      <c r="U661" s="150"/>
      <c r="V661" s="321"/>
      <c r="W661" s="338"/>
      <c r="X661" s="192"/>
      <c r="Y661" s="195"/>
      <c r="Z661" s="151"/>
      <c r="AA661" s="152"/>
      <c r="AB661" s="152"/>
      <c r="AC661" s="152"/>
      <c r="AD661" s="152"/>
      <c r="AE661" s="20"/>
      <c r="AF661" s="20"/>
      <c r="AG661" s="20"/>
      <c r="AH661" s="20"/>
      <c r="AI661" s="20"/>
      <c r="AJ661" s="20"/>
      <c r="AK661" s="20"/>
      <c r="AL661" s="20"/>
      <c r="AM661" s="20"/>
      <c r="AN661" s="20"/>
      <c r="AO661" s="20"/>
      <c r="AP661" s="20"/>
      <c r="AQ661" s="20"/>
      <c r="AR661" s="20"/>
      <c r="AS661" s="20"/>
      <c r="AT661" s="20"/>
      <c r="AU661" s="20"/>
      <c r="AV661" s="20"/>
      <c r="AW661" s="20"/>
      <c r="AX661" s="20"/>
      <c r="AY661" s="20"/>
      <c r="AZ661" s="20"/>
      <c r="BA661" s="20"/>
      <c r="BB661" s="20"/>
      <c r="BC661" s="20"/>
      <c r="BD661" s="20"/>
      <c r="BE661" s="20"/>
      <c r="BF661" s="20"/>
      <c r="BG661" s="20"/>
      <c r="BH661" s="20"/>
      <c r="BI661" s="20"/>
      <c r="BJ661" s="20"/>
      <c r="BK661" s="20"/>
      <c r="BL661" s="20"/>
      <c r="BM661" s="20"/>
      <c r="BN661" s="20"/>
      <c r="BO661" s="20"/>
      <c r="BP661" s="20"/>
      <c r="BQ661" s="20"/>
      <c r="BR661" s="20"/>
      <c r="BS661" s="20"/>
      <c r="BT661" s="20"/>
      <c r="BU661" s="20"/>
      <c r="BV661" s="20"/>
      <c r="BW661" s="20"/>
      <c r="BX661" s="20"/>
      <c r="BY661" s="20"/>
      <c r="BZ661" s="20"/>
      <c r="CA661" s="20"/>
      <c r="CB661" s="20"/>
      <c r="CC661" s="20"/>
      <c r="CD661" s="20"/>
      <c r="CE661" s="20"/>
      <c r="CF661" s="20"/>
      <c r="CG661" s="20"/>
      <c r="CH661" s="20"/>
      <c r="CI661" s="20"/>
      <c r="CJ661" s="20"/>
      <c r="CK661" s="20"/>
      <c r="CL661" s="20"/>
      <c r="CM661" s="20"/>
      <c r="CN661" s="20"/>
      <c r="CO661" s="20"/>
      <c r="CP661" s="20"/>
      <c r="CQ661" s="20"/>
      <c r="CR661" s="20"/>
      <c r="CS661" s="20"/>
      <c r="CT661" s="20"/>
      <c r="CU661" s="20"/>
      <c r="CV661" s="20"/>
      <c r="CW661" s="20"/>
      <c r="CX661" s="20"/>
      <c r="CY661" s="20"/>
      <c r="CZ661" s="20"/>
      <c r="DA661" s="20"/>
      <c r="DB661" s="20"/>
      <c r="DC661" s="20"/>
      <c r="DD661" s="20"/>
      <c r="DE661" s="20"/>
      <c r="DF661" s="20"/>
      <c r="DG661" s="20"/>
      <c r="DH661" s="20"/>
      <c r="DI661" s="20"/>
      <c r="DJ661" s="20"/>
      <c r="DK661" s="20"/>
      <c r="DL661" s="20"/>
      <c r="DM661" s="20"/>
      <c r="DN661" s="20"/>
      <c r="DO661" s="20"/>
      <c r="DP661" s="20"/>
      <c r="DQ661" s="20"/>
      <c r="DR661" s="20"/>
      <c r="DS661" s="20"/>
      <c r="DT661" s="20"/>
      <c r="DU661" s="20"/>
      <c r="DV661" s="20"/>
      <c r="DW661" s="20"/>
      <c r="DX661" s="20"/>
      <c r="DY661" s="20"/>
      <c r="DZ661" s="20"/>
      <c r="EA661" s="20"/>
      <c r="EB661" s="20"/>
      <c r="EC661" s="20"/>
      <c r="ED661" s="20"/>
      <c r="EE661" s="20"/>
      <c r="EF661" s="20"/>
      <c r="EG661" s="20"/>
      <c r="EH661" s="20"/>
    </row>
    <row r="662" spans="1:141" s="19" customFormat="1" ht="12" customHeight="1" x14ac:dyDescent="0.25">
      <c r="A662" s="22"/>
      <c r="B662" s="4"/>
      <c r="C662" s="73"/>
      <c r="D662" s="73"/>
      <c r="E662" s="73"/>
      <c r="F662" s="73"/>
      <c r="G662" s="73"/>
      <c r="H662" s="73"/>
      <c r="I662" s="73"/>
      <c r="J662" s="73"/>
      <c r="K662" s="82"/>
      <c r="L662" s="81"/>
      <c r="M662" s="81"/>
      <c r="N662" s="55"/>
      <c r="O662" s="55"/>
      <c r="P662" s="56"/>
      <c r="Q662" s="17"/>
      <c r="R662" s="150"/>
      <c r="S662" s="150"/>
      <c r="T662" s="150"/>
      <c r="U662" s="150"/>
      <c r="V662" s="321"/>
      <c r="W662" s="338"/>
      <c r="X662" s="192"/>
      <c r="Y662" s="195"/>
      <c r="Z662" s="151"/>
      <c r="AA662" s="152"/>
      <c r="AB662" s="152"/>
      <c r="AC662" s="152"/>
      <c r="AD662" s="152"/>
      <c r="AE662" s="20"/>
      <c r="AF662" s="20"/>
      <c r="AG662" s="20"/>
      <c r="AH662" s="20"/>
      <c r="AI662" s="20"/>
      <c r="AJ662" s="20"/>
      <c r="AK662" s="20"/>
      <c r="AL662" s="20"/>
      <c r="AM662" s="20"/>
      <c r="AN662" s="20"/>
      <c r="AO662" s="20"/>
      <c r="AP662" s="20"/>
      <c r="AQ662" s="20"/>
      <c r="AR662" s="20"/>
      <c r="AS662" s="20"/>
      <c r="AT662" s="20"/>
      <c r="AU662" s="20"/>
      <c r="AV662" s="20"/>
      <c r="AW662" s="20"/>
      <c r="AX662" s="20"/>
      <c r="AY662" s="20"/>
      <c r="AZ662" s="20"/>
      <c r="BA662" s="20"/>
      <c r="BB662" s="20"/>
      <c r="BC662" s="20"/>
      <c r="BD662" s="20"/>
      <c r="BE662" s="20"/>
      <c r="BF662" s="20"/>
      <c r="BG662" s="20"/>
      <c r="BH662" s="20"/>
      <c r="BI662" s="20"/>
      <c r="BJ662" s="20"/>
      <c r="BK662" s="20"/>
      <c r="BL662" s="20"/>
      <c r="BM662" s="20"/>
      <c r="BN662" s="20"/>
      <c r="BO662" s="20"/>
      <c r="BP662" s="20"/>
      <c r="BQ662" s="20"/>
      <c r="BR662" s="20"/>
      <c r="BS662" s="20"/>
      <c r="BT662" s="20"/>
      <c r="BU662" s="20"/>
      <c r="BV662" s="20"/>
      <c r="BW662" s="20"/>
      <c r="BX662" s="20"/>
      <c r="BY662" s="20"/>
      <c r="BZ662" s="20"/>
      <c r="CA662" s="20"/>
      <c r="CB662" s="20"/>
      <c r="CC662" s="20"/>
      <c r="CD662" s="20"/>
      <c r="CE662" s="20"/>
      <c r="CF662" s="20"/>
      <c r="CG662" s="20"/>
      <c r="CH662" s="20"/>
      <c r="CI662" s="20"/>
      <c r="CJ662" s="20"/>
      <c r="CK662" s="20"/>
      <c r="CL662" s="20"/>
      <c r="CM662" s="20"/>
      <c r="CN662" s="20"/>
      <c r="CO662" s="20"/>
      <c r="CP662" s="20"/>
      <c r="CQ662" s="20"/>
      <c r="CR662" s="20"/>
      <c r="CS662" s="20"/>
      <c r="CT662" s="20"/>
      <c r="CU662" s="20"/>
      <c r="CV662" s="20"/>
      <c r="CW662" s="20"/>
      <c r="CX662" s="20"/>
      <c r="CY662" s="20"/>
      <c r="CZ662" s="20"/>
      <c r="DA662" s="20"/>
      <c r="DB662" s="20"/>
      <c r="DC662" s="20"/>
      <c r="DD662" s="20"/>
      <c r="DE662" s="20"/>
      <c r="DF662" s="20"/>
      <c r="DG662" s="20"/>
      <c r="DH662" s="20"/>
      <c r="DI662" s="20"/>
      <c r="DJ662" s="20"/>
      <c r="DK662" s="20"/>
      <c r="DL662" s="20"/>
      <c r="DM662" s="20"/>
      <c r="DN662" s="20"/>
      <c r="DO662" s="20"/>
      <c r="DP662" s="20"/>
      <c r="DQ662" s="20"/>
      <c r="DR662" s="20"/>
      <c r="DS662" s="20"/>
      <c r="DT662" s="20"/>
      <c r="DU662" s="20"/>
      <c r="DV662" s="20"/>
      <c r="DW662" s="20"/>
      <c r="DX662" s="20"/>
      <c r="DY662" s="20"/>
      <c r="DZ662" s="20"/>
      <c r="EA662" s="20"/>
      <c r="EB662" s="20"/>
      <c r="EC662" s="20"/>
      <c r="ED662" s="20"/>
      <c r="EE662" s="20"/>
      <c r="EF662" s="20"/>
      <c r="EG662" s="20"/>
      <c r="EH662" s="20"/>
    </row>
    <row r="663" spans="1:141" s="19" customFormat="1" ht="12" customHeight="1" x14ac:dyDescent="0.25">
      <c r="B663" s="4"/>
      <c r="C663" s="73"/>
      <c r="D663" s="73"/>
      <c r="E663" s="73"/>
      <c r="F663" s="73"/>
      <c r="G663" s="73"/>
      <c r="H663" s="73"/>
      <c r="I663" s="73"/>
      <c r="J663" s="73"/>
      <c r="K663" s="82"/>
      <c r="L663" s="81"/>
      <c r="M663" s="81"/>
      <c r="N663" s="55"/>
      <c r="O663" s="55"/>
      <c r="P663" s="56"/>
      <c r="Q663" s="17"/>
      <c r="R663" s="150"/>
      <c r="S663" s="150"/>
      <c r="T663" s="150"/>
      <c r="U663" s="150"/>
      <c r="V663" s="321"/>
      <c r="W663" s="338"/>
      <c r="X663" s="192"/>
      <c r="Y663" s="195"/>
      <c r="Z663" s="151"/>
      <c r="AA663" s="152"/>
      <c r="AB663" s="152"/>
      <c r="AC663" s="152"/>
      <c r="AD663" s="152"/>
      <c r="AE663" s="20"/>
      <c r="AF663" s="20"/>
      <c r="AG663" s="20"/>
      <c r="AH663" s="20"/>
      <c r="AI663" s="20"/>
      <c r="AJ663" s="20"/>
      <c r="AK663" s="20"/>
      <c r="AL663" s="20"/>
      <c r="AM663" s="20"/>
      <c r="AN663" s="20"/>
      <c r="AO663" s="20"/>
      <c r="AP663" s="20"/>
      <c r="AQ663" s="20"/>
      <c r="AR663" s="20"/>
      <c r="AS663" s="20"/>
      <c r="AT663" s="20"/>
      <c r="AU663" s="20"/>
      <c r="AV663" s="20"/>
      <c r="AW663" s="20"/>
      <c r="AX663" s="20"/>
      <c r="AY663" s="20"/>
      <c r="AZ663" s="20"/>
      <c r="BA663" s="20"/>
      <c r="BB663" s="20"/>
      <c r="BC663" s="20"/>
      <c r="BD663" s="20"/>
      <c r="BE663" s="20"/>
      <c r="BF663" s="20"/>
      <c r="BG663" s="20"/>
      <c r="BH663" s="20"/>
      <c r="BI663" s="20"/>
      <c r="BJ663" s="20"/>
      <c r="BK663" s="20"/>
      <c r="BL663" s="20"/>
      <c r="BM663" s="20"/>
      <c r="BN663" s="20"/>
      <c r="BO663" s="20"/>
      <c r="BP663" s="20"/>
      <c r="BQ663" s="20"/>
      <c r="BR663" s="20"/>
      <c r="BS663" s="20"/>
      <c r="BT663" s="20"/>
      <c r="BU663" s="20"/>
      <c r="BV663" s="20"/>
      <c r="BW663" s="20"/>
      <c r="BX663" s="20"/>
      <c r="BY663" s="20"/>
      <c r="BZ663" s="20"/>
      <c r="CA663" s="20"/>
      <c r="CB663" s="20"/>
      <c r="CC663" s="20"/>
      <c r="CD663" s="20"/>
      <c r="CE663" s="20"/>
      <c r="CF663" s="20"/>
      <c r="CG663" s="20"/>
      <c r="CH663" s="20"/>
      <c r="CI663" s="20"/>
      <c r="CJ663" s="20"/>
      <c r="CK663" s="20"/>
      <c r="CL663" s="20"/>
      <c r="CM663" s="20"/>
      <c r="CN663" s="20"/>
      <c r="CO663" s="20"/>
      <c r="CP663" s="20"/>
      <c r="CQ663" s="20"/>
      <c r="CR663" s="20"/>
      <c r="CS663" s="20"/>
      <c r="CT663" s="20"/>
      <c r="CU663" s="20"/>
      <c r="CV663" s="20"/>
      <c r="CW663" s="20"/>
      <c r="CX663" s="20"/>
      <c r="CY663" s="20"/>
      <c r="CZ663" s="20"/>
      <c r="DA663" s="20"/>
      <c r="DB663" s="20"/>
      <c r="DC663" s="20"/>
      <c r="DD663" s="20"/>
      <c r="DE663" s="20"/>
      <c r="DF663" s="20"/>
      <c r="DG663" s="20"/>
      <c r="DH663" s="20"/>
      <c r="DI663" s="20"/>
      <c r="DJ663" s="20"/>
      <c r="DK663" s="20"/>
      <c r="DL663" s="20"/>
      <c r="DM663" s="20"/>
      <c r="DN663" s="20"/>
      <c r="DO663" s="20"/>
      <c r="DP663" s="20"/>
      <c r="DQ663" s="20"/>
      <c r="DR663" s="20"/>
      <c r="DS663" s="20"/>
      <c r="DT663" s="20"/>
      <c r="DU663" s="20"/>
      <c r="DV663" s="20"/>
      <c r="DW663" s="20"/>
      <c r="DX663" s="20"/>
      <c r="DY663" s="20"/>
      <c r="DZ663" s="20"/>
      <c r="EA663" s="20"/>
      <c r="EB663" s="20"/>
      <c r="EC663" s="20"/>
      <c r="ED663" s="20"/>
      <c r="EE663" s="20"/>
      <c r="EF663" s="20"/>
      <c r="EG663" s="20"/>
      <c r="EH663" s="20"/>
    </row>
    <row r="664" spans="1:141" s="19" customFormat="1" ht="12" customHeight="1" x14ac:dyDescent="0.25">
      <c r="A664" s="22"/>
      <c r="B664" s="4"/>
      <c r="C664" s="73"/>
      <c r="D664" s="73"/>
      <c r="E664" s="73"/>
      <c r="F664" s="73"/>
      <c r="G664" s="73"/>
      <c r="H664" s="73"/>
      <c r="I664" s="73"/>
      <c r="J664" s="73"/>
      <c r="K664" s="82"/>
      <c r="L664" s="81"/>
      <c r="M664" s="81"/>
      <c r="N664" s="55"/>
      <c r="O664" s="55"/>
      <c r="P664" s="56"/>
      <c r="Q664" s="17"/>
      <c r="R664" s="150"/>
      <c r="S664" s="150"/>
      <c r="T664" s="150"/>
      <c r="U664" s="150"/>
      <c r="V664" s="321"/>
      <c r="W664" s="338"/>
      <c r="X664" s="192"/>
      <c r="Y664" s="195"/>
      <c r="Z664" s="151"/>
      <c r="AA664" s="152"/>
      <c r="AB664" s="152"/>
      <c r="AC664" s="152"/>
      <c r="AD664" s="152"/>
      <c r="AE664" s="20"/>
      <c r="AF664" s="20"/>
      <c r="AG664" s="20"/>
      <c r="AH664" s="20"/>
      <c r="AI664" s="20"/>
      <c r="AJ664" s="20"/>
      <c r="AK664" s="20"/>
      <c r="AL664" s="20"/>
      <c r="AM664" s="20"/>
      <c r="AN664" s="20"/>
      <c r="AO664" s="20"/>
      <c r="AP664" s="20"/>
      <c r="AQ664" s="20"/>
      <c r="AR664" s="20"/>
      <c r="AS664" s="20"/>
      <c r="AT664" s="20"/>
      <c r="AU664" s="20"/>
      <c r="AV664" s="20"/>
      <c r="AW664" s="20"/>
      <c r="AX664" s="20"/>
      <c r="AY664" s="20"/>
      <c r="AZ664" s="20"/>
      <c r="BA664" s="20"/>
      <c r="BB664" s="20"/>
      <c r="BC664" s="20"/>
      <c r="BD664" s="20"/>
      <c r="BE664" s="20"/>
      <c r="BF664" s="20"/>
      <c r="BG664" s="20"/>
      <c r="BH664" s="20"/>
      <c r="BI664" s="20"/>
      <c r="BJ664" s="20"/>
      <c r="BK664" s="20"/>
      <c r="BL664" s="20"/>
      <c r="BM664" s="20"/>
      <c r="BN664" s="20"/>
      <c r="BO664" s="20"/>
      <c r="BP664" s="20"/>
      <c r="BQ664" s="20"/>
      <c r="BR664" s="20"/>
      <c r="BS664" s="20"/>
      <c r="BT664" s="20"/>
      <c r="BU664" s="20"/>
      <c r="BV664" s="20"/>
      <c r="BW664" s="20"/>
      <c r="BX664" s="20"/>
      <c r="BY664" s="20"/>
      <c r="BZ664" s="20"/>
      <c r="CA664" s="20"/>
      <c r="CB664" s="20"/>
      <c r="CC664" s="20"/>
      <c r="CD664" s="20"/>
      <c r="CE664" s="20"/>
      <c r="CF664" s="20"/>
      <c r="CG664" s="20"/>
      <c r="CH664" s="20"/>
      <c r="CI664" s="20"/>
      <c r="CJ664" s="20"/>
      <c r="CK664" s="20"/>
      <c r="CL664" s="20"/>
      <c r="CM664" s="20"/>
      <c r="CN664" s="20"/>
      <c r="CO664" s="20"/>
      <c r="CP664" s="20"/>
      <c r="CQ664" s="20"/>
      <c r="CR664" s="20"/>
      <c r="CS664" s="20"/>
      <c r="CT664" s="20"/>
      <c r="CU664" s="20"/>
      <c r="CV664" s="20"/>
      <c r="CW664" s="20"/>
      <c r="CX664" s="20"/>
      <c r="CY664" s="20"/>
      <c r="CZ664" s="20"/>
      <c r="DA664" s="20"/>
      <c r="DB664" s="20"/>
      <c r="DC664" s="20"/>
      <c r="DD664" s="20"/>
      <c r="DE664" s="20"/>
      <c r="DF664" s="20"/>
      <c r="DG664" s="20"/>
      <c r="DH664" s="20"/>
      <c r="DI664" s="20"/>
      <c r="DJ664" s="20"/>
      <c r="DK664" s="20"/>
      <c r="DL664" s="20"/>
      <c r="DM664" s="20"/>
      <c r="DN664" s="20"/>
      <c r="DO664" s="20"/>
      <c r="DP664" s="20"/>
      <c r="DQ664" s="20"/>
      <c r="DR664" s="20"/>
      <c r="DS664" s="20"/>
      <c r="DT664" s="20"/>
      <c r="DU664" s="20"/>
      <c r="DV664" s="20"/>
      <c r="DW664" s="20"/>
      <c r="DX664" s="20"/>
      <c r="DY664" s="20"/>
      <c r="DZ664" s="20"/>
      <c r="EA664" s="20"/>
      <c r="EB664" s="20"/>
      <c r="EC664" s="20"/>
      <c r="ED664" s="20"/>
      <c r="EE664" s="20"/>
      <c r="EF664" s="20"/>
      <c r="EG664" s="20"/>
      <c r="EH664" s="20"/>
    </row>
    <row r="665" spans="1:141" s="19" customFormat="1" ht="12" customHeight="1" x14ac:dyDescent="0.25">
      <c r="A665" s="22"/>
      <c r="B665" s="4"/>
      <c r="C665" s="73"/>
      <c r="D665" s="73"/>
      <c r="E665" s="73"/>
      <c r="F665" s="73"/>
      <c r="G665" s="73"/>
      <c r="H665" s="73"/>
      <c r="I665" s="73"/>
      <c r="J665" s="73"/>
      <c r="K665" s="82"/>
      <c r="L665" s="81"/>
      <c r="M665" s="81"/>
      <c r="N665" s="55"/>
      <c r="O665" s="55"/>
      <c r="P665" s="56"/>
      <c r="Q665" s="17"/>
      <c r="R665" s="150"/>
      <c r="S665" s="150"/>
      <c r="T665" s="150"/>
      <c r="U665" s="150"/>
      <c r="V665" s="321"/>
      <c r="W665" s="338"/>
      <c r="X665" s="192"/>
      <c r="Y665" s="195"/>
      <c r="Z665" s="151"/>
      <c r="AA665" s="152"/>
      <c r="AB665" s="152"/>
      <c r="AC665" s="152"/>
      <c r="AD665" s="152"/>
      <c r="AE665" s="20"/>
      <c r="AF665" s="20"/>
      <c r="AG665" s="20"/>
      <c r="AH665" s="20"/>
      <c r="AI665" s="20"/>
      <c r="AJ665" s="20"/>
      <c r="AK665" s="20"/>
      <c r="AL665" s="20"/>
      <c r="AM665" s="20"/>
      <c r="AN665" s="20"/>
      <c r="AO665" s="20"/>
      <c r="AP665" s="20"/>
      <c r="AQ665" s="20"/>
      <c r="AR665" s="20"/>
      <c r="AS665" s="20"/>
      <c r="AT665" s="20"/>
      <c r="AU665" s="20"/>
      <c r="AV665" s="20"/>
      <c r="AW665" s="20"/>
      <c r="AX665" s="20"/>
      <c r="AY665" s="20"/>
      <c r="AZ665" s="20"/>
      <c r="BA665" s="20"/>
      <c r="BB665" s="20"/>
      <c r="BC665" s="20"/>
      <c r="BD665" s="20"/>
      <c r="BE665" s="20"/>
      <c r="BF665" s="20"/>
      <c r="BG665" s="20"/>
      <c r="BH665" s="20"/>
      <c r="BI665" s="20"/>
      <c r="BJ665" s="20"/>
      <c r="BK665" s="20"/>
      <c r="BL665" s="20"/>
      <c r="BM665" s="20"/>
      <c r="BN665" s="20"/>
      <c r="BO665" s="20"/>
      <c r="BP665" s="20"/>
      <c r="BQ665" s="20"/>
      <c r="BR665" s="20"/>
      <c r="BS665" s="20"/>
      <c r="BT665" s="20"/>
      <c r="BU665" s="20"/>
      <c r="BV665" s="20"/>
      <c r="BW665" s="20"/>
      <c r="BX665" s="20"/>
      <c r="BY665" s="20"/>
      <c r="BZ665" s="20"/>
      <c r="CA665" s="20"/>
      <c r="CB665" s="20"/>
      <c r="CC665" s="20"/>
      <c r="CD665" s="20"/>
      <c r="CE665" s="20"/>
      <c r="CF665" s="20"/>
      <c r="CG665" s="20"/>
      <c r="CH665" s="20"/>
      <c r="CI665" s="20"/>
      <c r="CJ665" s="20"/>
      <c r="CK665" s="20"/>
      <c r="CL665" s="20"/>
      <c r="CM665" s="20"/>
      <c r="CN665" s="20"/>
      <c r="CO665" s="20"/>
      <c r="CP665" s="20"/>
      <c r="CQ665" s="20"/>
      <c r="CR665" s="20"/>
      <c r="CS665" s="20"/>
      <c r="CT665" s="20"/>
      <c r="CU665" s="20"/>
      <c r="CV665" s="20"/>
      <c r="CW665" s="20"/>
      <c r="CX665" s="20"/>
      <c r="CY665" s="20"/>
      <c r="CZ665" s="20"/>
      <c r="DA665" s="20"/>
      <c r="DB665" s="20"/>
      <c r="DC665" s="20"/>
      <c r="DD665" s="20"/>
      <c r="DE665" s="20"/>
      <c r="DF665" s="20"/>
      <c r="DG665" s="20"/>
      <c r="DH665" s="20"/>
      <c r="DI665" s="20"/>
      <c r="DJ665" s="20"/>
      <c r="DK665" s="20"/>
      <c r="DL665" s="20"/>
      <c r="DM665" s="20"/>
      <c r="DN665" s="20"/>
      <c r="DO665" s="20"/>
      <c r="DP665" s="20"/>
      <c r="DQ665" s="20"/>
      <c r="DR665" s="20"/>
      <c r="DS665" s="20"/>
      <c r="DT665" s="20"/>
      <c r="DU665" s="20"/>
      <c r="DV665" s="20"/>
      <c r="DW665" s="20"/>
      <c r="DX665" s="20"/>
      <c r="DY665" s="20"/>
      <c r="DZ665" s="20"/>
      <c r="EA665" s="20"/>
      <c r="EB665" s="20"/>
      <c r="EC665" s="20"/>
      <c r="ED665" s="20"/>
      <c r="EE665" s="20"/>
      <c r="EF665" s="20"/>
      <c r="EG665" s="20"/>
      <c r="EH665" s="20"/>
    </row>
    <row r="666" spans="1:141" s="19" customFormat="1" ht="12" customHeight="1" x14ac:dyDescent="0.25">
      <c r="A666" s="22"/>
      <c r="B666" s="4"/>
      <c r="C666" s="73"/>
      <c r="D666" s="73"/>
      <c r="E666" s="73"/>
      <c r="F666" s="73"/>
      <c r="G666" s="73"/>
      <c r="H666" s="73"/>
      <c r="I666" s="73"/>
      <c r="J666" s="73"/>
      <c r="K666" s="82"/>
      <c r="L666" s="81"/>
      <c r="M666" s="81"/>
      <c r="N666" s="55"/>
      <c r="O666" s="55"/>
      <c r="P666" s="56"/>
      <c r="Q666" s="17"/>
      <c r="R666" s="150"/>
      <c r="S666" s="150"/>
      <c r="T666" s="150"/>
      <c r="U666" s="150"/>
      <c r="V666" s="321"/>
      <c r="W666" s="338"/>
      <c r="X666" s="192"/>
      <c r="Y666" s="195"/>
      <c r="Z666" s="151"/>
      <c r="AA666" s="152"/>
      <c r="AB666" s="152"/>
      <c r="AC666" s="152"/>
      <c r="AD666" s="152"/>
      <c r="AE666" s="20"/>
      <c r="AF666" s="20"/>
      <c r="AG666" s="20"/>
      <c r="AH666" s="20"/>
      <c r="AI666" s="20"/>
      <c r="AJ666" s="20"/>
      <c r="AK666" s="20"/>
      <c r="AL666" s="20"/>
      <c r="AM666" s="20"/>
      <c r="AN666" s="20"/>
      <c r="AO666" s="20"/>
      <c r="AP666" s="20"/>
      <c r="AQ666" s="20"/>
      <c r="AR666" s="20"/>
      <c r="AS666" s="20"/>
      <c r="AT666" s="20"/>
      <c r="AU666" s="20"/>
      <c r="AV666" s="20"/>
      <c r="AW666" s="20"/>
      <c r="AX666" s="20"/>
      <c r="AY666" s="20"/>
      <c r="AZ666" s="20"/>
      <c r="BA666" s="20"/>
      <c r="BB666" s="20"/>
      <c r="BC666" s="20"/>
      <c r="BD666" s="20"/>
      <c r="BE666" s="20"/>
      <c r="BF666" s="20"/>
      <c r="BG666" s="20"/>
      <c r="BH666" s="20"/>
      <c r="BI666" s="20"/>
      <c r="BJ666" s="20"/>
      <c r="BK666" s="20"/>
      <c r="BL666" s="20"/>
      <c r="BM666" s="20"/>
      <c r="BN666" s="20"/>
      <c r="BO666" s="20"/>
      <c r="BP666" s="20"/>
      <c r="BQ666" s="20"/>
      <c r="BR666" s="20"/>
      <c r="BS666" s="20"/>
      <c r="BT666" s="20"/>
      <c r="BU666" s="20"/>
      <c r="BV666" s="20"/>
      <c r="BW666" s="20"/>
      <c r="BX666" s="20"/>
      <c r="BY666" s="20"/>
      <c r="BZ666" s="20"/>
      <c r="CA666" s="20"/>
      <c r="CB666" s="20"/>
      <c r="CC666" s="20"/>
      <c r="CD666" s="20"/>
      <c r="CE666" s="20"/>
      <c r="CF666" s="20"/>
      <c r="CG666" s="20"/>
      <c r="CH666" s="20"/>
      <c r="CI666" s="20"/>
      <c r="CJ666" s="20"/>
      <c r="CK666" s="20"/>
      <c r="CL666" s="20"/>
      <c r="CM666" s="20"/>
      <c r="CN666" s="20"/>
      <c r="CO666" s="20"/>
      <c r="CP666" s="20"/>
      <c r="CQ666" s="20"/>
      <c r="CR666" s="20"/>
      <c r="CS666" s="20"/>
      <c r="CT666" s="20"/>
      <c r="CU666" s="20"/>
      <c r="CV666" s="20"/>
      <c r="CW666" s="20"/>
      <c r="CX666" s="20"/>
      <c r="CY666" s="20"/>
      <c r="CZ666" s="20"/>
      <c r="DA666" s="20"/>
      <c r="DB666" s="20"/>
      <c r="DC666" s="20"/>
      <c r="DD666" s="20"/>
      <c r="DE666" s="20"/>
      <c r="DF666" s="20"/>
      <c r="DG666" s="20"/>
      <c r="DH666" s="20"/>
      <c r="DI666" s="20"/>
      <c r="DJ666" s="20"/>
      <c r="DK666" s="20"/>
      <c r="DL666" s="20"/>
      <c r="DM666" s="20"/>
      <c r="DN666" s="20"/>
      <c r="DO666" s="20"/>
      <c r="DP666" s="20"/>
      <c r="DQ666" s="20"/>
      <c r="DR666" s="20"/>
      <c r="DS666" s="20"/>
      <c r="DT666" s="20"/>
      <c r="DU666" s="20"/>
      <c r="DV666" s="20"/>
      <c r="DW666" s="20"/>
      <c r="DX666" s="20"/>
      <c r="DY666" s="20"/>
      <c r="DZ666" s="20"/>
      <c r="EA666" s="20"/>
      <c r="EB666" s="20"/>
      <c r="EC666" s="20"/>
      <c r="ED666" s="20"/>
      <c r="EE666" s="20"/>
      <c r="EF666" s="20"/>
      <c r="EG666" s="20"/>
      <c r="EH666" s="20"/>
    </row>
    <row r="667" spans="1:141" s="19" customFormat="1" ht="12" customHeight="1" x14ac:dyDescent="0.25">
      <c r="A667" s="22"/>
      <c r="B667" s="4"/>
      <c r="C667" s="73"/>
      <c r="D667" s="73"/>
      <c r="E667" s="73"/>
      <c r="F667" s="73"/>
      <c r="G667" s="73"/>
      <c r="H667" s="73"/>
      <c r="I667" s="73"/>
      <c r="J667" s="73"/>
      <c r="K667" s="82"/>
      <c r="L667" s="81"/>
      <c r="M667" s="81"/>
      <c r="N667" s="55"/>
      <c r="O667" s="55"/>
      <c r="P667" s="56"/>
      <c r="Q667" s="17"/>
      <c r="R667" s="150"/>
      <c r="S667" s="150"/>
      <c r="T667" s="150"/>
      <c r="U667" s="150"/>
      <c r="V667" s="321"/>
      <c r="W667" s="338"/>
      <c r="X667" s="192"/>
      <c r="Y667" s="195"/>
      <c r="Z667" s="151"/>
      <c r="AA667" s="152"/>
      <c r="AB667" s="152"/>
      <c r="AC667" s="152"/>
      <c r="AD667" s="152"/>
      <c r="AE667" s="20"/>
      <c r="AF667" s="20"/>
      <c r="AG667" s="20"/>
      <c r="AH667" s="20"/>
      <c r="AI667" s="20"/>
      <c r="AJ667" s="20"/>
      <c r="AK667" s="20"/>
      <c r="AL667" s="20"/>
      <c r="AM667" s="20"/>
      <c r="AN667" s="20"/>
      <c r="AO667" s="20"/>
      <c r="AP667" s="20"/>
      <c r="AQ667" s="20"/>
      <c r="AR667" s="20"/>
      <c r="AS667" s="20"/>
      <c r="AT667" s="20"/>
      <c r="AU667" s="20"/>
      <c r="AV667" s="20"/>
      <c r="AW667" s="20"/>
      <c r="AX667" s="20"/>
      <c r="AY667" s="20"/>
      <c r="AZ667" s="20"/>
      <c r="BA667" s="20"/>
      <c r="BB667" s="20"/>
      <c r="BC667" s="20"/>
      <c r="BD667" s="20"/>
      <c r="BE667" s="20"/>
      <c r="BF667" s="20"/>
      <c r="BG667" s="20"/>
      <c r="BH667" s="20"/>
      <c r="BI667" s="20"/>
      <c r="BJ667" s="20"/>
      <c r="BK667" s="20"/>
      <c r="BL667" s="20"/>
      <c r="BM667" s="20"/>
      <c r="BN667" s="20"/>
      <c r="BO667" s="20"/>
      <c r="BP667" s="20"/>
      <c r="BQ667" s="20"/>
      <c r="BR667" s="20"/>
      <c r="BS667" s="20"/>
      <c r="BT667" s="20"/>
      <c r="BU667" s="20"/>
      <c r="BV667" s="20"/>
      <c r="BW667" s="20"/>
      <c r="BX667" s="20"/>
      <c r="BY667" s="20"/>
      <c r="BZ667" s="20"/>
      <c r="CA667" s="20"/>
      <c r="CB667" s="20"/>
      <c r="CC667" s="20"/>
      <c r="CD667" s="20"/>
      <c r="CE667" s="20"/>
      <c r="CF667" s="20"/>
      <c r="CG667" s="20"/>
      <c r="CH667" s="20"/>
      <c r="CI667" s="20"/>
      <c r="CJ667" s="20"/>
      <c r="CK667" s="20"/>
      <c r="CL667" s="20"/>
      <c r="CM667" s="20"/>
      <c r="CN667" s="20"/>
      <c r="CO667" s="20"/>
      <c r="CP667" s="20"/>
      <c r="CQ667" s="20"/>
      <c r="CR667" s="20"/>
      <c r="CS667" s="20"/>
      <c r="CT667" s="20"/>
      <c r="CU667" s="20"/>
      <c r="CV667" s="20"/>
      <c r="CW667" s="20"/>
      <c r="CX667" s="20"/>
      <c r="CY667" s="20"/>
      <c r="CZ667" s="20"/>
      <c r="DA667" s="20"/>
      <c r="DB667" s="20"/>
      <c r="DC667" s="20"/>
      <c r="DD667" s="20"/>
      <c r="DE667" s="20"/>
      <c r="DF667" s="20"/>
      <c r="DG667" s="20"/>
      <c r="DH667" s="20"/>
      <c r="DI667" s="20"/>
      <c r="DJ667" s="20"/>
      <c r="DK667" s="20"/>
      <c r="DL667" s="20"/>
      <c r="DM667" s="20"/>
      <c r="DN667" s="20"/>
      <c r="DO667" s="20"/>
      <c r="DP667" s="20"/>
      <c r="DQ667" s="20"/>
      <c r="DR667" s="20"/>
      <c r="DS667" s="20"/>
      <c r="DT667" s="20"/>
      <c r="DU667" s="20"/>
      <c r="DV667" s="20"/>
      <c r="DW667" s="20"/>
      <c r="DX667" s="20"/>
      <c r="DY667" s="20"/>
      <c r="DZ667" s="20"/>
      <c r="EA667" s="20"/>
      <c r="EB667" s="20"/>
      <c r="EC667" s="20"/>
      <c r="ED667" s="20"/>
      <c r="EE667" s="20"/>
      <c r="EF667" s="20"/>
      <c r="EG667" s="20"/>
      <c r="EH667" s="20"/>
    </row>
    <row r="668" spans="1:141" s="19" customFormat="1" ht="12" customHeight="1" x14ac:dyDescent="0.25">
      <c r="A668" s="22"/>
      <c r="B668" s="4"/>
      <c r="C668" s="73"/>
      <c r="D668" s="73"/>
      <c r="E668" s="73"/>
      <c r="F668" s="73"/>
      <c r="G668" s="73"/>
      <c r="H668" s="73"/>
      <c r="I668" s="73"/>
      <c r="J668" s="73"/>
      <c r="K668" s="82"/>
      <c r="L668" s="81"/>
      <c r="M668" s="81"/>
      <c r="N668" s="55"/>
      <c r="O668" s="55"/>
      <c r="P668" s="56"/>
      <c r="Q668" s="47"/>
      <c r="R668" s="153"/>
      <c r="S668" s="153"/>
      <c r="T668" s="153"/>
      <c r="U668" s="153"/>
      <c r="V668" s="321"/>
      <c r="W668" s="341"/>
      <c r="X668" s="194"/>
      <c r="Y668" s="47"/>
      <c r="Z668" s="153"/>
      <c r="AA668" s="152"/>
      <c r="AB668" s="152"/>
      <c r="AC668" s="152"/>
      <c r="AD668" s="152"/>
      <c r="AE668" s="20"/>
      <c r="AF668" s="20"/>
      <c r="AG668" s="20"/>
      <c r="AH668" s="20"/>
      <c r="AI668" s="20"/>
      <c r="AJ668" s="20"/>
      <c r="AK668" s="20"/>
      <c r="AL668" s="20"/>
      <c r="AM668" s="20"/>
      <c r="AN668" s="20"/>
      <c r="AO668" s="20"/>
      <c r="AP668" s="20"/>
      <c r="AQ668" s="20"/>
      <c r="AR668" s="20"/>
      <c r="AS668" s="20"/>
      <c r="AT668" s="20"/>
      <c r="AU668" s="20"/>
      <c r="AV668" s="20"/>
      <c r="AW668" s="20"/>
      <c r="AX668" s="20"/>
      <c r="AY668" s="20"/>
      <c r="AZ668" s="20"/>
      <c r="BA668" s="20"/>
      <c r="BB668" s="20"/>
      <c r="BC668" s="20"/>
      <c r="BD668" s="20"/>
      <c r="BE668" s="20"/>
      <c r="BF668" s="20"/>
      <c r="BG668" s="20"/>
      <c r="BH668" s="20"/>
      <c r="BI668" s="20"/>
      <c r="BJ668" s="20"/>
      <c r="BK668" s="20"/>
      <c r="BL668" s="20"/>
      <c r="BM668" s="20"/>
      <c r="BN668" s="20"/>
      <c r="BO668" s="20"/>
      <c r="BP668" s="20"/>
      <c r="BQ668" s="20"/>
      <c r="BR668" s="20"/>
      <c r="BS668" s="20"/>
      <c r="BT668" s="20"/>
      <c r="BU668" s="20"/>
      <c r="BV668" s="20"/>
      <c r="BW668" s="20"/>
      <c r="BX668" s="20"/>
      <c r="BY668" s="20"/>
      <c r="BZ668" s="20"/>
      <c r="CA668" s="20"/>
      <c r="CB668" s="20"/>
      <c r="CC668" s="20"/>
      <c r="CD668" s="20"/>
      <c r="CE668" s="20"/>
      <c r="CF668" s="20"/>
      <c r="CG668" s="20"/>
      <c r="CH668" s="20"/>
      <c r="CI668" s="20"/>
      <c r="CJ668" s="20"/>
      <c r="CK668" s="20"/>
      <c r="CL668" s="20"/>
      <c r="CM668" s="20"/>
      <c r="CN668" s="20"/>
      <c r="CO668" s="20"/>
      <c r="CP668" s="20"/>
      <c r="CQ668" s="20"/>
      <c r="CR668" s="20"/>
      <c r="CS668" s="20"/>
      <c r="CT668" s="20"/>
      <c r="CU668" s="20"/>
      <c r="CV668" s="20"/>
      <c r="CW668" s="20"/>
      <c r="CX668" s="20"/>
      <c r="CY668" s="20"/>
      <c r="CZ668" s="20"/>
      <c r="DA668" s="20"/>
      <c r="DB668" s="20"/>
      <c r="DC668" s="20"/>
      <c r="DD668" s="20"/>
      <c r="DE668" s="20"/>
      <c r="DF668" s="20"/>
      <c r="DG668" s="20"/>
      <c r="DH668" s="20"/>
      <c r="DI668" s="20"/>
      <c r="DJ668" s="20"/>
      <c r="DK668" s="20"/>
      <c r="DL668" s="20"/>
      <c r="DM668" s="20"/>
      <c r="DN668" s="20"/>
      <c r="DO668" s="20"/>
      <c r="DP668" s="20"/>
      <c r="DQ668" s="20"/>
      <c r="DR668" s="20"/>
      <c r="DS668" s="20"/>
      <c r="DT668" s="20"/>
      <c r="DU668" s="20"/>
      <c r="DV668" s="20"/>
      <c r="DW668" s="20"/>
      <c r="DX668" s="20"/>
      <c r="DY668" s="20"/>
      <c r="DZ668" s="20"/>
      <c r="EA668" s="20"/>
      <c r="EB668" s="20"/>
      <c r="EC668" s="20"/>
      <c r="ED668" s="20"/>
      <c r="EE668" s="20"/>
      <c r="EF668" s="20"/>
      <c r="EG668" s="20"/>
      <c r="EH668" s="20"/>
    </row>
    <row r="669" spans="1:141" s="20" customFormat="1" ht="12" customHeight="1" x14ac:dyDescent="0.25">
      <c r="A669" s="64"/>
      <c r="B669" s="4"/>
      <c r="C669" s="73"/>
      <c r="D669" s="73"/>
      <c r="E669" s="73"/>
      <c r="F669" s="73"/>
      <c r="G669" s="73"/>
      <c r="H669" s="73"/>
      <c r="I669" s="73"/>
      <c r="J669" s="73"/>
      <c r="K669" s="82"/>
      <c r="L669" s="81"/>
      <c r="M669" s="81"/>
      <c r="N669" s="55"/>
      <c r="O669" s="55"/>
      <c r="P669" s="56"/>
      <c r="Q669" s="47"/>
      <c r="R669" s="153"/>
      <c r="S669" s="153"/>
      <c r="T669" s="153"/>
      <c r="U669" s="153"/>
      <c r="V669" s="321"/>
      <c r="W669" s="338"/>
      <c r="X669" s="192"/>
      <c r="Y669" s="195"/>
      <c r="Z669" s="151"/>
      <c r="AA669" s="152"/>
      <c r="AB669" s="152"/>
      <c r="AC669" s="152"/>
      <c r="AD669" s="152"/>
    </row>
    <row r="670" spans="1:141" s="20" customFormat="1" ht="12" customHeight="1" x14ac:dyDescent="0.25">
      <c r="A670" s="64"/>
      <c r="B670" s="4"/>
      <c r="C670" s="73"/>
      <c r="D670" s="73"/>
      <c r="E670" s="73"/>
      <c r="F670" s="73"/>
      <c r="G670" s="73"/>
      <c r="H670" s="73"/>
      <c r="I670" s="73"/>
      <c r="J670" s="73"/>
      <c r="K670" s="82"/>
      <c r="L670" s="81"/>
      <c r="M670" s="81"/>
      <c r="N670" s="55"/>
      <c r="O670" s="55"/>
      <c r="P670" s="56"/>
      <c r="Q670" s="47"/>
      <c r="R670" s="153"/>
      <c r="S670" s="153"/>
      <c r="T670" s="153"/>
      <c r="U670" s="153"/>
      <c r="V670" s="321"/>
      <c r="W670" s="338"/>
      <c r="X670" s="192"/>
      <c r="Y670" s="195"/>
      <c r="Z670" s="151"/>
      <c r="AA670" s="152"/>
      <c r="AB670" s="152"/>
      <c r="AC670" s="152"/>
      <c r="AD670" s="152"/>
    </row>
    <row r="671" spans="1:141" s="19" customFormat="1" ht="12" customHeight="1" x14ac:dyDescent="0.25">
      <c r="A671" s="22"/>
      <c r="B671" s="4"/>
      <c r="C671" s="73"/>
      <c r="D671" s="73"/>
      <c r="E671" s="73"/>
      <c r="F671" s="73"/>
      <c r="G671" s="73"/>
      <c r="H671" s="73"/>
      <c r="I671" s="73"/>
      <c r="J671" s="73"/>
      <c r="K671" s="82"/>
      <c r="L671" s="81"/>
      <c r="M671" s="81"/>
      <c r="N671" s="55"/>
      <c r="O671" s="55"/>
      <c r="P671" s="56"/>
      <c r="Q671" s="17"/>
      <c r="R671" s="150"/>
      <c r="S671" s="150"/>
      <c r="T671" s="150"/>
      <c r="U671" s="150"/>
      <c r="V671" s="321"/>
      <c r="W671" s="338"/>
      <c r="X671" s="192"/>
      <c r="Y671" s="195"/>
      <c r="Z671" s="151"/>
      <c r="AA671" s="152"/>
      <c r="AB671" s="152"/>
      <c r="AC671" s="152"/>
      <c r="AD671" s="152"/>
      <c r="AE671" s="20"/>
      <c r="AF671" s="20"/>
      <c r="AG671" s="20"/>
      <c r="AH671" s="20"/>
      <c r="AI671" s="20"/>
      <c r="AJ671" s="20"/>
      <c r="AK671" s="20"/>
      <c r="AL671" s="20"/>
      <c r="AM671" s="20"/>
      <c r="AN671" s="20"/>
      <c r="AO671" s="20"/>
      <c r="AP671" s="20"/>
      <c r="AQ671" s="20"/>
      <c r="AR671" s="20"/>
      <c r="AS671" s="20"/>
      <c r="AT671" s="20"/>
      <c r="AU671" s="20"/>
      <c r="AV671" s="20"/>
      <c r="AW671" s="20"/>
      <c r="AX671" s="20"/>
      <c r="AY671" s="20"/>
      <c r="AZ671" s="20"/>
      <c r="BA671" s="20"/>
      <c r="BB671" s="20"/>
      <c r="BC671" s="20"/>
      <c r="BD671" s="20"/>
      <c r="BE671" s="20"/>
      <c r="BF671" s="20"/>
      <c r="BG671" s="20"/>
      <c r="BH671" s="20"/>
      <c r="BI671" s="20"/>
      <c r="BJ671" s="20"/>
      <c r="BK671" s="20"/>
      <c r="BL671" s="20"/>
      <c r="BM671" s="20"/>
      <c r="BN671" s="20"/>
      <c r="BO671" s="20"/>
      <c r="BP671" s="20"/>
      <c r="BQ671" s="20"/>
      <c r="BR671" s="20"/>
      <c r="BS671" s="20"/>
      <c r="BT671" s="20"/>
      <c r="BU671" s="20"/>
      <c r="BV671" s="20"/>
      <c r="BW671" s="20"/>
      <c r="BX671" s="20"/>
      <c r="BY671" s="20"/>
      <c r="BZ671" s="20"/>
      <c r="CA671" s="20"/>
      <c r="CB671" s="20"/>
      <c r="CC671" s="20"/>
      <c r="CD671" s="20"/>
      <c r="CE671" s="20"/>
      <c r="CF671" s="20"/>
      <c r="CG671" s="20"/>
      <c r="CH671" s="20"/>
      <c r="CI671" s="20"/>
      <c r="CJ671" s="20"/>
      <c r="CK671" s="20"/>
      <c r="CL671" s="20"/>
      <c r="CM671" s="20"/>
      <c r="CN671" s="20"/>
      <c r="CO671" s="20"/>
      <c r="CP671" s="20"/>
      <c r="CQ671" s="20"/>
      <c r="CR671" s="20"/>
      <c r="CS671" s="20"/>
      <c r="CT671" s="20"/>
      <c r="CU671" s="20"/>
      <c r="CV671" s="20"/>
      <c r="CW671" s="20"/>
      <c r="CX671" s="20"/>
      <c r="CY671" s="20"/>
      <c r="CZ671" s="20"/>
      <c r="DA671" s="20"/>
      <c r="DB671" s="20"/>
      <c r="DC671" s="20"/>
      <c r="DD671" s="20"/>
      <c r="DE671" s="20"/>
      <c r="DF671" s="20"/>
      <c r="DG671" s="20"/>
      <c r="DH671" s="20"/>
      <c r="DI671" s="20"/>
      <c r="DJ671" s="20"/>
      <c r="DK671" s="20"/>
      <c r="DL671" s="20"/>
      <c r="DM671" s="20"/>
      <c r="DN671" s="20"/>
      <c r="DO671" s="20"/>
      <c r="DP671" s="20"/>
      <c r="DQ671" s="20"/>
      <c r="DR671" s="20"/>
      <c r="DS671" s="20"/>
      <c r="DT671" s="20"/>
      <c r="DU671" s="20"/>
      <c r="DV671" s="20"/>
      <c r="DW671" s="20"/>
      <c r="DX671" s="20"/>
      <c r="DY671" s="20"/>
      <c r="DZ671" s="20"/>
      <c r="EA671" s="20"/>
      <c r="EB671" s="20"/>
      <c r="EC671" s="20"/>
      <c r="ED671" s="20"/>
      <c r="EE671" s="20"/>
      <c r="EF671" s="20"/>
      <c r="EG671" s="20"/>
      <c r="EH671" s="20"/>
    </row>
    <row r="672" spans="1:141" ht="12" customHeight="1" x14ac:dyDescent="0.25">
      <c r="A672" s="4"/>
      <c r="B672" s="4"/>
      <c r="C672" s="73"/>
      <c r="D672" s="73"/>
      <c r="E672" s="73"/>
      <c r="F672" s="73"/>
      <c r="G672" s="73"/>
      <c r="H672" s="73"/>
      <c r="I672" s="73"/>
      <c r="J672" s="73"/>
      <c r="K672" s="82"/>
      <c r="L672" s="81"/>
      <c r="M672" s="81"/>
      <c r="N672" s="55"/>
      <c r="O672" s="55"/>
      <c r="P672" s="56"/>
      <c r="Q672" s="8"/>
      <c r="R672" s="148"/>
      <c r="S672" s="148"/>
      <c r="T672" s="148"/>
      <c r="U672" s="148"/>
      <c r="V672" s="333"/>
      <c r="Y672" s="196"/>
      <c r="EK672" s="1"/>
    </row>
    <row r="673" spans="1:141" ht="12" customHeight="1" x14ac:dyDescent="0.25">
      <c r="A673" s="4"/>
      <c r="B673" s="4"/>
      <c r="C673" s="73"/>
      <c r="D673" s="73"/>
      <c r="E673" s="73"/>
      <c r="F673" s="73"/>
      <c r="G673" s="73"/>
      <c r="H673" s="73"/>
      <c r="I673" s="73"/>
      <c r="J673" s="73"/>
      <c r="K673" s="82"/>
      <c r="L673" s="81"/>
      <c r="M673" s="81"/>
      <c r="N673" s="55"/>
      <c r="O673" s="55"/>
      <c r="P673" s="56"/>
      <c r="Q673" s="8"/>
      <c r="R673" s="148"/>
      <c r="S673" s="148"/>
      <c r="T673" s="148"/>
      <c r="U673" s="148"/>
      <c r="V673" s="333"/>
      <c r="Y673" s="196"/>
      <c r="EK673" s="1"/>
    </row>
    <row r="674" spans="1:141" ht="12" customHeight="1" x14ac:dyDescent="0.25">
      <c r="A674" s="4"/>
      <c r="B674" s="4"/>
      <c r="C674" s="73"/>
      <c r="D674" s="73"/>
      <c r="E674" s="73"/>
      <c r="F674" s="73"/>
      <c r="G674" s="73"/>
      <c r="H674" s="73"/>
      <c r="I674" s="73"/>
      <c r="J674" s="73"/>
      <c r="K674" s="82"/>
      <c r="L674" s="81"/>
      <c r="M674" s="81"/>
      <c r="N674" s="55"/>
      <c r="O674" s="55"/>
      <c r="P674" s="56"/>
      <c r="Q674" s="8"/>
      <c r="R674" s="148"/>
      <c r="S674" s="148"/>
      <c r="T674" s="148"/>
      <c r="U674" s="148"/>
      <c r="V674" s="333"/>
      <c r="Y674" s="196"/>
      <c r="EK674" s="1"/>
    </row>
    <row r="675" spans="1:141" ht="12" customHeight="1" x14ac:dyDescent="0.25">
      <c r="A675" s="4"/>
      <c r="B675" s="4"/>
      <c r="C675" s="73"/>
      <c r="D675" s="73"/>
      <c r="E675" s="73"/>
      <c r="F675" s="73"/>
      <c r="G675" s="73"/>
      <c r="H675" s="73"/>
      <c r="I675" s="73"/>
      <c r="J675" s="73"/>
      <c r="K675" s="82"/>
      <c r="L675" s="81"/>
      <c r="M675" s="81"/>
      <c r="N675" s="55"/>
      <c r="O675" s="55"/>
      <c r="P675" s="56"/>
      <c r="Q675" s="8"/>
      <c r="R675" s="148"/>
      <c r="S675" s="148"/>
      <c r="T675" s="148"/>
      <c r="U675" s="148"/>
      <c r="V675" s="333"/>
      <c r="Y675" s="196"/>
      <c r="EK675" s="1"/>
    </row>
    <row r="676" spans="1:141" ht="12" customHeight="1" x14ac:dyDescent="0.25">
      <c r="A676" s="4"/>
      <c r="B676" s="4"/>
      <c r="C676" s="73"/>
      <c r="D676" s="73"/>
      <c r="E676" s="73"/>
      <c r="F676" s="73"/>
      <c r="G676" s="73"/>
      <c r="H676" s="73"/>
      <c r="I676" s="73"/>
      <c r="J676" s="73"/>
      <c r="K676" s="82"/>
      <c r="L676" s="81"/>
      <c r="M676" s="81"/>
      <c r="N676" s="55"/>
      <c r="O676" s="55"/>
      <c r="P676" s="56"/>
      <c r="Q676" s="8"/>
      <c r="R676" s="148"/>
      <c r="S676" s="148"/>
      <c r="T676" s="148"/>
      <c r="U676" s="148"/>
      <c r="V676" s="333"/>
      <c r="Y676" s="196"/>
      <c r="EK676" s="1"/>
    </row>
    <row r="677" spans="1:141" ht="12" customHeight="1" x14ac:dyDescent="0.25">
      <c r="A677" s="4"/>
      <c r="B677" s="4"/>
      <c r="C677" s="73"/>
      <c r="D677" s="73"/>
      <c r="E677" s="73"/>
      <c r="F677" s="73"/>
      <c r="G677" s="73"/>
      <c r="H677" s="73"/>
      <c r="I677" s="73"/>
      <c r="J677" s="73"/>
      <c r="K677" s="82"/>
      <c r="L677" s="81"/>
      <c r="M677" s="81"/>
      <c r="N677" s="55"/>
      <c r="O677" s="55"/>
      <c r="P677" s="56"/>
      <c r="Q677" s="8"/>
      <c r="R677" s="148"/>
      <c r="S677" s="148"/>
      <c r="T677" s="148"/>
      <c r="U677" s="148"/>
      <c r="V677" s="333"/>
      <c r="Y677" s="196"/>
      <c r="EK677" s="1"/>
    </row>
    <row r="678" spans="1:141" ht="12" customHeight="1" x14ac:dyDescent="0.25">
      <c r="A678" s="4"/>
      <c r="B678" s="4"/>
      <c r="C678" s="73"/>
      <c r="D678" s="73"/>
      <c r="E678" s="73"/>
      <c r="F678" s="73"/>
      <c r="G678" s="73"/>
      <c r="H678" s="73"/>
      <c r="I678" s="73"/>
      <c r="J678" s="73"/>
      <c r="K678" s="82"/>
      <c r="L678" s="81"/>
      <c r="M678" s="81"/>
      <c r="N678" s="55"/>
      <c r="O678" s="55"/>
      <c r="P678" s="56"/>
      <c r="Q678" s="8"/>
      <c r="R678" s="148"/>
      <c r="S678" s="148"/>
      <c r="T678" s="148"/>
      <c r="U678" s="148"/>
      <c r="V678" s="333"/>
      <c r="Y678" s="196"/>
      <c r="EK678" s="1"/>
    </row>
    <row r="679" spans="1:141" ht="12" customHeight="1" x14ac:dyDescent="0.25">
      <c r="A679" s="4"/>
      <c r="B679" s="4"/>
      <c r="C679" s="73"/>
      <c r="D679" s="73"/>
      <c r="E679" s="73"/>
      <c r="F679" s="73"/>
      <c r="G679" s="73"/>
      <c r="H679" s="73"/>
      <c r="I679" s="73"/>
      <c r="J679" s="73"/>
      <c r="K679" s="82"/>
      <c r="L679" s="81"/>
      <c r="M679" s="81"/>
      <c r="N679" s="55"/>
      <c r="O679" s="55"/>
      <c r="P679" s="56"/>
      <c r="Q679" s="8"/>
      <c r="R679" s="148"/>
      <c r="S679" s="148"/>
      <c r="T679" s="148"/>
      <c r="U679" s="148"/>
      <c r="V679" s="333"/>
      <c r="Y679" s="196"/>
      <c r="EK679" s="1"/>
    </row>
    <row r="680" spans="1:141" ht="12" customHeight="1" x14ac:dyDescent="0.25">
      <c r="A680" s="4"/>
      <c r="B680" s="4"/>
      <c r="C680" s="73"/>
      <c r="D680" s="73"/>
      <c r="E680" s="73"/>
      <c r="F680" s="73"/>
      <c r="G680" s="73"/>
      <c r="H680" s="73"/>
      <c r="I680" s="73"/>
      <c r="J680" s="73"/>
      <c r="K680" s="82"/>
      <c r="L680" s="81"/>
      <c r="M680" s="81"/>
      <c r="N680" s="55"/>
      <c r="O680" s="55"/>
      <c r="P680" s="56"/>
      <c r="Q680" s="8"/>
      <c r="R680" s="148"/>
      <c r="S680" s="148"/>
      <c r="T680" s="148"/>
      <c r="U680" s="148"/>
      <c r="V680" s="333"/>
      <c r="Y680" s="196"/>
      <c r="EK680" s="1"/>
    </row>
    <row r="681" spans="1:141" ht="12" customHeight="1" x14ac:dyDescent="0.25">
      <c r="A681" s="4"/>
      <c r="B681" s="4"/>
      <c r="C681" s="73"/>
      <c r="D681" s="73"/>
      <c r="E681" s="73"/>
      <c r="F681" s="73"/>
      <c r="G681" s="73"/>
      <c r="H681" s="73"/>
      <c r="I681" s="73"/>
      <c r="J681" s="73"/>
      <c r="K681" s="82"/>
      <c r="L681" s="81"/>
      <c r="M681" s="81"/>
      <c r="N681" s="55"/>
      <c r="O681" s="55"/>
      <c r="P681" s="56"/>
      <c r="Q681" s="8"/>
      <c r="R681" s="148"/>
      <c r="S681" s="148"/>
      <c r="T681" s="148"/>
      <c r="U681" s="148"/>
      <c r="V681" s="333"/>
      <c r="Y681" s="196"/>
      <c r="EK681" s="1"/>
    </row>
    <row r="682" spans="1:141" ht="12" customHeight="1" x14ac:dyDescent="0.25">
      <c r="A682" s="4"/>
      <c r="B682" s="4"/>
      <c r="C682" s="73"/>
      <c r="D682" s="73"/>
      <c r="E682" s="73"/>
      <c r="F682" s="73"/>
      <c r="G682" s="73"/>
      <c r="H682" s="73"/>
      <c r="I682" s="73"/>
      <c r="J682" s="73"/>
      <c r="K682" s="82"/>
      <c r="L682" s="81"/>
      <c r="M682" s="81"/>
      <c r="N682" s="55"/>
      <c r="O682" s="55"/>
      <c r="P682" s="56"/>
      <c r="Q682" s="8"/>
      <c r="R682" s="148"/>
      <c r="S682" s="148"/>
      <c r="T682" s="148"/>
      <c r="U682" s="148"/>
      <c r="V682" s="333"/>
      <c r="Y682" s="196"/>
      <c r="EK682" s="1"/>
    </row>
    <row r="683" spans="1:141" ht="12" customHeight="1" x14ac:dyDescent="0.25">
      <c r="A683" s="4"/>
      <c r="B683" s="4"/>
      <c r="C683" s="73"/>
      <c r="D683" s="73"/>
      <c r="E683" s="73"/>
      <c r="F683" s="73"/>
      <c r="G683" s="73"/>
      <c r="H683" s="73"/>
      <c r="I683" s="73"/>
      <c r="J683" s="73"/>
      <c r="K683" s="82"/>
      <c r="L683" s="81"/>
      <c r="M683" s="81"/>
      <c r="N683" s="55"/>
      <c r="O683" s="55"/>
      <c r="P683" s="56"/>
      <c r="Q683" s="8"/>
      <c r="R683" s="148"/>
      <c r="S683" s="148"/>
      <c r="T683" s="148"/>
      <c r="U683" s="148"/>
      <c r="V683" s="333"/>
      <c r="Y683" s="196"/>
      <c r="EK683" s="1"/>
    </row>
    <row r="684" spans="1:141" ht="12" customHeight="1" x14ac:dyDescent="0.25">
      <c r="A684" s="4"/>
      <c r="B684" s="4"/>
      <c r="C684" s="73"/>
      <c r="D684" s="73"/>
      <c r="E684" s="73"/>
      <c r="F684" s="73"/>
      <c r="G684" s="73"/>
      <c r="H684" s="73"/>
      <c r="I684" s="73"/>
      <c r="J684" s="73"/>
      <c r="K684" s="82"/>
      <c r="L684" s="81"/>
      <c r="M684" s="81"/>
      <c r="N684" s="55"/>
      <c r="O684" s="55"/>
      <c r="P684" s="56"/>
      <c r="Q684" s="8"/>
      <c r="R684" s="148"/>
      <c r="S684" s="148"/>
      <c r="T684" s="148"/>
      <c r="U684" s="148"/>
      <c r="V684" s="333"/>
      <c r="Y684" s="196"/>
      <c r="EK684" s="1"/>
    </row>
    <row r="685" spans="1:141" ht="12" customHeight="1" x14ac:dyDescent="0.25">
      <c r="A685" s="4"/>
      <c r="B685" s="4"/>
      <c r="C685" s="73"/>
      <c r="D685" s="73"/>
      <c r="E685" s="73"/>
      <c r="F685" s="73"/>
      <c r="G685" s="73"/>
      <c r="H685" s="73"/>
      <c r="I685" s="73"/>
      <c r="J685" s="73"/>
      <c r="K685" s="82"/>
      <c r="L685" s="81"/>
      <c r="M685" s="81"/>
      <c r="N685" s="55"/>
      <c r="O685" s="55"/>
      <c r="P685" s="56"/>
      <c r="Q685" s="8"/>
      <c r="R685" s="148"/>
      <c r="S685" s="148"/>
      <c r="T685" s="148"/>
      <c r="U685" s="148"/>
      <c r="V685" s="333"/>
      <c r="Y685" s="196"/>
      <c r="EK685" s="1"/>
    </row>
    <row r="686" spans="1:141" ht="12" customHeight="1" x14ac:dyDescent="0.25">
      <c r="A686" s="4"/>
      <c r="B686" s="4"/>
      <c r="C686" s="73"/>
      <c r="D686" s="73"/>
      <c r="E686" s="73"/>
      <c r="F686" s="73"/>
      <c r="G686" s="73"/>
      <c r="H686" s="73"/>
      <c r="I686" s="73"/>
      <c r="J686" s="73"/>
      <c r="K686" s="82"/>
      <c r="L686" s="81"/>
      <c r="M686" s="81"/>
      <c r="N686" s="55"/>
      <c r="O686" s="55"/>
      <c r="P686" s="56"/>
      <c r="Q686" s="8"/>
      <c r="R686" s="148"/>
      <c r="S686" s="148"/>
      <c r="T686" s="148"/>
      <c r="U686" s="148"/>
      <c r="V686" s="333"/>
      <c r="Y686" s="196"/>
      <c r="EK686" s="1"/>
    </row>
    <row r="687" spans="1:141" ht="12" customHeight="1" x14ac:dyDescent="0.25">
      <c r="A687" s="4"/>
      <c r="B687" s="4"/>
      <c r="C687" s="73"/>
      <c r="D687" s="73"/>
      <c r="E687" s="73"/>
      <c r="F687" s="73"/>
      <c r="G687" s="73"/>
      <c r="H687" s="73"/>
      <c r="I687" s="73"/>
      <c r="J687" s="73"/>
      <c r="K687" s="82"/>
      <c r="L687" s="81"/>
      <c r="M687" s="81"/>
      <c r="N687" s="55"/>
      <c r="O687" s="55"/>
      <c r="P687" s="56"/>
      <c r="Q687" s="8"/>
      <c r="R687" s="148"/>
      <c r="S687" s="148"/>
      <c r="T687" s="148"/>
      <c r="U687" s="148"/>
      <c r="V687" s="333"/>
      <c r="Y687" s="196"/>
      <c r="EK687" s="1"/>
    </row>
    <row r="688" spans="1:141" ht="12" customHeight="1" x14ac:dyDescent="0.25">
      <c r="A688" s="4"/>
      <c r="B688" s="4"/>
      <c r="C688" s="73"/>
      <c r="D688" s="73"/>
      <c r="E688" s="73"/>
      <c r="F688" s="73"/>
      <c r="G688" s="73"/>
      <c r="H688" s="73"/>
      <c r="I688" s="73"/>
      <c r="J688" s="73"/>
      <c r="K688" s="82"/>
      <c r="L688" s="81"/>
      <c r="M688" s="81"/>
      <c r="N688" s="55"/>
      <c r="O688" s="55"/>
      <c r="P688" s="56"/>
      <c r="Q688" s="8"/>
      <c r="R688" s="148"/>
      <c r="S688" s="148"/>
      <c r="T688" s="148"/>
      <c r="U688" s="148"/>
      <c r="V688" s="333"/>
      <c r="Y688" s="196"/>
      <c r="EK688" s="1"/>
    </row>
    <row r="689" spans="1:141" ht="12" customHeight="1" x14ac:dyDescent="0.25">
      <c r="A689" s="4"/>
      <c r="B689" s="4"/>
      <c r="C689" s="73"/>
      <c r="D689" s="73"/>
      <c r="E689" s="73"/>
      <c r="F689" s="73"/>
      <c r="G689" s="73"/>
      <c r="H689" s="73"/>
      <c r="I689" s="73"/>
      <c r="J689" s="73"/>
      <c r="K689" s="82"/>
      <c r="L689" s="81"/>
      <c r="M689" s="81"/>
      <c r="N689" s="55"/>
      <c r="O689" s="55"/>
      <c r="P689" s="56"/>
      <c r="Q689" s="8"/>
      <c r="R689" s="148"/>
      <c r="S689" s="148"/>
      <c r="T689" s="148"/>
      <c r="U689" s="148"/>
      <c r="V689" s="321"/>
      <c r="W689" s="341"/>
      <c r="X689" s="194"/>
      <c r="Y689" s="47"/>
      <c r="Z689" s="153"/>
      <c r="DQ689" s="59"/>
      <c r="DR689" s="59"/>
      <c r="DS689" s="59"/>
      <c r="DT689" s="59"/>
      <c r="DU689" s="59"/>
      <c r="DV689" s="59"/>
      <c r="DW689" s="59"/>
      <c r="DX689" s="59"/>
      <c r="DY689" s="59"/>
      <c r="DZ689" s="59"/>
      <c r="EC689" s="59"/>
      <c r="EK689" s="1"/>
    </row>
    <row r="690" spans="1:141" s="19" customFormat="1" ht="12" customHeight="1" x14ac:dyDescent="0.25">
      <c r="A690" s="22"/>
      <c r="B690" s="4"/>
      <c r="C690" s="73"/>
      <c r="D690" s="73"/>
      <c r="E690" s="73"/>
      <c r="F690" s="73"/>
      <c r="G690" s="73"/>
      <c r="H690" s="73"/>
      <c r="I690" s="73"/>
      <c r="J690" s="73"/>
      <c r="K690" s="82"/>
      <c r="L690" s="81"/>
      <c r="M690" s="81"/>
      <c r="N690" s="55"/>
      <c r="O690" s="55"/>
      <c r="P690" s="56"/>
      <c r="Q690" s="17"/>
      <c r="R690" s="150"/>
      <c r="S690" s="150"/>
      <c r="T690" s="150"/>
      <c r="U690" s="150"/>
      <c r="V690" s="335"/>
      <c r="W690" s="342"/>
      <c r="X690" s="20"/>
      <c r="Y690" s="20"/>
      <c r="Z690" s="152"/>
      <c r="AA690" s="152"/>
      <c r="AB690" s="152"/>
      <c r="AC690" s="156"/>
      <c r="AD690" s="156"/>
      <c r="AE690" s="76"/>
      <c r="AF690" s="20"/>
      <c r="AG690" s="20"/>
      <c r="AH690" s="20"/>
      <c r="AI690" s="20"/>
      <c r="AJ690" s="20"/>
      <c r="AK690" s="20"/>
      <c r="AL690" s="20"/>
      <c r="AM690" s="20"/>
      <c r="AN690" s="20"/>
      <c r="AO690" s="20"/>
      <c r="AP690" s="20"/>
      <c r="AQ690" s="20"/>
      <c r="AR690" s="20"/>
      <c r="AS690" s="20"/>
      <c r="AT690" s="20"/>
      <c r="AU690" s="20"/>
      <c r="AV690" s="20"/>
      <c r="AW690" s="20"/>
      <c r="AX690" s="20"/>
      <c r="AY690" s="20"/>
      <c r="AZ690" s="20"/>
      <c r="BA690" s="20"/>
      <c r="BB690" s="20"/>
      <c r="BC690" s="20"/>
      <c r="BD690" s="20"/>
      <c r="BE690" s="20"/>
      <c r="BF690" s="20"/>
      <c r="BG690" s="20"/>
      <c r="BH690" s="20"/>
      <c r="BI690" s="20"/>
      <c r="BJ690" s="20"/>
      <c r="BK690" s="20"/>
      <c r="BL690" s="20"/>
      <c r="BM690" s="20"/>
      <c r="BN690" s="20"/>
      <c r="BO690" s="20"/>
      <c r="BP690" s="20"/>
      <c r="BQ690" s="20"/>
      <c r="BR690" s="20"/>
      <c r="BS690" s="20"/>
      <c r="BT690" s="20"/>
      <c r="BU690" s="20"/>
      <c r="BV690" s="20"/>
      <c r="BW690" s="20"/>
      <c r="BX690" s="20"/>
      <c r="BY690" s="20"/>
      <c r="BZ690" s="20"/>
      <c r="CA690" s="20"/>
      <c r="CB690" s="20"/>
      <c r="CC690" s="20"/>
      <c r="CD690" s="20"/>
      <c r="CE690" s="20"/>
      <c r="CF690" s="20"/>
      <c r="CG690" s="58"/>
      <c r="CH690" s="58"/>
      <c r="CI690" s="58"/>
      <c r="CJ690" s="58"/>
      <c r="CK690" s="58"/>
      <c r="CL690" s="58"/>
      <c r="CM690" s="20"/>
      <c r="CN690" s="20"/>
      <c r="CO690" s="20"/>
      <c r="CP690" s="20"/>
      <c r="CQ690" s="20"/>
      <c r="CR690" s="20"/>
      <c r="CS690" s="20"/>
      <c r="CT690" s="20"/>
      <c r="CU690" s="20"/>
      <c r="CV690" s="20"/>
      <c r="CW690" s="20"/>
      <c r="CX690" s="20"/>
      <c r="CY690" s="20"/>
      <c r="CZ690" s="20"/>
      <c r="DA690" s="20"/>
      <c r="DB690" s="20"/>
      <c r="DC690" s="20"/>
      <c r="DD690" s="20"/>
      <c r="DE690" s="20"/>
      <c r="DF690" s="20"/>
      <c r="DG690" s="20"/>
      <c r="DH690" s="20"/>
      <c r="DI690" s="20"/>
      <c r="DJ690" s="20"/>
      <c r="DK690" s="20"/>
      <c r="DL690" s="20"/>
      <c r="DM690" s="20"/>
      <c r="DN690" s="20"/>
      <c r="DO690" s="20"/>
      <c r="DP690" s="20"/>
      <c r="DQ690" s="20"/>
      <c r="DR690" s="57"/>
      <c r="DS690" s="20"/>
      <c r="DT690" s="57"/>
      <c r="DU690" s="20"/>
      <c r="DV690" s="57"/>
      <c r="DW690" s="20"/>
      <c r="DX690" s="57"/>
      <c r="DY690" s="20"/>
      <c r="DZ690" s="57"/>
      <c r="EA690" s="20"/>
      <c r="EB690" s="20"/>
      <c r="EC690" s="57"/>
      <c r="ED690" s="20"/>
      <c r="EE690" s="20"/>
      <c r="EF690" s="20"/>
      <c r="EG690" s="20"/>
      <c r="EH690" s="20"/>
    </row>
    <row r="691" spans="1:141" s="19" customFormat="1" ht="12" customHeight="1" x14ac:dyDescent="0.25">
      <c r="A691" s="22"/>
      <c r="B691" s="4"/>
      <c r="C691" s="73"/>
      <c r="D691" s="73"/>
      <c r="E691" s="73"/>
      <c r="F691" s="73"/>
      <c r="G691" s="73"/>
      <c r="H691" s="73"/>
      <c r="I691" s="73"/>
      <c r="J691" s="73"/>
      <c r="K691" s="82"/>
      <c r="L691" s="81"/>
      <c r="M691" s="81"/>
      <c r="N691" s="55"/>
      <c r="O691" s="55"/>
      <c r="P691" s="56"/>
      <c r="Q691" s="17"/>
      <c r="R691" s="150"/>
      <c r="S691" s="150"/>
      <c r="T691" s="150"/>
      <c r="U691" s="150"/>
      <c r="V691" s="335"/>
      <c r="W691" s="342"/>
      <c r="X691" s="20"/>
      <c r="Y691" s="20"/>
      <c r="Z691" s="152"/>
      <c r="AA691" s="152"/>
      <c r="AB691" s="152"/>
      <c r="AC691" s="156"/>
      <c r="AD691" s="156"/>
      <c r="AE691" s="76"/>
      <c r="AF691" s="20"/>
      <c r="AG691" s="20"/>
      <c r="AH691" s="20"/>
      <c r="AI691" s="20"/>
      <c r="AJ691" s="20"/>
      <c r="AK691" s="20"/>
      <c r="AL691" s="20"/>
      <c r="AM691" s="20"/>
      <c r="AN691" s="20"/>
      <c r="AO691" s="20"/>
      <c r="AP691" s="20"/>
      <c r="AQ691" s="20"/>
      <c r="AR691" s="20"/>
      <c r="AS691" s="20"/>
      <c r="AT691" s="20"/>
      <c r="AU691" s="20"/>
      <c r="AV691" s="20"/>
      <c r="AW691" s="20"/>
      <c r="AX691" s="20"/>
      <c r="AY691" s="20"/>
      <c r="AZ691" s="20"/>
      <c r="BA691" s="20"/>
      <c r="BB691" s="20"/>
      <c r="BC691" s="20"/>
      <c r="BD691" s="20"/>
      <c r="BE691" s="20"/>
      <c r="BF691" s="20"/>
      <c r="BG691" s="20"/>
      <c r="BH691" s="20"/>
      <c r="BI691" s="20"/>
      <c r="BJ691" s="20"/>
      <c r="BK691" s="20"/>
      <c r="BL691" s="20"/>
      <c r="BM691" s="20"/>
      <c r="BN691" s="20"/>
      <c r="BO691" s="20"/>
      <c r="BP691" s="20"/>
      <c r="BQ691" s="20"/>
      <c r="BR691" s="20"/>
      <c r="BS691" s="20"/>
      <c r="BT691" s="20"/>
      <c r="BU691" s="20"/>
      <c r="BV691" s="20"/>
      <c r="BW691" s="20"/>
      <c r="BX691" s="20"/>
      <c r="BY691" s="20"/>
      <c r="BZ691" s="20"/>
      <c r="CA691" s="20"/>
      <c r="CB691" s="20"/>
      <c r="CC691" s="20"/>
      <c r="CD691" s="20"/>
      <c r="CE691" s="20"/>
      <c r="CF691" s="20"/>
      <c r="CG691" s="58"/>
      <c r="CH691" s="58"/>
      <c r="CI691" s="58"/>
      <c r="CJ691" s="58"/>
      <c r="CK691" s="58"/>
      <c r="CL691" s="58"/>
      <c r="CM691" s="20"/>
      <c r="CN691" s="20"/>
      <c r="CO691" s="20"/>
      <c r="CP691" s="20"/>
      <c r="CQ691" s="20"/>
      <c r="CR691" s="20"/>
      <c r="CS691" s="20"/>
      <c r="CT691" s="20"/>
      <c r="CU691" s="20"/>
      <c r="CV691" s="20"/>
      <c r="CW691" s="20"/>
      <c r="CX691" s="20"/>
      <c r="CY691" s="20"/>
      <c r="CZ691" s="20"/>
      <c r="DA691" s="20"/>
      <c r="DB691" s="20"/>
      <c r="DC691" s="20"/>
      <c r="DD691" s="20"/>
      <c r="DE691" s="20"/>
      <c r="DF691" s="20"/>
      <c r="DG691" s="20"/>
      <c r="DH691" s="20"/>
      <c r="DI691" s="20"/>
      <c r="DJ691" s="20"/>
      <c r="DK691" s="20"/>
      <c r="DL691" s="20"/>
      <c r="DM691" s="20"/>
      <c r="DN691" s="20"/>
      <c r="DO691" s="20"/>
      <c r="DP691" s="20"/>
      <c r="DQ691" s="20"/>
      <c r="DR691" s="57"/>
      <c r="DS691" s="20"/>
      <c r="DT691" s="57"/>
      <c r="DU691" s="20"/>
      <c r="DV691" s="57"/>
      <c r="DW691" s="20"/>
      <c r="DX691" s="57"/>
      <c r="DY691" s="20"/>
      <c r="DZ691" s="57"/>
      <c r="EA691" s="20"/>
      <c r="EB691" s="20"/>
      <c r="EC691" s="57"/>
      <c r="ED691" s="20"/>
      <c r="EE691" s="20"/>
      <c r="EF691" s="20"/>
      <c r="EG691" s="20"/>
      <c r="EH691" s="20"/>
    </row>
    <row r="692" spans="1:141" s="19" customFormat="1" ht="12" customHeight="1" x14ac:dyDescent="0.25">
      <c r="A692" s="22"/>
      <c r="B692" s="4"/>
      <c r="C692" s="73"/>
      <c r="D692" s="73"/>
      <c r="E692" s="73"/>
      <c r="F692" s="73"/>
      <c r="G692" s="73"/>
      <c r="H692" s="73"/>
      <c r="I692" s="73"/>
      <c r="J692" s="73"/>
      <c r="K692" s="82"/>
      <c r="L692" s="81"/>
      <c r="M692" s="81"/>
      <c r="N692" s="55"/>
      <c r="O692" s="55"/>
      <c r="P692" s="56"/>
      <c r="Q692" s="17"/>
      <c r="R692" s="150"/>
      <c r="S692" s="150"/>
      <c r="T692" s="150"/>
      <c r="U692" s="150"/>
      <c r="V692" s="335"/>
      <c r="W692" s="342"/>
      <c r="X692" s="20"/>
      <c r="Y692" s="20"/>
      <c r="Z692" s="152"/>
      <c r="AA692" s="152"/>
      <c r="AB692" s="152"/>
      <c r="AC692" s="156"/>
      <c r="AD692" s="156"/>
      <c r="AE692" s="76"/>
      <c r="AF692" s="20"/>
      <c r="AG692" s="20"/>
      <c r="AH692" s="20"/>
      <c r="AI692" s="20"/>
      <c r="AJ692" s="20"/>
      <c r="AK692" s="20"/>
      <c r="AL692" s="20"/>
      <c r="AM692" s="20"/>
      <c r="AN692" s="20"/>
      <c r="AO692" s="20"/>
      <c r="AP692" s="20"/>
      <c r="AQ692" s="20"/>
      <c r="AR692" s="20"/>
      <c r="AS692" s="20"/>
      <c r="AT692" s="20"/>
      <c r="AU692" s="20"/>
      <c r="AV692" s="20"/>
      <c r="AW692" s="20"/>
      <c r="AX692" s="20"/>
      <c r="AY692" s="20"/>
      <c r="AZ692" s="20"/>
      <c r="BA692" s="20"/>
      <c r="BB692" s="20"/>
      <c r="BC692" s="20"/>
      <c r="BD692" s="20"/>
      <c r="BE692" s="20"/>
      <c r="BF692" s="20"/>
      <c r="BG692" s="20"/>
      <c r="BH692" s="20"/>
      <c r="BI692" s="20"/>
      <c r="BJ692" s="20"/>
      <c r="BK692" s="20"/>
      <c r="BL692" s="20"/>
      <c r="BM692" s="20"/>
      <c r="BN692" s="20"/>
      <c r="BO692" s="20"/>
      <c r="BP692" s="20"/>
      <c r="BQ692" s="20"/>
      <c r="BR692" s="20"/>
      <c r="BS692" s="20"/>
      <c r="BT692" s="20"/>
      <c r="BU692" s="20"/>
      <c r="BV692" s="20"/>
      <c r="BW692" s="20"/>
      <c r="BX692" s="20"/>
      <c r="BY692" s="20"/>
      <c r="BZ692" s="20"/>
      <c r="CA692" s="20"/>
      <c r="CB692" s="20"/>
      <c r="CC692" s="20"/>
      <c r="CD692" s="20"/>
      <c r="CE692" s="20"/>
      <c r="CF692" s="20"/>
      <c r="CG692" s="58"/>
      <c r="CH692" s="58"/>
      <c r="CI692" s="58"/>
      <c r="CJ692" s="58"/>
      <c r="CK692" s="58"/>
      <c r="CL692" s="58"/>
      <c r="CM692" s="20"/>
      <c r="CN692" s="20"/>
      <c r="CO692" s="20"/>
      <c r="CP692" s="20"/>
      <c r="CQ692" s="20"/>
      <c r="CR692" s="20"/>
      <c r="CS692" s="20"/>
      <c r="CT692" s="20"/>
      <c r="CU692" s="20"/>
      <c r="CV692" s="20"/>
      <c r="CW692" s="20"/>
      <c r="CX692" s="20"/>
      <c r="CY692" s="20"/>
      <c r="CZ692" s="20"/>
      <c r="DA692" s="20"/>
      <c r="DB692" s="20"/>
      <c r="DC692" s="20"/>
      <c r="DD692" s="20"/>
      <c r="DE692" s="20"/>
      <c r="DF692" s="20"/>
      <c r="DG692" s="20"/>
      <c r="DH692" s="20"/>
      <c r="DI692" s="20"/>
      <c r="DJ692" s="20"/>
      <c r="DK692" s="20"/>
      <c r="DL692" s="20"/>
      <c r="DM692" s="20"/>
      <c r="DN692" s="20"/>
      <c r="DO692" s="20"/>
      <c r="DP692" s="20"/>
      <c r="DQ692" s="20"/>
      <c r="DR692" s="57"/>
      <c r="DS692" s="20"/>
      <c r="DT692" s="57"/>
      <c r="DU692" s="20"/>
      <c r="DV692" s="57"/>
      <c r="DW692" s="20"/>
      <c r="DX692" s="57"/>
      <c r="DY692" s="20"/>
      <c r="DZ692" s="57"/>
      <c r="EA692" s="20"/>
      <c r="EB692" s="20"/>
      <c r="EC692" s="57"/>
      <c r="ED692" s="20"/>
      <c r="EE692" s="20"/>
      <c r="EF692" s="20"/>
      <c r="EG692" s="20"/>
      <c r="EH692" s="20"/>
    </row>
    <row r="693" spans="1:141" s="19" customFormat="1" ht="12" customHeight="1" x14ac:dyDescent="0.25">
      <c r="A693" s="22"/>
      <c r="B693" s="4"/>
      <c r="C693" s="73"/>
      <c r="D693" s="73"/>
      <c r="E693" s="73"/>
      <c r="F693" s="73"/>
      <c r="G693" s="73"/>
      <c r="H693" s="73"/>
      <c r="I693" s="73"/>
      <c r="J693" s="73"/>
      <c r="K693" s="82"/>
      <c r="L693" s="81"/>
      <c r="M693" s="81"/>
      <c r="N693" s="55"/>
      <c r="O693" s="55"/>
      <c r="P693" s="56"/>
      <c r="Q693" s="17"/>
      <c r="R693" s="150"/>
      <c r="S693" s="150"/>
      <c r="T693" s="150"/>
      <c r="U693" s="150"/>
      <c r="V693" s="335"/>
      <c r="W693" s="342"/>
      <c r="X693" s="20"/>
      <c r="Y693" s="20"/>
      <c r="Z693" s="152"/>
      <c r="AA693" s="152"/>
      <c r="AB693" s="152"/>
      <c r="AC693" s="156"/>
      <c r="AD693" s="156"/>
      <c r="AE693" s="76"/>
      <c r="AF693" s="20"/>
      <c r="AG693" s="20"/>
      <c r="AH693" s="20"/>
      <c r="AI693" s="20"/>
      <c r="AJ693" s="20"/>
      <c r="AK693" s="20"/>
      <c r="AL693" s="20"/>
      <c r="AM693" s="20"/>
      <c r="AN693" s="20"/>
      <c r="AO693" s="20"/>
      <c r="AP693" s="20"/>
      <c r="AQ693" s="20"/>
      <c r="AR693" s="20"/>
      <c r="AS693" s="20"/>
      <c r="AT693" s="20"/>
      <c r="AU693" s="20"/>
      <c r="AV693" s="20"/>
      <c r="AW693" s="20"/>
      <c r="AX693" s="20"/>
      <c r="AY693" s="20"/>
      <c r="AZ693" s="20"/>
      <c r="BA693" s="20"/>
      <c r="BB693" s="20"/>
      <c r="BC693" s="20"/>
      <c r="BD693" s="20"/>
      <c r="BE693" s="20"/>
      <c r="BF693" s="20"/>
      <c r="BG693" s="20"/>
      <c r="BH693" s="20"/>
      <c r="BI693" s="20"/>
      <c r="BJ693" s="20"/>
      <c r="BK693" s="20"/>
      <c r="BL693" s="20"/>
      <c r="BM693" s="20"/>
      <c r="BN693" s="20"/>
      <c r="BO693" s="20"/>
      <c r="BP693" s="20"/>
      <c r="BQ693" s="20"/>
      <c r="BR693" s="20"/>
      <c r="BS693" s="20"/>
      <c r="BT693" s="20"/>
      <c r="BU693" s="20"/>
      <c r="BV693" s="20"/>
      <c r="BW693" s="20"/>
      <c r="BX693" s="20"/>
      <c r="BY693" s="20"/>
      <c r="BZ693" s="20"/>
      <c r="CA693" s="20"/>
      <c r="CB693" s="20"/>
      <c r="CC693" s="20"/>
      <c r="CD693" s="20"/>
      <c r="CE693" s="20"/>
      <c r="CF693" s="20"/>
      <c r="CG693" s="58"/>
      <c r="CH693" s="58"/>
      <c r="CI693" s="58"/>
      <c r="CJ693" s="58"/>
      <c r="CK693" s="58"/>
      <c r="CL693" s="58"/>
      <c r="CM693" s="20"/>
      <c r="CN693" s="20"/>
      <c r="CO693" s="20"/>
      <c r="CP693" s="20"/>
      <c r="CQ693" s="20"/>
      <c r="CR693" s="20"/>
      <c r="CS693" s="20"/>
      <c r="CT693" s="20"/>
      <c r="CU693" s="20"/>
      <c r="CV693" s="20"/>
      <c r="CW693" s="20"/>
      <c r="CX693" s="20"/>
      <c r="CY693" s="20"/>
      <c r="CZ693" s="20"/>
      <c r="DA693" s="20"/>
      <c r="DB693" s="20"/>
      <c r="DC693" s="20"/>
      <c r="DD693" s="20"/>
      <c r="DE693" s="20"/>
      <c r="DF693" s="20"/>
      <c r="DG693" s="20"/>
      <c r="DH693" s="20"/>
      <c r="DI693" s="20"/>
      <c r="DJ693" s="20"/>
      <c r="DK693" s="20"/>
      <c r="DL693" s="20"/>
      <c r="DM693" s="20"/>
      <c r="DN693" s="20"/>
      <c r="DO693" s="20"/>
      <c r="DP693" s="20"/>
      <c r="DQ693" s="20"/>
      <c r="DR693" s="57"/>
      <c r="DS693" s="20"/>
      <c r="DT693" s="57"/>
      <c r="DU693" s="20"/>
      <c r="DV693" s="57"/>
      <c r="DW693" s="20"/>
      <c r="DX693" s="57"/>
      <c r="DY693" s="20"/>
      <c r="DZ693" s="57"/>
      <c r="EA693" s="20"/>
      <c r="EB693" s="20"/>
      <c r="EC693" s="57"/>
      <c r="ED693" s="20"/>
      <c r="EE693" s="20"/>
      <c r="EF693" s="20"/>
      <c r="EG693" s="20"/>
      <c r="EH693" s="20"/>
    </row>
    <row r="694" spans="1:141" s="19" customFormat="1" ht="12" customHeight="1" x14ac:dyDescent="0.25">
      <c r="A694" s="22"/>
      <c r="B694" s="4"/>
      <c r="C694" s="73"/>
      <c r="D694" s="73"/>
      <c r="E694" s="73"/>
      <c r="F694" s="73"/>
      <c r="G694" s="73"/>
      <c r="H694" s="73"/>
      <c r="I694" s="73"/>
      <c r="J694" s="73"/>
      <c r="K694" s="82"/>
      <c r="L694" s="81"/>
      <c r="M694" s="81"/>
      <c r="N694" s="55"/>
      <c r="O694" s="55"/>
      <c r="P694" s="56"/>
      <c r="Q694" s="17"/>
      <c r="R694" s="150"/>
      <c r="S694" s="150"/>
      <c r="T694" s="150"/>
      <c r="U694" s="150"/>
      <c r="V694" s="335"/>
      <c r="W694" s="342"/>
      <c r="X694" s="20"/>
      <c r="Y694" s="20"/>
      <c r="Z694" s="152"/>
      <c r="AA694" s="152"/>
      <c r="AB694" s="152"/>
      <c r="AC694" s="156"/>
      <c r="AD694" s="156"/>
      <c r="AE694" s="76"/>
      <c r="AF694" s="20"/>
      <c r="AG694" s="20"/>
      <c r="AH694" s="20"/>
      <c r="AI694" s="20"/>
      <c r="AJ694" s="20"/>
      <c r="AK694" s="20"/>
      <c r="AL694" s="20"/>
      <c r="AM694" s="20"/>
      <c r="AN694" s="20"/>
      <c r="AO694" s="20"/>
      <c r="AP694" s="20"/>
      <c r="AQ694" s="20"/>
      <c r="AR694" s="20"/>
      <c r="AS694" s="20"/>
      <c r="AT694" s="20"/>
      <c r="AU694" s="20"/>
      <c r="AV694" s="20"/>
      <c r="AW694" s="20"/>
      <c r="AX694" s="20"/>
      <c r="AY694" s="20"/>
      <c r="AZ694" s="20"/>
      <c r="BA694" s="20"/>
      <c r="BB694" s="20"/>
      <c r="BC694" s="20"/>
      <c r="BD694" s="20"/>
      <c r="BE694" s="20"/>
      <c r="BF694" s="20"/>
      <c r="BG694" s="20"/>
      <c r="BH694" s="20"/>
      <c r="BI694" s="20"/>
      <c r="BJ694" s="20"/>
      <c r="BK694" s="20"/>
      <c r="BL694" s="20"/>
      <c r="BM694" s="20"/>
      <c r="BN694" s="20"/>
      <c r="BO694" s="20"/>
      <c r="BP694" s="20"/>
      <c r="BQ694" s="20"/>
      <c r="BR694" s="20"/>
      <c r="BS694" s="20"/>
      <c r="BT694" s="20"/>
      <c r="BU694" s="20"/>
      <c r="BV694" s="20"/>
      <c r="BW694" s="20"/>
      <c r="BX694" s="20"/>
      <c r="BY694" s="20"/>
      <c r="BZ694" s="20"/>
      <c r="CA694" s="20"/>
      <c r="CB694" s="20"/>
      <c r="CC694" s="20"/>
      <c r="CD694" s="20"/>
      <c r="CE694" s="20"/>
      <c r="CF694" s="20"/>
      <c r="CG694" s="58"/>
      <c r="CH694" s="58"/>
      <c r="CI694" s="58"/>
      <c r="CJ694" s="58"/>
      <c r="CK694" s="58"/>
      <c r="CL694" s="58"/>
      <c r="CM694" s="20"/>
      <c r="CN694" s="20"/>
      <c r="CO694" s="20"/>
      <c r="CP694" s="20"/>
      <c r="CQ694" s="20"/>
      <c r="CR694" s="20"/>
      <c r="CS694" s="20"/>
      <c r="CT694" s="20"/>
      <c r="CU694" s="20"/>
      <c r="CV694" s="20"/>
      <c r="CW694" s="20"/>
      <c r="CX694" s="20"/>
      <c r="CY694" s="20"/>
      <c r="CZ694" s="20"/>
      <c r="DA694" s="20"/>
      <c r="DB694" s="20"/>
      <c r="DC694" s="20"/>
      <c r="DD694" s="20"/>
      <c r="DE694" s="20"/>
      <c r="DF694" s="20"/>
      <c r="DG694" s="20"/>
      <c r="DH694" s="20"/>
      <c r="DI694" s="20"/>
      <c r="DJ694" s="20"/>
      <c r="DK694" s="20"/>
      <c r="DL694" s="20"/>
      <c r="DM694" s="20"/>
      <c r="DN694" s="20"/>
      <c r="DO694" s="20"/>
      <c r="DP694" s="20"/>
      <c r="DQ694" s="20"/>
      <c r="DR694" s="57"/>
      <c r="DS694" s="20"/>
      <c r="DT694" s="57"/>
      <c r="DU694" s="20"/>
      <c r="DV694" s="57"/>
      <c r="DW694" s="20"/>
      <c r="DX694" s="57"/>
      <c r="DY694" s="20"/>
      <c r="DZ694" s="57"/>
      <c r="EA694" s="20"/>
      <c r="EB694" s="20"/>
      <c r="EC694" s="57"/>
      <c r="ED694" s="20"/>
      <c r="EE694" s="20"/>
      <c r="EF694" s="20"/>
      <c r="EG694" s="20"/>
      <c r="EH694" s="20"/>
    </row>
    <row r="695" spans="1:141" s="19" customFormat="1" ht="12" customHeight="1" x14ac:dyDescent="0.25">
      <c r="A695" s="22"/>
      <c r="B695" s="4"/>
      <c r="C695" s="73"/>
      <c r="D695" s="73"/>
      <c r="E695" s="73"/>
      <c r="F695" s="73"/>
      <c r="G695" s="73"/>
      <c r="H695" s="73"/>
      <c r="I695" s="73"/>
      <c r="J695" s="73"/>
      <c r="K695" s="82"/>
      <c r="L695" s="81"/>
      <c r="M695" s="81"/>
      <c r="N695" s="55"/>
      <c r="O695" s="55"/>
      <c r="P695" s="56"/>
      <c r="Q695" s="17"/>
      <c r="R695" s="150"/>
      <c r="S695" s="150"/>
      <c r="T695" s="150"/>
      <c r="U695" s="150"/>
      <c r="V695" s="321"/>
      <c r="W695" s="338"/>
      <c r="X695" s="192"/>
      <c r="Y695" s="195"/>
      <c r="Z695" s="151"/>
      <c r="AA695" s="152"/>
      <c r="AB695" s="152"/>
      <c r="AC695" s="152"/>
      <c r="AD695" s="152"/>
      <c r="AE695" s="20"/>
      <c r="AF695" s="20"/>
      <c r="AG695" s="20"/>
      <c r="AH695" s="20"/>
      <c r="AI695" s="20"/>
      <c r="AJ695" s="20"/>
      <c r="AK695" s="20"/>
      <c r="AL695" s="20"/>
      <c r="AM695" s="20"/>
      <c r="AN695" s="20"/>
      <c r="AO695" s="20"/>
      <c r="AP695" s="20"/>
      <c r="AQ695" s="20"/>
      <c r="AR695" s="20"/>
      <c r="AS695" s="20"/>
      <c r="AT695" s="20"/>
      <c r="AU695" s="20"/>
      <c r="AV695" s="20"/>
      <c r="AW695" s="20"/>
      <c r="AX695" s="20"/>
      <c r="AY695" s="20"/>
      <c r="AZ695" s="20"/>
      <c r="BA695" s="20"/>
      <c r="BB695" s="20"/>
      <c r="BC695" s="20"/>
      <c r="BD695" s="20"/>
      <c r="BE695" s="20"/>
      <c r="BF695" s="20"/>
      <c r="BG695" s="20"/>
      <c r="BH695" s="20"/>
      <c r="BI695" s="20"/>
      <c r="BJ695" s="20"/>
      <c r="BK695" s="20"/>
      <c r="BL695" s="20"/>
      <c r="BM695" s="20"/>
      <c r="BN695" s="20"/>
      <c r="BO695" s="20"/>
      <c r="BP695" s="20"/>
      <c r="BQ695" s="20"/>
      <c r="BR695" s="20"/>
      <c r="BS695" s="20"/>
      <c r="BT695" s="20"/>
      <c r="BU695" s="20"/>
      <c r="BV695" s="20"/>
      <c r="BW695" s="20"/>
      <c r="BX695" s="20"/>
      <c r="BY695" s="20"/>
      <c r="BZ695" s="20"/>
      <c r="CA695" s="20"/>
      <c r="CB695" s="20"/>
      <c r="CC695" s="20"/>
      <c r="CD695" s="20"/>
      <c r="CE695" s="20"/>
      <c r="CF695" s="20"/>
      <c r="CG695" s="20"/>
      <c r="CH695" s="20"/>
      <c r="CI695" s="20"/>
      <c r="CJ695" s="20"/>
      <c r="CK695" s="20"/>
      <c r="CL695" s="20"/>
      <c r="CM695" s="20"/>
      <c r="CN695" s="20"/>
      <c r="CO695" s="20"/>
      <c r="CP695" s="20"/>
      <c r="CQ695" s="20"/>
      <c r="CR695" s="20"/>
      <c r="CS695" s="20"/>
      <c r="CT695" s="20"/>
      <c r="CU695" s="20"/>
      <c r="CV695" s="20"/>
      <c r="CW695" s="20"/>
      <c r="CX695" s="20"/>
      <c r="CY695" s="20"/>
      <c r="CZ695" s="20"/>
      <c r="DA695" s="20"/>
      <c r="DB695" s="20"/>
      <c r="DC695" s="20"/>
      <c r="DD695" s="20"/>
      <c r="DE695" s="20"/>
      <c r="DF695" s="20"/>
      <c r="DG695" s="20"/>
      <c r="DH695" s="20"/>
      <c r="DI695" s="20"/>
      <c r="DJ695" s="20"/>
      <c r="DK695" s="20"/>
      <c r="DL695" s="20"/>
      <c r="DM695" s="20"/>
      <c r="DN695" s="20"/>
      <c r="DO695" s="20"/>
      <c r="DP695" s="20"/>
      <c r="DQ695" s="20"/>
      <c r="DR695" s="20"/>
      <c r="DS695" s="20"/>
      <c r="DT695" s="20"/>
      <c r="DU695" s="20"/>
      <c r="DV695" s="20"/>
      <c r="DW695" s="20"/>
      <c r="DX695" s="20"/>
      <c r="DY695" s="20"/>
      <c r="DZ695" s="20"/>
      <c r="EA695" s="20"/>
      <c r="EB695" s="20"/>
      <c r="EC695" s="20"/>
      <c r="ED695" s="20"/>
      <c r="EE695" s="20"/>
      <c r="EF695" s="20"/>
      <c r="EG695" s="20"/>
      <c r="EH695" s="20"/>
    </row>
    <row r="696" spans="1:141" ht="12" customHeight="1" x14ac:dyDescent="0.25">
      <c r="A696" s="4"/>
      <c r="B696" s="4"/>
      <c r="C696" s="73"/>
      <c r="D696" s="73"/>
      <c r="E696" s="73"/>
      <c r="F696" s="73"/>
      <c r="G696" s="73"/>
      <c r="H696" s="73"/>
      <c r="I696" s="73"/>
      <c r="J696" s="73"/>
      <c r="K696" s="82"/>
      <c r="L696" s="81"/>
      <c r="M696" s="81"/>
      <c r="N696" s="55"/>
      <c r="O696" s="55"/>
      <c r="P696" s="56"/>
      <c r="Q696" s="8"/>
      <c r="R696" s="148"/>
      <c r="S696" s="148"/>
      <c r="T696" s="148"/>
      <c r="U696" s="148"/>
      <c r="EK696" s="1"/>
    </row>
    <row r="697" spans="1:141" ht="12" customHeight="1" x14ac:dyDescent="0.3">
      <c r="A697" s="4"/>
      <c r="B697" s="4"/>
      <c r="C697" s="73"/>
      <c r="D697" s="73"/>
      <c r="E697" s="73"/>
      <c r="F697" s="73"/>
      <c r="G697" s="73"/>
      <c r="H697" s="73"/>
      <c r="I697" s="73"/>
      <c r="J697" s="73"/>
      <c r="K697" s="82"/>
      <c r="L697" s="81"/>
      <c r="M697" s="81"/>
      <c r="N697" s="55"/>
      <c r="O697" s="55"/>
      <c r="P697" s="56"/>
      <c r="Q697" s="7"/>
      <c r="R697" s="149"/>
      <c r="S697" s="149"/>
      <c r="T697" s="149"/>
      <c r="U697" s="149"/>
      <c r="W697" s="339"/>
      <c r="X697" s="190"/>
      <c r="Y697" s="7"/>
      <c r="Z697" s="149"/>
      <c r="EK697" s="1"/>
    </row>
    <row r="698" spans="1:141" s="19" customFormat="1" ht="12" customHeight="1" x14ac:dyDescent="0.25">
      <c r="A698" s="22"/>
      <c r="B698" s="4"/>
      <c r="C698" s="73"/>
      <c r="D698" s="73"/>
      <c r="E698" s="73"/>
      <c r="F698" s="73"/>
      <c r="G698" s="73"/>
      <c r="H698" s="73"/>
      <c r="I698" s="73"/>
      <c r="J698" s="73"/>
      <c r="K698" s="82"/>
      <c r="L698" s="81"/>
      <c r="M698" s="81"/>
      <c r="N698" s="55"/>
      <c r="O698" s="55"/>
      <c r="P698" s="56"/>
      <c r="Q698" s="17"/>
      <c r="R698" s="150"/>
      <c r="S698" s="150"/>
      <c r="T698" s="150"/>
      <c r="U698" s="150"/>
      <c r="V698" s="321"/>
      <c r="W698" s="338"/>
      <c r="X698" s="192"/>
      <c r="Y698" s="195"/>
      <c r="Z698" s="151"/>
      <c r="AA698" s="152"/>
      <c r="AB698" s="152"/>
      <c r="AC698" s="152"/>
      <c r="AD698" s="152"/>
      <c r="AE698" s="20"/>
      <c r="AF698" s="20"/>
      <c r="AG698" s="20"/>
      <c r="AH698" s="20"/>
      <c r="AI698" s="20"/>
      <c r="AJ698" s="20"/>
      <c r="AK698" s="20"/>
      <c r="AL698" s="20"/>
      <c r="AM698" s="20"/>
      <c r="AN698" s="20"/>
      <c r="AO698" s="20"/>
      <c r="AP698" s="20"/>
      <c r="AQ698" s="20"/>
      <c r="AR698" s="20"/>
      <c r="AS698" s="20"/>
      <c r="AT698" s="20"/>
      <c r="AU698" s="20"/>
      <c r="AV698" s="20"/>
      <c r="AW698" s="20"/>
      <c r="AX698" s="20"/>
      <c r="AY698" s="20"/>
      <c r="AZ698" s="20"/>
      <c r="BA698" s="20"/>
      <c r="BB698" s="20"/>
      <c r="BC698" s="20"/>
      <c r="BD698" s="20"/>
      <c r="BE698" s="20"/>
      <c r="BF698" s="20"/>
      <c r="BG698" s="20"/>
      <c r="BH698" s="20"/>
      <c r="BI698" s="20"/>
      <c r="BJ698" s="20"/>
      <c r="BK698" s="20"/>
      <c r="BL698" s="20"/>
      <c r="BM698" s="20"/>
      <c r="BN698" s="20"/>
      <c r="BO698" s="20"/>
      <c r="BP698" s="20"/>
      <c r="BQ698" s="20"/>
      <c r="BR698" s="20"/>
      <c r="BS698" s="20"/>
      <c r="BT698" s="20"/>
      <c r="BU698" s="20"/>
      <c r="BV698" s="20"/>
      <c r="BW698" s="20"/>
      <c r="BX698" s="20"/>
      <c r="BY698" s="20"/>
      <c r="BZ698" s="20"/>
      <c r="CA698" s="20"/>
      <c r="CB698" s="20"/>
      <c r="CC698" s="20"/>
      <c r="CD698" s="20"/>
      <c r="CE698" s="20"/>
      <c r="CF698" s="20"/>
      <c r="CG698" s="20"/>
      <c r="CH698" s="20"/>
      <c r="CI698" s="20"/>
      <c r="CJ698" s="20"/>
      <c r="CK698" s="20"/>
      <c r="CL698" s="20"/>
      <c r="CM698" s="20"/>
      <c r="CN698" s="20"/>
      <c r="CO698" s="20"/>
      <c r="CP698" s="20"/>
      <c r="CQ698" s="20"/>
      <c r="CR698" s="20"/>
      <c r="CS698" s="20"/>
      <c r="CT698" s="20"/>
      <c r="CU698" s="20"/>
      <c r="CV698" s="20"/>
      <c r="CW698" s="20"/>
      <c r="CX698" s="20"/>
      <c r="CY698" s="20"/>
      <c r="CZ698" s="20"/>
      <c r="DA698" s="20"/>
      <c r="DB698" s="20"/>
      <c r="DC698" s="20"/>
      <c r="DD698" s="20"/>
      <c r="DE698" s="20"/>
      <c r="DF698" s="20"/>
      <c r="DG698" s="20"/>
      <c r="DH698" s="20"/>
      <c r="DI698" s="20"/>
      <c r="DJ698" s="20"/>
      <c r="DK698" s="20"/>
      <c r="DL698" s="20"/>
      <c r="DM698" s="20"/>
      <c r="DN698" s="20"/>
      <c r="DO698" s="20"/>
      <c r="DP698" s="20"/>
      <c r="DQ698" s="20"/>
      <c r="DR698" s="20"/>
      <c r="DS698" s="20"/>
      <c r="DT698" s="20"/>
      <c r="DU698" s="20"/>
      <c r="DV698" s="20"/>
      <c r="DW698" s="20"/>
      <c r="DX698" s="20"/>
      <c r="DY698" s="20"/>
      <c r="DZ698" s="20"/>
      <c r="EA698" s="20"/>
      <c r="EB698" s="20"/>
      <c r="EC698" s="20"/>
      <c r="ED698" s="20"/>
      <c r="EE698" s="20"/>
      <c r="EF698" s="20"/>
      <c r="EG698" s="20"/>
      <c r="EH698" s="20"/>
    </row>
    <row r="699" spans="1:141" s="19" customFormat="1" ht="12" customHeight="1" x14ac:dyDescent="0.25">
      <c r="A699" s="22"/>
      <c r="B699" s="4"/>
      <c r="C699" s="73"/>
      <c r="D699" s="73"/>
      <c r="E699" s="73"/>
      <c r="F699" s="73"/>
      <c r="G699" s="73"/>
      <c r="H699" s="73"/>
      <c r="I699" s="73"/>
      <c r="J699" s="73"/>
      <c r="K699" s="82"/>
      <c r="L699" s="81"/>
      <c r="M699" s="81"/>
      <c r="N699" s="55"/>
      <c r="O699" s="55"/>
      <c r="P699" s="56"/>
      <c r="Q699" s="17"/>
      <c r="R699" s="150"/>
      <c r="S699" s="150"/>
      <c r="T699" s="150"/>
      <c r="U699" s="150"/>
      <c r="V699" s="321"/>
      <c r="W699" s="338"/>
      <c r="X699" s="192"/>
      <c r="Y699" s="195"/>
      <c r="Z699" s="151"/>
      <c r="AA699" s="152"/>
      <c r="AB699" s="152"/>
      <c r="AC699" s="152"/>
      <c r="AD699" s="152"/>
      <c r="AE699" s="20"/>
      <c r="AF699" s="20"/>
      <c r="AG699" s="20"/>
      <c r="AH699" s="20"/>
      <c r="AI699" s="20"/>
      <c r="AJ699" s="20"/>
      <c r="AK699" s="20"/>
      <c r="AL699" s="20"/>
      <c r="AM699" s="20"/>
      <c r="AN699" s="20"/>
      <c r="AO699" s="20"/>
      <c r="AP699" s="20"/>
      <c r="AQ699" s="20"/>
      <c r="AR699" s="20"/>
      <c r="AS699" s="20"/>
      <c r="AT699" s="20"/>
      <c r="AU699" s="20"/>
      <c r="AV699" s="20"/>
      <c r="AW699" s="20"/>
      <c r="AX699" s="20"/>
      <c r="AY699" s="20"/>
      <c r="AZ699" s="20"/>
      <c r="BA699" s="20"/>
      <c r="BB699" s="20"/>
      <c r="BC699" s="20"/>
      <c r="BD699" s="20"/>
      <c r="BE699" s="20"/>
      <c r="BF699" s="20"/>
      <c r="BG699" s="20"/>
      <c r="BH699" s="20"/>
      <c r="BI699" s="20"/>
      <c r="BJ699" s="20"/>
      <c r="BK699" s="20"/>
      <c r="BL699" s="20"/>
      <c r="BM699" s="20"/>
      <c r="BN699" s="20"/>
      <c r="BO699" s="20"/>
      <c r="BP699" s="20"/>
      <c r="BQ699" s="20"/>
      <c r="BR699" s="20"/>
      <c r="BS699" s="20"/>
      <c r="BT699" s="20"/>
      <c r="BU699" s="20"/>
      <c r="BV699" s="20"/>
      <c r="BW699" s="20"/>
      <c r="BX699" s="20"/>
      <c r="BY699" s="20"/>
      <c r="BZ699" s="20"/>
      <c r="CA699" s="20"/>
      <c r="CB699" s="20"/>
      <c r="CC699" s="20"/>
      <c r="CD699" s="20"/>
      <c r="CE699" s="20"/>
      <c r="CF699" s="20"/>
      <c r="CG699" s="20"/>
      <c r="CH699" s="20"/>
      <c r="CI699" s="20"/>
      <c r="CJ699" s="20"/>
      <c r="CK699" s="20"/>
      <c r="CL699" s="20"/>
      <c r="CM699" s="20"/>
      <c r="CN699" s="20"/>
      <c r="CO699" s="20"/>
      <c r="CP699" s="20"/>
      <c r="CQ699" s="20"/>
      <c r="CR699" s="20"/>
      <c r="CS699" s="20"/>
      <c r="CT699" s="20"/>
      <c r="CU699" s="20"/>
      <c r="CV699" s="20"/>
      <c r="CW699" s="20"/>
      <c r="CX699" s="20"/>
      <c r="CY699" s="20"/>
      <c r="CZ699" s="20"/>
      <c r="DA699" s="20"/>
      <c r="DB699" s="20"/>
      <c r="DC699" s="20"/>
      <c r="DD699" s="20"/>
      <c r="DE699" s="20"/>
      <c r="DF699" s="20"/>
      <c r="DG699" s="20"/>
      <c r="DH699" s="20"/>
      <c r="DI699" s="20"/>
      <c r="DJ699" s="20"/>
      <c r="DK699" s="20"/>
      <c r="DL699" s="20"/>
      <c r="DM699" s="20"/>
      <c r="DN699" s="20"/>
      <c r="DO699" s="20"/>
      <c r="DP699" s="20"/>
      <c r="DQ699" s="20"/>
      <c r="DR699" s="20"/>
      <c r="DS699" s="20"/>
      <c r="DT699" s="20"/>
      <c r="DU699" s="20"/>
      <c r="DV699" s="20"/>
      <c r="DW699" s="20"/>
      <c r="DX699" s="20"/>
      <c r="DY699" s="20"/>
      <c r="DZ699" s="20"/>
      <c r="EA699" s="20"/>
      <c r="EB699" s="20"/>
      <c r="EC699" s="20"/>
      <c r="ED699" s="20"/>
      <c r="EE699" s="20"/>
      <c r="EF699" s="20"/>
      <c r="EG699" s="20"/>
      <c r="EH699" s="20"/>
    </row>
    <row r="700" spans="1:141" s="19" customFormat="1" ht="12" customHeight="1" x14ac:dyDescent="0.25">
      <c r="A700" s="22"/>
      <c r="B700" s="4"/>
      <c r="C700" s="73"/>
      <c r="D700" s="73"/>
      <c r="E700" s="73"/>
      <c r="F700" s="73"/>
      <c r="G700" s="73"/>
      <c r="H700" s="73"/>
      <c r="I700" s="73"/>
      <c r="J700" s="73"/>
      <c r="K700" s="82"/>
      <c r="L700" s="81"/>
      <c r="M700" s="81"/>
      <c r="N700" s="55"/>
      <c r="O700" s="55"/>
      <c r="P700" s="56"/>
      <c r="Q700" s="17"/>
      <c r="R700" s="150"/>
      <c r="S700" s="150"/>
      <c r="T700" s="150"/>
      <c r="U700" s="150"/>
      <c r="V700" s="321"/>
      <c r="W700" s="338"/>
      <c r="X700" s="192"/>
      <c r="Y700" s="195"/>
      <c r="Z700" s="151"/>
      <c r="AA700" s="152"/>
      <c r="AB700" s="152"/>
      <c r="AC700" s="152"/>
      <c r="AD700" s="152"/>
      <c r="AE700" s="20"/>
      <c r="AF700" s="20"/>
      <c r="AG700" s="20"/>
      <c r="AH700" s="20"/>
      <c r="AI700" s="20"/>
      <c r="AJ700" s="20"/>
      <c r="AK700" s="20"/>
      <c r="AL700" s="20"/>
      <c r="AM700" s="20"/>
      <c r="AN700" s="20"/>
      <c r="AO700" s="20"/>
      <c r="AP700" s="20"/>
      <c r="AQ700" s="20"/>
      <c r="AR700" s="20"/>
      <c r="AS700" s="20"/>
      <c r="AT700" s="20"/>
      <c r="AU700" s="20"/>
      <c r="AV700" s="20"/>
      <c r="AW700" s="20"/>
      <c r="AX700" s="20"/>
      <c r="AY700" s="20"/>
      <c r="AZ700" s="20"/>
      <c r="BA700" s="20"/>
      <c r="BB700" s="20"/>
      <c r="BC700" s="20"/>
      <c r="BD700" s="20"/>
      <c r="BE700" s="20"/>
      <c r="BF700" s="20"/>
      <c r="BG700" s="20"/>
      <c r="BH700" s="20"/>
      <c r="BI700" s="20"/>
      <c r="BJ700" s="20"/>
      <c r="BK700" s="20"/>
      <c r="BL700" s="20"/>
      <c r="BM700" s="20"/>
      <c r="BN700" s="20"/>
      <c r="BO700" s="20"/>
      <c r="BP700" s="20"/>
      <c r="BQ700" s="20"/>
      <c r="BR700" s="20"/>
      <c r="BS700" s="20"/>
      <c r="BT700" s="20"/>
      <c r="BU700" s="20"/>
      <c r="BV700" s="20"/>
      <c r="BW700" s="20"/>
      <c r="BX700" s="20"/>
      <c r="BY700" s="20"/>
      <c r="BZ700" s="20"/>
      <c r="CA700" s="20"/>
      <c r="CB700" s="20"/>
      <c r="CC700" s="20"/>
      <c r="CD700" s="20"/>
      <c r="CE700" s="20"/>
      <c r="CF700" s="20"/>
      <c r="CG700" s="20"/>
      <c r="CH700" s="20"/>
      <c r="CI700" s="20"/>
      <c r="CJ700" s="20"/>
      <c r="CK700" s="20"/>
      <c r="CL700" s="20"/>
      <c r="CM700" s="20"/>
      <c r="CN700" s="20"/>
      <c r="CO700" s="20"/>
      <c r="CP700" s="20"/>
      <c r="CQ700" s="20"/>
      <c r="CR700" s="20"/>
      <c r="CS700" s="20"/>
      <c r="CT700" s="20"/>
      <c r="CU700" s="20"/>
      <c r="CV700" s="20"/>
      <c r="CW700" s="20"/>
      <c r="CX700" s="20"/>
      <c r="CY700" s="20"/>
      <c r="CZ700" s="20"/>
      <c r="DA700" s="20"/>
      <c r="DB700" s="20"/>
      <c r="DC700" s="20"/>
      <c r="DD700" s="20"/>
      <c r="DE700" s="20"/>
      <c r="DF700" s="20"/>
      <c r="DG700" s="20"/>
      <c r="DH700" s="20"/>
      <c r="DI700" s="20"/>
      <c r="DJ700" s="20"/>
      <c r="DK700" s="20"/>
      <c r="DL700" s="20"/>
      <c r="DM700" s="20"/>
      <c r="DN700" s="20"/>
      <c r="DO700" s="20"/>
      <c r="DP700" s="20"/>
      <c r="DQ700" s="20"/>
      <c r="DR700" s="20"/>
      <c r="DS700" s="20"/>
      <c r="DT700" s="20"/>
      <c r="DU700" s="20"/>
      <c r="DV700" s="20"/>
      <c r="DW700" s="20"/>
      <c r="DX700" s="20"/>
      <c r="DY700" s="20"/>
      <c r="DZ700" s="20"/>
      <c r="EA700" s="20"/>
      <c r="EB700" s="20"/>
      <c r="EC700" s="20"/>
      <c r="ED700" s="20"/>
      <c r="EE700" s="20"/>
      <c r="EF700" s="20"/>
      <c r="EG700" s="20"/>
      <c r="EH700" s="20"/>
    </row>
    <row r="701" spans="1:141" s="19" customFormat="1" ht="12" customHeight="1" x14ac:dyDescent="0.25">
      <c r="A701" s="22"/>
      <c r="B701" s="4"/>
      <c r="C701" s="73"/>
      <c r="D701" s="73"/>
      <c r="E701" s="73"/>
      <c r="F701" s="73"/>
      <c r="G701" s="73"/>
      <c r="H701" s="73"/>
      <c r="I701" s="73"/>
      <c r="J701" s="73"/>
      <c r="K701" s="82"/>
      <c r="L701" s="81"/>
      <c r="M701" s="81"/>
      <c r="N701" s="55"/>
      <c r="O701" s="55"/>
      <c r="P701" s="56"/>
      <c r="Q701" s="17"/>
      <c r="R701" s="150"/>
      <c r="S701" s="150"/>
      <c r="T701" s="150"/>
      <c r="U701" s="150"/>
      <c r="V701" s="321"/>
      <c r="W701" s="338"/>
      <c r="X701" s="192"/>
      <c r="Y701" s="195"/>
      <c r="Z701" s="151"/>
      <c r="AA701" s="152"/>
      <c r="AB701" s="152"/>
      <c r="AC701" s="152"/>
      <c r="AD701" s="152"/>
      <c r="AE701" s="20"/>
      <c r="AF701" s="20"/>
      <c r="AG701" s="20"/>
      <c r="AH701" s="20"/>
      <c r="AI701" s="20"/>
      <c r="AJ701" s="20"/>
      <c r="AK701" s="20"/>
      <c r="AL701" s="20"/>
      <c r="AM701" s="20"/>
      <c r="AN701" s="20"/>
      <c r="AO701" s="20"/>
      <c r="AP701" s="20"/>
      <c r="AQ701" s="20"/>
      <c r="AR701" s="20"/>
      <c r="AS701" s="20"/>
      <c r="AT701" s="20"/>
      <c r="AU701" s="20"/>
      <c r="AV701" s="20"/>
      <c r="AW701" s="20"/>
      <c r="AX701" s="20"/>
      <c r="AY701" s="20"/>
      <c r="AZ701" s="20"/>
      <c r="BA701" s="20"/>
      <c r="BB701" s="20"/>
      <c r="BC701" s="20"/>
      <c r="BD701" s="20"/>
      <c r="BE701" s="20"/>
      <c r="BF701" s="20"/>
      <c r="BG701" s="20"/>
      <c r="BH701" s="20"/>
      <c r="BI701" s="20"/>
      <c r="BJ701" s="20"/>
      <c r="BK701" s="20"/>
      <c r="BL701" s="20"/>
      <c r="BM701" s="20"/>
      <c r="BN701" s="20"/>
      <c r="BO701" s="20"/>
      <c r="BP701" s="20"/>
      <c r="BQ701" s="20"/>
      <c r="BR701" s="20"/>
      <c r="BS701" s="20"/>
      <c r="BT701" s="20"/>
      <c r="BU701" s="20"/>
      <c r="BV701" s="20"/>
      <c r="BW701" s="20"/>
      <c r="BX701" s="20"/>
      <c r="BY701" s="20"/>
      <c r="BZ701" s="20"/>
      <c r="CA701" s="20"/>
      <c r="CB701" s="20"/>
      <c r="CC701" s="20"/>
      <c r="CD701" s="20"/>
      <c r="CE701" s="20"/>
      <c r="CF701" s="20"/>
      <c r="CG701" s="20"/>
      <c r="CH701" s="20"/>
      <c r="CI701" s="20"/>
      <c r="CJ701" s="20"/>
      <c r="CK701" s="20"/>
      <c r="CL701" s="20"/>
      <c r="CM701" s="20"/>
      <c r="CN701" s="20"/>
      <c r="CO701" s="20"/>
      <c r="CP701" s="20"/>
      <c r="CQ701" s="20"/>
      <c r="CR701" s="20"/>
      <c r="CS701" s="20"/>
      <c r="CT701" s="20"/>
      <c r="CU701" s="20"/>
      <c r="CV701" s="20"/>
      <c r="CW701" s="20"/>
      <c r="CX701" s="20"/>
      <c r="CY701" s="20"/>
      <c r="CZ701" s="20"/>
      <c r="DA701" s="20"/>
      <c r="DB701" s="20"/>
      <c r="DC701" s="20"/>
      <c r="DD701" s="20"/>
      <c r="DE701" s="20"/>
      <c r="DF701" s="20"/>
      <c r="DG701" s="20"/>
      <c r="DH701" s="20"/>
      <c r="DI701" s="20"/>
      <c r="DJ701" s="20"/>
      <c r="DK701" s="20"/>
      <c r="DL701" s="20"/>
      <c r="DM701" s="20"/>
      <c r="DN701" s="20"/>
      <c r="DO701" s="20"/>
      <c r="DP701" s="20"/>
      <c r="DQ701" s="20"/>
      <c r="DR701" s="20"/>
      <c r="DS701" s="20"/>
      <c r="DT701" s="20"/>
      <c r="DU701" s="20"/>
      <c r="DV701" s="20"/>
      <c r="DW701" s="20"/>
      <c r="DX701" s="20"/>
      <c r="DY701" s="20"/>
      <c r="DZ701" s="20"/>
      <c r="EA701" s="20"/>
      <c r="EB701" s="20"/>
      <c r="EC701" s="20"/>
      <c r="ED701" s="20"/>
      <c r="EE701" s="20"/>
      <c r="EF701" s="20"/>
      <c r="EG701" s="20"/>
      <c r="EH701" s="20"/>
    </row>
    <row r="702" spans="1:141" s="19" customFormat="1" ht="12" customHeight="1" x14ac:dyDescent="0.25">
      <c r="A702" s="22"/>
      <c r="B702" s="4"/>
      <c r="C702" s="73"/>
      <c r="D702" s="73"/>
      <c r="E702" s="73"/>
      <c r="F702" s="73"/>
      <c r="G702" s="73"/>
      <c r="H702" s="73"/>
      <c r="I702" s="73"/>
      <c r="J702" s="73"/>
      <c r="K702" s="82"/>
      <c r="L702" s="81"/>
      <c r="M702" s="81"/>
      <c r="N702" s="55"/>
      <c r="O702" s="55"/>
      <c r="P702" s="56"/>
      <c r="Q702" s="17"/>
      <c r="R702" s="150"/>
      <c r="S702" s="150"/>
      <c r="T702" s="150"/>
      <c r="U702" s="150"/>
      <c r="V702" s="321"/>
      <c r="W702" s="338"/>
      <c r="X702" s="192"/>
      <c r="Y702" s="195"/>
      <c r="Z702" s="151"/>
      <c r="AA702" s="152"/>
      <c r="AB702" s="152"/>
      <c r="AC702" s="152"/>
      <c r="AD702" s="152"/>
      <c r="AE702" s="20"/>
      <c r="AF702" s="20"/>
      <c r="AG702" s="20"/>
      <c r="AH702" s="20"/>
      <c r="AI702" s="20"/>
      <c r="AJ702" s="20"/>
      <c r="AK702" s="20"/>
      <c r="AL702" s="20"/>
      <c r="AM702" s="20"/>
      <c r="AN702" s="20"/>
      <c r="AO702" s="20"/>
      <c r="AP702" s="20"/>
      <c r="AQ702" s="20"/>
      <c r="AR702" s="20"/>
      <c r="AS702" s="20"/>
      <c r="AT702" s="20"/>
      <c r="AU702" s="20"/>
      <c r="AV702" s="20"/>
      <c r="AW702" s="20"/>
      <c r="AX702" s="20"/>
      <c r="AY702" s="20"/>
      <c r="AZ702" s="20"/>
      <c r="BA702" s="20"/>
      <c r="BB702" s="20"/>
      <c r="BC702" s="20"/>
      <c r="BD702" s="20"/>
      <c r="BE702" s="20"/>
      <c r="BF702" s="20"/>
      <c r="BG702" s="20"/>
      <c r="BH702" s="20"/>
      <c r="BI702" s="20"/>
      <c r="BJ702" s="20"/>
      <c r="BK702" s="20"/>
      <c r="BL702" s="20"/>
      <c r="BM702" s="20"/>
      <c r="BN702" s="20"/>
      <c r="BO702" s="20"/>
      <c r="BP702" s="20"/>
      <c r="BQ702" s="20"/>
      <c r="BR702" s="20"/>
      <c r="BS702" s="20"/>
      <c r="BT702" s="20"/>
      <c r="BU702" s="20"/>
      <c r="BV702" s="20"/>
      <c r="BW702" s="20"/>
      <c r="BX702" s="20"/>
      <c r="BY702" s="20"/>
      <c r="BZ702" s="20"/>
      <c r="CA702" s="20"/>
      <c r="CB702" s="20"/>
      <c r="CC702" s="20"/>
      <c r="CD702" s="20"/>
      <c r="CE702" s="20"/>
      <c r="CF702" s="20"/>
      <c r="CG702" s="20"/>
      <c r="CH702" s="20"/>
      <c r="CI702" s="20"/>
      <c r="CJ702" s="20"/>
      <c r="CK702" s="20"/>
      <c r="CL702" s="20"/>
      <c r="CM702" s="20"/>
      <c r="CN702" s="20"/>
      <c r="CO702" s="20"/>
      <c r="CP702" s="20"/>
      <c r="CQ702" s="20"/>
      <c r="CR702" s="20"/>
      <c r="CS702" s="20"/>
      <c r="CT702" s="20"/>
      <c r="CU702" s="20"/>
      <c r="CV702" s="20"/>
      <c r="CW702" s="20"/>
      <c r="CX702" s="20"/>
      <c r="CY702" s="20"/>
      <c r="CZ702" s="20"/>
      <c r="DA702" s="20"/>
      <c r="DB702" s="20"/>
      <c r="DC702" s="20"/>
      <c r="DD702" s="20"/>
      <c r="DE702" s="20"/>
      <c r="DF702" s="20"/>
      <c r="DG702" s="20"/>
      <c r="DH702" s="20"/>
      <c r="DI702" s="20"/>
      <c r="DJ702" s="20"/>
      <c r="DK702" s="20"/>
      <c r="DL702" s="20"/>
      <c r="DM702" s="20"/>
      <c r="DN702" s="20"/>
      <c r="DO702" s="20"/>
      <c r="DP702" s="20"/>
      <c r="DQ702" s="20"/>
      <c r="DR702" s="20"/>
      <c r="DS702" s="20"/>
      <c r="DT702" s="20"/>
      <c r="DU702" s="20"/>
      <c r="DV702" s="20"/>
      <c r="DW702" s="20"/>
      <c r="DX702" s="20"/>
      <c r="DY702" s="20"/>
      <c r="DZ702" s="20"/>
      <c r="EA702" s="20"/>
      <c r="EB702" s="20"/>
      <c r="EC702" s="20"/>
      <c r="ED702" s="20"/>
      <c r="EE702" s="20"/>
      <c r="EF702" s="20"/>
      <c r="EG702" s="20"/>
      <c r="EH702" s="20"/>
    </row>
    <row r="703" spans="1:141" s="19" customFormat="1" ht="12" customHeight="1" x14ac:dyDescent="0.25">
      <c r="A703" s="22"/>
      <c r="B703" s="4"/>
      <c r="C703" s="73"/>
      <c r="D703" s="73"/>
      <c r="E703" s="73"/>
      <c r="F703" s="73"/>
      <c r="G703" s="73"/>
      <c r="H703" s="73"/>
      <c r="I703" s="73"/>
      <c r="J703" s="73"/>
      <c r="K703" s="82"/>
      <c r="L703" s="81"/>
      <c r="M703" s="81"/>
      <c r="N703" s="55"/>
      <c r="O703" s="55"/>
      <c r="P703" s="56"/>
      <c r="Q703" s="17"/>
      <c r="R703" s="150"/>
      <c r="S703" s="150"/>
      <c r="T703" s="150"/>
      <c r="U703" s="150"/>
      <c r="V703" s="321"/>
      <c r="W703" s="338"/>
      <c r="X703" s="192"/>
      <c r="Y703" s="195"/>
      <c r="Z703" s="151"/>
      <c r="AA703" s="152"/>
      <c r="AB703" s="152"/>
      <c r="AC703" s="152"/>
      <c r="AD703" s="152"/>
      <c r="AE703" s="20"/>
      <c r="AF703" s="20"/>
      <c r="AG703" s="20"/>
      <c r="AH703" s="20"/>
      <c r="AI703" s="20"/>
      <c r="AJ703" s="20"/>
      <c r="AK703" s="20"/>
      <c r="AL703" s="20"/>
      <c r="AM703" s="20"/>
      <c r="AN703" s="20"/>
      <c r="AO703" s="20"/>
      <c r="AP703" s="20"/>
      <c r="AQ703" s="20"/>
      <c r="AR703" s="20"/>
      <c r="AS703" s="20"/>
      <c r="AT703" s="20"/>
      <c r="AU703" s="20"/>
      <c r="AV703" s="20"/>
      <c r="AW703" s="20"/>
      <c r="AX703" s="20"/>
      <c r="AY703" s="20"/>
      <c r="AZ703" s="20"/>
      <c r="BA703" s="20"/>
      <c r="BB703" s="20"/>
      <c r="BC703" s="20"/>
      <c r="BD703" s="20"/>
      <c r="BE703" s="20"/>
      <c r="BF703" s="20"/>
      <c r="BG703" s="20"/>
      <c r="BH703" s="20"/>
      <c r="BI703" s="20"/>
      <c r="BJ703" s="20"/>
      <c r="BK703" s="20"/>
      <c r="BL703" s="20"/>
      <c r="BM703" s="20"/>
      <c r="BN703" s="20"/>
      <c r="BO703" s="20"/>
      <c r="BP703" s="20"/>
      <c r="BQ703" s="20"/>
      <c r="BR703" s="20"/>
      <c r="BS703" s="20"/>
      <c r="BT703" s="20"/>
      <c r="BU703" s="20"/>
      <c r="BV703" s="20"/>
      <c r="BW703" s="20"/>
      <c r="BX703" s="20"/>
      <c r="BY703" s="20"/>
      <c r="BZ703" s="20"/>
      <c r="CA703" s="20"/>
      <c r="CB703" s="20"/>
      <c r="CC703" s="20"/>
      <c r="CD703" s="20"/>
      <c r="CE703" s="20"/>
      <c r="CF703" s="20"/>
      <c r="CG703" s="20"/>
      <c r="CH703" s="20"/>
      <c r="CI703" s="20"/>
      <c r="CJ703" s="20"/>
      <c r="CK703" s="20"/>
      <c r="CL703" s="20"/>
      <c r="CM703" s="20"/>
      <c r="CN703" s="20"/>
      <c r="CO703" s="20"/>
      <c r="CP703" s="20"/>
      <c r="CQ703" s="20"/>
      <c r="CR703" s="20"/>
      <c r="CS703" s="20"/>
      <c r="CT703" s="20"/>
      <c r="CU703" s="20"/>
      <c r="CV703" s="20"/>
      <c r="CW703" s="20"/>
      <c r="CX703" s="20"/>
      <c r="CY703" s="20"/>
      <c r="CZ703" s="20"/>
      <c r="DA703" s="20"/>
      <c r="DB703" s="20"/>
      <c r="DC703" s="20"/>
      <c r="DD703" s="20"/>
      <c r="DE703" s="20"/>
      <c r="DF703" s="20"/>
      <c r="DG703" s="20"/>
      <c r="DH703" s="20"/>
      <c r="DI703" s="20"/>
      <c r="DJ703" s="20"/>
      <c r="DK703" s="20"/>
      <c r="DL703" s="20"/>
      <c r="DM703" s="20"/>
      <c r="DN703" s="20"/>
      <c r="DO703" s="20"/>
      <c r="DP703" s="20"/>
      <c r="DQ703" s="20"/>
      <c r="DR703" s="20"/>
      <c r="DS703" s="20"/>
      <c r="DT703" s="20"/>
      <c r="DU703" s="20"/>
      <c r="DV703" s="20"/>
      <c r="DW703" s="20"/>
      <c r="DX703" s="20"/>
      <c r="DY703" s="20"/>
      <c r="DZ703" s="20"/>
      <c r="EA703" s="20"/>
      <c r="EB703" s="20"/>
      <c r="EC703" s="20"/>
      <c r="ED703" s="20"/>
      <c r="EE703" s="20"/>
      <c r="EF703" s="20"/>
      <c r="EG703" s="20"/>
      <c r="EH703" s="20"/>
    </row>
    <row r="704" spans="1:141" s="19" customFormat="1" ht="12" customHeight="1" x14ac:dyDescent="0.25">
      <c r="A704" s="22"/>
      <c r="B704" s="4"/>
      <c r="C704" s="73"/>
      <c r="D704" s="73"/>
      <c r="E704" s="73"/>
      <c r="F704" s="73"/>
      <c r="G704" s="73"/>
      <c r="H704" s="73"/>
      <c r="I704" s="73"/>
      <c r="J704" s="73"/>
      <c r="K704" s="82"/>
      <c r="L704" s="81"/>
      <c r="M704" s="81"/>
      <c r="N704" s="55"/>
      <c r="O704" s="55"/>
      <c r="P704" s="56"/>
      <c r="Q704" s="17"/>
      <c r="R704" s="150"/>
      <c r="S704" s="150"/>
      <c r="T704" s="150"/>
      <c r="U704" s="150"/>
      <c r="V704" s="321"/>
      <c r="W704" s="338"/>
      <c r="X704" s="192"/>
      <c r="Y704" s="195"/>
      <c r="Z704" s="151"/>
      <c r="AA704" s="152"/>
      <c r="AB704" s="152"/>
      <c r="AC704" s="152"/>
      <c r="AD704" s="152"/>
      <c r="AE704" s="20"/>
      <c r="AF704" s="20"/>
      <c r="AG704" s="20"/>
      <c r="AH704" s="20"/>
      <c r="AI704" s="20"/>
      <c r="AJ704" s="20"/>
      <c r="AK704" s="20"/>
      <c r="AL704" s="20"/>
      <c r="AM704" s="20"/>
      <c r="AN704" s="20"/>
      <c r="AO704" s="20"/>
      <c r="AP704" s="20"/>
      <c r="AQ704" s="20"/>
      <c r="AR704" s="20"/>
      <c r="AS704" s="20"/>
      <c r="AT704" s="20"/>
      <c r="AU704" s="20"/>
      <c r="AV704" s="20"/>
      <c r="AW704" s="20"/>
      <c r="AX704" s="20"/>
      <c r="AY704" s="20"/>
      <c r="AZ704" s="20"/>
      <c r="BA704" s="20"/>
      <c r="BB704" s="20"/>
      <c r="BC704" s="20"/>
      <c r="BD704" s="20"/>
      <c r="BE704" s="20"/>
      <c r="BF704" s="20"/>
      <c r="BG704" s="20"/>
      <c r="BH704" s="20"/>
      <c r="BI704" s="20"/>
      <c r="BJ704" s="20"/>
      <c r="BK704" s="20"/>
      <c r="BL704" s="20"/>
      <c r="BM704" s="20"/>
      <c r="BN704" s="20"/>
      <c r="BO704" s="20"/>
      <c r="BP704" s="20"/>
      <c r="BQ704" s="20"/>
      <c r="BR704" s="20"/>
      <c r="BS704" s="20"/>
      <c r="BT704" s="20"/>
      <c r="BU704" s="20"/>
      <c r="BV704" s="20"/>
      <c r="BW704" s="20"/>
      <c r="BX704" s="20"/>
      <c r="BY704" s="20"/>
      <c r="BZ704" s="20"/>
      <c r="CA704" s="20"/>
      <c r="CB704" s="20"/>
      <c r="CC704" s="20"/>
      <c r="CD704" s="20"/>
      <c r="CE704" s="20"/>
      <c r="CF704" s="20"/>
      <c r="CG704" s="20"/>
      <c r="CH704" s="20"/>
      <c r="CI704" s="20"/>
      <c r="CJ704" s="20"/>
      <c r="CK704" s="20"/>
      <c r="CL704" s="20"/>
      <c r="CM704" s="20"/>
      <c r="CN704" s="20"/>
      <c r="CO704" s="20"/>
      <c r="CP704" s="20"/>
      <c r="CQ704" s="20"/>
      <c r="CR704" s="20"/>
      <c r="CS704" s="20"/>
      <c r="CT704" s="20"/>
      <c r="CU704" s="20"/>
      <c r="CV704" s="20"/>
      <c r="CW704" s="20"/>
      <c r="CX704" s="20"/>
      <c r="CY704" s="20"/>
      <c r="CZ704" s="20"/>
      <c r="DA704" s="20"/>
      <c r="DB704" s="20"/>
      <c r="DC704" s="20"/>
      <c r="DD704" s="20"/>
      <c r="DE704" s="20"/>
      <c r="DF704" s="20"/>
      <c r="DG704" s="20"/>
      <c r="DH704" s="20"/>
      <c r="DI704" s="20"/>
      <c r="DJ704" s="20"/>
      <c r="DK704" s="20"/>
      <c r="DL704" s="20"/>
      <c r="DM704" s="20"/>
      <c r="DN704" s="20"/>
      <c r="DO704" s="20"/>
      <c r="DP704" s="20"/>
      <c r="DQ704" s="20"/>
      <c r="DR704" s="20"/>
      <c r="DS704" s="20"/>
      <c r="DT704" s="20"/>
      <c r="DU704" s="20"/>
      <c r="DV704" s="20"/>
      <c r="DW704" s="20"/>
      <c r="DX704" s="20"/>
      <c r="DY704" s="20"/>
      <c r="DZ704" s="20"/>
      <c r="EA704" s="20"/>
      <c r="EB704" s="20"/>
      <c r="EC704" s="20"/>
      <c r="ED704" s="20"/>
      <c r="EE704" s="20"/>
      <c r="EF704" s="20"/>
      <c r="EG704" s="20"/>
      <c r="EH704" s="20"/>
    </row>
    <row r="705" spans="1:141" ht="12" customHeight="1" x14ac:dyDescent="0.25">
      <c r="A705" s="4"/>
      <c r="B705" s="4"/>
      <c r="C705" s="73"/>
      <c r="D705" s="73"/>
      <c r="E705" s="73"/>
      <c r="F705" s="73"/>
      <c r="G705" s="73"/>
      <c r="H705" s="73"/>
      <c r="I705" s="73"/>
      <c r="J705" s="73"/>
      <c r="K705" s="82"/>
      <c r="L705" s="81"/>
      <c r="M705" s="81"/>
      <c r="N705" s="55"/>
      <c r="O705" s="55"/>
      <c r="P705" s="56"/>
      <c r="Q705" s="8"/>
      <c r="R705" s="148"/>
      <c r="S705" s="148"/>
      <c r="T705" s="148"/>
      <c r="U705" s="148"/>
      <c r="EK705" s="1"/>
    </row>
    <row r="706" spans="1:141" ht="12" customHeight="1" x14ac:dyDescent="0.3">
      <c r="A706" s="4"/>
      <c r="B706" s="4"/>
      <c r="C706" s="73"/>
      <c r="D706" s="73"/>
      <c r="E706" s="73"/>
      <c r="F706" s="73"/>
      <c r="G706" s="73"/>
      <c r="H706" s="73"/>
      <c r="I706" s="73"/>
      <c r="J706" s="73"/>
      <c r="K706" s="82"/>
      <c r="L706" s="81"/>
      <c r="M706" s="81"/>
      <c r="N706" s="55"/>
      <c r="O706" s="55"/>
      <c r="P706" s="56"/>
      <c r="Q706" s="7"/>
      <c r="R706" s="149"/>
      <c r="S706" s="149"/>
      <c r="T706" s="149"/>
      <c r="U706" s="149"/>
      <c r="W706" s="339"/>
      <c r="X706" s="190"/>
      <c r="Y706" s="7"/>
      <c r="Z706" s="149"/>
      <c r="EK706" s="1"/>
    </row>
    <row r="707" spans="1:141" s="19" customFormat="1" ht="12" customHeight="1" x14ac:dyDescent="0.25">
      <c r="A707" s="22"/>
      <c r="B707" s="4"/>
      <c r="C707" s="73"/>
      <c r="D707" s="73"/>
      <c r="E707" s="73"/>
      <c r="F707" s="73"/>
      <c r="G707" s="73"/>
      <c r="H707" s="73"/>
      <c r="I707" s="73"/>
      <c r="J707" s="73"/>
      <c r="K707" s="82"/>
      <c r="L707" s="81"/>
      <c r="M707" s="81"/>
      <c r="N707" s="55"/>
      <c r="O707" s="55"/>
      <c r="P707" s="56"/>
      <c r="Q707" s="17"/>
      <c r="R707" s="150"/>
      <c r="S707" s="150"/>
      <c r="T707" s="150"/>
      <c r="U707" s="150"/>
      <c r="V707" s="321"/>
      <c r="W707" s="338"/>
      <c r="X707" s="192"/>
      <c r="Y707" s="195"/>
      <c r="Z707" s="151"/>
      <c r="AA707" s="152"/>
      <c r="AB707" s="152"/>
      <c r="AC707" s="152"/>
      <c r="AD707" s="152"/>
      <c r="AE707" s="20"/>
      <c r="AF707" s="20"/>
      <c r="AG707" s="20"/>
      <c r="AH707" s="20"/>
      <c r="AI707" s="20"/>
      <c r="AJ707" s="20"/>
      <c r="AK707" s="20"/>
      <c r="AL707" s="20"/>
      <c r="AM707" s="20"/>
      <c r="AN707" s="20"/>
      <c r="AO707" s="20"/>
      <c r="AP707" s="20"/>
      <c r="AQ707" s="20"/>
      <c r="AR707" s="20"/>
      <c r="AS707" s="20"/>
      <c r="AT707" s="20"/>
      <c r="AU707" s="20"/>
      <c r="AV707" s="20"/>
      <c r="AW707" s="20"/>
      <c r="AX707" s="20"/>
      <c r="AY707" s="20"/>
      <c r="AZ707" s="20"/>
      <c r="BA707" s="20"/>
      <c r="BB707" s="20"/>
      <c r="BC707" s="20"/>
      <c r="BD707" s="20"/>
      <c r="BE707" s="20"/>
      <c r="BF707" s="20"/>
      <c r="BG707" s="20"/>
      <c r="BH707" s="20"/>
      <c r="BI707" s="20"/>
      <c r="BJ707" s="20"/>
      <c r="BK707" s="20"/>
      <c r="BL707" s="20"/>
      <c r="BM707" s="20"/>
      <c r="BN707" s="20"/>
      <c r="BO707" s="20"/>
      <c r="BP707" s="20"/>
      <c r="BQ707" s="20"/>
      <c r="BR707" s="20"/>
      <c r="BS707" s="20"/>
      <c r="BT707" s="20"/>
      <c r="BU707" s="20"/>
      <c r="BV707" s="20"/>
      <c r="BW707" s="20"/>
      <c r="BX707" s="20"/>
      <c r="BY707" s="20"/>
      <c r="BZ707" s="20"/>
      <c r="CA707" s="20"/>
      <c r="CB707" s="20"/>
      <c r="CC707" s="20"/>
      <c r="CD707" s="20"/>
      <c r="CE707" s="20"/>
      <c r="CF707" s="20"/>
      <c r="CG707" s="20"/>
      <c r="CH707" s="20"/>
      <c r="CI707" s="20"/>
      <c r="CJ707" s="20"/>
      <c r="CK707" s="20"/>
      <c r="CL707" s="20"/>
      <c r="CM707" s="20"/>
      <c r="CN707" s="20"/>
      <c r="CO707" s="20"/>
      <c r="CP707" s="20"/>
      <c r="CQ707" s="20"/>
      <c r="CR707" s="20"/>
      <c r="CS707" s="20"/>
      <c r="CT707" s="20"/>
      <c r="CU707" s="20"/>
      <c r="CV707" s="20"/>
      <c r="CW707" s="20"/>
      <c r="CX707" s="20"/>
      <c r="CY707" s="20"/>
      <c r="CZ707" s="20"/>
      <c r="DA707" s="20"/>
      <c r="DB707" s="20"/>
      <c r="DC707" s="20"/>
      <c r="DD707" s="20"/>
      <c r="DE707" s="20"/>
      <c r="DF707" s="20"/>
      <c r="DG707" s="20"/>
      <c r="DH707" s="20"/>
      <c r="DI707" s="20"/>
      <c r="DJ707" s="20"/>
      <c r="DK707" s="20"/>
      <c r="DL707" s="20"/>
      <c r="DM707" s="20"/>
      <c r="DN707" s="20"/>
      <c r="DO707" s="20"/>
      <c r="DP707" s="20"/>
      <c r="DQ707" s="20"/>
      <c r="DR707" s="20"/>
      <c r="DS707" s="20"/>
      <c r="DT707" s="20"/>
      <c r="DU707" s="20"/>
      <c r="DV707" s="20"/>
      <c r="DW707" s="20"/>
      <c r="DX707" s="20"/>
      <c r="DY707" s="20"/>
      <c r="DZ707" s="20"/>
      <c r="EA707" s="20"/>
      <c r="EB707" s="20"/>
      <c r="EC707" s="20"/>
      <c r="ED707" s="20"/>
      <c r="EE707" s="20"/>
      <c r="EF707" s="20"/>
      <c r="EG707" s="20"/>
      <c r="EH707" s="20"/>
    </row>
    <row r="708" spans="1:141" s="19" customFormat="1" ht="12" customHeight="1" x14ac:dyDescent="0.25">
      <c r="A708" s="22"/>
      <c r="B708" s="4"/>
      <c r="C708" s="73"/>
      <c r="D708" s="73"/>
      <c r="E708" s="73"/>
      <c r="F708" s="73"/>
      <c r="G708" s="73"/>
      <c r="H708" s="73"/>
      <c r="I708" s="73"/>
      <c r="J708" s="73"/>
      <c r="K708" s="82"/>
      <c r="L708" s="81"/>
      <c r="M708" s="81"/>
      <c r="N708" s="55"/>
      <c r="O708" s="55"/>
      <c r="P708" s="56"/>
      <c r="Q708" s="17"/>
      <c r="R708" s="150"/>
      <c r="S708" s="150"/>
      <c r="T708" s="150"/>
      <c r="U708" s="150"/>
      <c r="V708" s="321"/>
      <c r="W708" s="338"/>
      <c r="X708" s="192"/>
      <c r="Y708" s="195"/>
      <c r="Z708" s="151"/>
      <c r="AA708" s="152"/>
      <c r="AB708" s="152"/>
      <c r="AC708" s="152"/>
      <c r="AD708" s="152"/>
      <c r="AE708" s="20"/>
      <c r="AF708" s="20"/>
      <c r="AG708" s="20"/>
      <c r="AH708" s="20"/>
      <c r="AI708" s="20"/>
      <c r="AJ708" s="20"/>
      <c r="AK708" s="20"/>
      <c r="AL708" s="20"/>
      <c r="AM708" s="20"/>
      <c r="AN708" s="20"/>
      <c r="AO708" s="20"/>
      <c r="AP708" s="20"/>
      <c r="AQ708" s="20"/>
      <c r="AR708" s="20"/>
      <c r="AS708" s="20"/>
      <c r="AT708" s="20"/>
      <c r="AU708" s="20"/>
      <c r="AV708" s="20"/>
      <c r="AW708" s="20"/>
      <c r="AX708" s="20"/>
      <c r="AY708" s="20"/>
      <c r="AZ708" s="20"/>
      <c r="BA708" s="20"/>
      <c r="BB708" s="20"/>
      <c r="BC708" s="20"/>
      <c r="BD708" s="20"/>
      <c r="BE708" s="20"/>
      <c r="BF708" s="20"/>
      <c r="BG708" s="20"/>
      <c r="BH708" s="20"/>
      <c r="BI708" s="20"/>
      <c r="BJ708" s="20"/>
      <c r="BK708" s="20"/>
      <c r="BL708" s="20"/>
      <c r="BM708" s="20"/>
      <c r="BN708" s="20"/>
      <c r="BO708" s="20"/>
      <c r="BP708" s="20"/>
      <c r="BQ708" s="20"/>
      <c r="BR708" s="20"/>
      <c r="BS708" s="20"/>
      <c r="BT708" s="20"/>
      <c r="BU708" s="20"/>
      <c r="BV708" s="20"/>
      <c r="BW708" s="20"/>
      <c r="BX708" s="20"/>
      <c r="BY708" s="20"/>
      <c r="BZ708" s="20"/>
      <c r="CA708" s="20"/>
      <c r="CB708" s="20"/>
      <c r="CC708" s="20"/>
      <c r="CD708" s="20"/>
      <c r="CE708" s="20"/>
      <c r="CF708" s="20"/>
      <c r="CG708" s="20"/>
      <c r="CH708" s="20"/>
      <c r="CI708" s="20"/>
      <c r="CJ708" s="20"/>
      <c r="CK708" s="20"/>
      <c r="CL708" s="20"/>
      <c r="CM708" s="20"/>
      <c r="CN708" s="20"/>
      <c r="CO708" s="20"/>
      <c r="CP708" s="20"/>
      <c r="CQ708" s="20"/>
      <c r="CR708" s="20"/>
      <c r="CS708" s="20"/>
      <c r="CT708" s="20"/>
      <c r="CU708" s="20"/>
      <c r="CV708" s="20"/>
      <c r="CW708" s="20"/>
      <c r="CX708" s="20"/>
      <c r="CY708" s="20"/>
      <c r="CZ708" s="20"/>
      <c r="DA708" s="20"/>
      <c r="DB708" s="20"/>
      <c r="DC708" s="20"/>
      <c r="DD708" s="20"/>
      <c r="DE708" s="20"/>
      <c r="DF708" s="20"/>
      <c r="DG708" s="20"/>
      <c r="DH708" s="20"/>
      <c r="DI708" s="20"/>
      <c r="DJ708" s="20"/>
      <c r="DK708" s="20"/>
      <c r="DL708" s="20"/>
      <c r="DM708" s="20"/>
      <c r="DN708" s="20"/>
      <c r="DO708" s="20"/>
      <c r="DP708" s="20"/>
      <c r="DQ708" s="20"/>
      <c r="DR708" s="20"/>
      <c r="DS708" s="20"/>
      <c r="DT708" s="20"/>
      <c r="DU708" s="20"/>
      <c r="DV708" s="20"/>
      <c r="DW708" s="20"/>
      <c r="DX708" s="20"/>
      <c r="DY708" s="20"/>
      <c r="DZ708" s="20"/>
      <c r="EA708" s="20"/>
      <c r="EB708" s="20"/>
      <c r="EC708" s="20"/>
      <c r="ED708" s="20"/>
      <c r="EE708" s="20"/>
      <c r="EF708" s="20"/>
      <c r="EG708" s="20"/>
      <c r="EH708" s="20"/>
    </row>
    <row r="709" spans="1:141" s="19" customFormat="1" ht="12" customHeight="1" x14ac:dyDescent="0.25">
      <c r="A709" s="22"/>
      <c r="B709" s="4"/>
      <c r="C709" s="73"/>
      <c r="D709" s="73"/>
      <c r="E709" s="73"/>
      <c r="F709" s="73"/>
      <c r="G709" s="73"/>
      <c r="H709" s="73"/>
      <c r="I709" s="73"/>
      <c r="J709" s="73"/>
      <c r="K709" s="82"/>
      <c r="L709" s="81"/>
      <c r="M709" s="81"/>
      <c r="N709" s="55"/>
      <c r="O709" s="55"/>
      <c r="P709" s="56"/>
      <c r="Q709" s="17"/>
      <c r="R709" s="150"/>
      <c r="S709" s="150"/>
      <c r="T709" s="150"/>
      <c r="U709" s="150"/>
      <c r="V709" s="321"/>
      <c r="W709" s="338"/>
      <c r="X709" s="192"/>
      <c r="Y709" s="195"/>
      <c r="Z709" s="151"/>
      <c r="AA709" s="152"/>
      <c r="AB709" s="152"/>
      <c r="AC709" s="152"/>
      <c r="AD709" s="152"/>
      <c r="AE709" s="20"/>
      <c r="AF709" s="20"/>
      <c r="AG709" s="20"/>
      <c r="AH709" s="20"/>
      <c r="AI709" s="20"/>
      <c r="AJ709" s="20"/>
      <c r="AK709" s="20"/>
      <c r="AL709" s="20"/>
      <c r="AM709" s="20"/>
      <c r="AN709" s="20"/>
      <c r="AO709" s="20"/>
      <c r="AP709" s="20"/>
      <c r="AQ709" s="20"/>
      <c r="AR709" s="20"/>
      <c r="AS709" s="20"/>
      <c r="AT709" s="20"/>
      <c r="AU709" s="20"/>
      <c r="AV709" s="20"/>
      <c r="AW709" s="20"/>
      <c r="AX709" s="20"/>
      <c r="AY709" s="20"/>
      <c r="AZ709" s="20"/>
      <c r="BA709" s="20"/>
      <c r="BB709" s="20"/>
      <c r="BC709" s="20"/>
      <c r="BD709" s="20"/>
      <c r="BE709" s="20"/>
      <c r="BF709" s="20"/>
      <c r="BG709" s="20"/>
      <c r="BH709" s="20"/>
      <c r="BI709" s="20"/>
      <c r="BJ709" s="20"/>
      <c r="BK709" s="20"/>
      <c r="BL709" s="20"/>
      <c r="BM709" s="20"/>
      <c r="BN709" s="20"/>
      <c r="BO709" s="20"/>
      <c r="BP709" s="20"/>
      <c r="BQ709" s="20"/>
      <c r="BR709" s="20"/>
      <c r="BS709" s="20"/>
      <c r="BT709" s="20"/>
      <c r="BU709" s="20"/>
      <c r="BV709" s="20"/>
      <c r="BW709" s="20"/>
      <c r="BX709" s="20"/>
      <c r="BY709" s="20"/>
      <c r="BZ709" s="20"/>
      <c r="CA709" s="20"/>
      <c r="CB709" s="20"/>
      <c r="CC709" s="20"/>
      <c r="CD709" s="20"/>
      <c r="CE709" s="20"/>
      <c r="CF709" s="20"/>
      <c r="CG709" s="20"/>
      <c r="CH709" s="20"/>
      <c r="CI709" s="20"/>
      <c r="CJ709" s="20"/>
      <c r="CK709" s="20"/>
      <c r="CL709" s="20"/>
      <c r="CM709" s="20"/>
      <c r="CN709" s="20"/>
      <c r="CO709" s="20"/>
      <c r="CP709" s="20"/>
      <c r="CQ709" s="20"/>
      <c r="CR709" s="20"/>
      <c r="CS709" s="20"/>
      <c r="CT709" s="20"/>
      <c r="CU709" s="20"/>
      <c r="CV709" s="20"/>
      <c r="CW709" s="20"/>
      <c r="CX709" s="20"/>
      <c r="CY709" s="20"/>
      <c r="CZ709" s="20"/>
      <c r="DA709" s="20"/>
      <c r="DB709" s="20"/>
      <c r="DC709" s="20"/>
      <c r="DD709" s="20"/>
      <c r="DE709" s="20"/>
      <c r="DF709" s="20"/>
      <c r="DG709" s="20"/>
      <c r="DH709" s="20"/>
      <c r="DI709" s="20"/>
      <c r="DJ709" s="20"/>
      <c r="DK709" s="20"/>
      <c r="DL709" s="20"/>
      <c r="DM709" s="20"/>
      <c r="DN709" s="20"/>
      <c r="DO709" s="20"/>
      <c r="DP709" s="20"/>
      <c r="DQ709" s="20"/>
      <c r="DR709" s="20"/>
      <c r="DS709" s="20"/>
      <c r="DT709" s="20"/>
      <c r="DU709" s="20"/>
      <c r="DV709" s="20"/>
      <c r="DW709" s="20"/>
      <c r="DX709" s="20"/>
      <c r="DY709" s="20"/>
      <c r="DZ709" s="20"/>
      <c r="EA709" s="20"/>
      <c r="EB709" s="20"/>
      <c r="EC709" s="20"/>
      <c r="ED709" s="20"/>
      <c r="EE709" s="20"/>
      <c r="EF709" s="20"/>
      <c r="EG709" s="20"/>
      <c r="EH709" s="20"/>
    </row>
    <row r="710" spans="1:141" s="19" customFormat="1" ht="12" customHeight="1" x14ac:dyDescent="0.25">
      <c r="A710" s="22"/>
      <c r="B710" s="4"/>
      <c r="C710" s="73"/>
      <c r="D710" s="73"/>
      <c r="E710" s="73"/>
      <c r="F710" s="73"/>
      <c r="G710" s="73"/>
      <c r="H710" s="73"/>
      <c r="I710" s="73"/>
      <c r="J710" s="73"/>
      <c r="K710" s="82"/>
      <c r="L710" s="81"/>
      <c r="M710" s="81"/>
      <c r="N710" s="55"/>
      <c r="O710" s="55"/>
      <c r="P710" s="56"/>
      <c r="Q710" s="17"/>
      <c r="R710" s="150"/>
      <c r="S710" s="150"/>
      <c r="T710" s="150"/>
      <c r="U710" s="150"/>
      <c r="V710" s="321"/>
      <c r="W710" s="338"/>
      <c r="X710" s="192"/>
      <c r="Y710" s="195"/>
      <c r="Z710" s="151"/>
      <c r="AA710" s="152"/>
      <c r="AB710" s="152"/>
      <c r="AC710" s="152"/>
      <c r="AD710" s="152"/>
      <c r="AE710" s="20"/>
      <c r="AF710" s="20"/>
      <c r="AG710" s="20"/>
      <c r="AH710" s="20"/>
      <c r="AI710" s="20"/>
      <c r="AJ710" s="20"/>
      <c r="AK710" s="20"/>
      <c r="AL710" s="20"/>
      <c r="AM710" s="20"/>
      <c r="AN710" s="20"/>
      <c r="AO710" s="20"/>
      <c r="AP710" s="20"/>
      <c r="AQ710" s="20"/>
      <c r="AR710" s="20"/>
      <c r="AS710" s="20"/>
      <c r="AT710" s="20"/>
      <c r="AU710" s="20"/>
      <c r="AV710" s="20"/>
      <c r="AW710" s="20"/>
      <c r="AX710" s="20"/>
      <c r="AY710" s="20"/>
      <c r="AZ710" s="20"/>
      <c r="BA710" s="20"/>
      <c r="BB710" s="20"/>
      <c r="BC710" s="20"/>
      <c r="BD710" s="20"/>
      <c r="BE710" s="20"/>
      <c r="BF710" s="20"/>
      <c r="BG710" s="20"/>
      <c r="BH710" s="20"/>
      <c r="BI710" s="20"/>
      <c r="BJ710" s="20"/>
      <c r="BK710" s="20"/>
      <c r="BL710" s="20"/>
      <c r="BM710" s="20"/>
      <c r="BN710" s="20"/>
      <c r="BO710" s="20"/>
      <c r="BP710" s="20"/>
      <c r="BQ710" s="20"/>
      <c r="BR710" s="20"/>
      <c r="BS710" s="20"/>
      <c r="BT710" s="20"/>
      <c r="BU710" s="20"/>
      <c r="BV710" s="20"/>
      <c r="BW710" s="20"/>
      <c r="BX710" s="20"/>
      <c r="BY710" s="20"/>
      <c r="BZ710" s="20"/>
      <c r="CA710" s="20"/>
      <c r="CB710" s="20"/>
      <c r="CC710" s="20"/>
      <c r="CD710" s="20"/>
      <c r="CE710" s="20"/>
      <c r="CF710" s="20"/>
      <c r="CG710" s="20"/>
      <c r="CH710" s="20"/>
      <c r="CI710" s="20"/>
      <c r="CJ710" s="20"/>
      <c r="CK710" s="20"/>
      <c r="CL710" s="20"/>
      <c r="CM710" s="20"/>
      <c r="CN710" s="20"/>
      <c r="CO710" s="20"/>
      <c r="CP710" s="20"/>
      <c r="CQ710" s="20"/>
      <c r="CR710" s="20"/>
      <c r="CS710" s="20"/>
      <c r="CT710" s="20"/>
      <c r="CU710" s="20"/>
      <c r="CV710" s="20"/>
      <c r="CW710" s="20"/>
      <c r="CX710" s="20"/>
      <c r="CY710" s="20"/>
      <c r="CZ710" s="20"/>
      <c r="DA710" s="20"/>
      <c r="DB710" s="20"/>
      <c r="DC710" s="20"/>
      <c r="DD710" s="20"/>
      <c r="DE710" s="20"/>
      <c r="DF710" s="20"/>
      <c r="DG710" s="20"/>
      <c r="DH710" s="20"/>
      <c r="DI710" s="20"/>
      <c r="DJ710" s="20"/>
      <c r="DK710" s="20"/>
      <c r="DL710" s="20"/>
      <c r="DM710" s="20"/>
      <c r="DN710" s="20"/>
      <c r="DO710" s="20"/>
      <c r="DP710" s="20"/>
      <c r="DQ710" s="20"/>
      <c r="DR710" s="20"/>
      <c r="DS710" s="20"/>
      <c r="DT710" s="20"/>
      <c r="DU710" s="20"/>
      <c r="DV710" s="20"/>
      <c r="DW710" s="20"/>
      <c r="DX710" s="20"/>
      <c r="DY710" s="20"/>
      <c r="DZ710" s="20"/>
      <c r="EA710" s="20"/>
      <c r="EB710" s="20"/>
      <c r="EC710" s="20"/>
      <c r="ED710" s="20"/>
      <c r="EE710" s="20"/>
      <c r="EF710" s="20"/>
      <c r="EG710" s="20"/>
      <c r="EH710" s="20"/>
    </row>
    <row r="711" spans="1:141" s="19" customFormat="1" ht="12" customHeight="1" x14ac:dyDescent="0.25">
      <c r="A711" s="22"/>
      <c r="B711" s="4"/>
      <c r="C711" s="73"/>
      <c r="D711" s="73"/>
      <c r="E711" s="73"/>
      <c r="F711" s="73"/>
      <c r="G711" s="73"/>
      <c r="H711" s="73"/>
      <c r="I711" s="73"/>
      <c r="J711" s="73"/>
      <c r="K711" s="82"/>
      <c r="L711" s="81"/>
      <c r="M711" s="81"/>
      <c r="N711" s="55"/>
      <c r="O711" s="55"/>
      <c r="P711" s="56"/>
      <c r="Q711" s="17"/>
      <c r="R711" s="150"/>
      <c r="S711" s="150"/>
      <c r="T711" s="150"/>
      <c r="U711" s="150"/>
      <c r="V711" s="321"/>
      <c r="W711" s="338"/>
      <c r="X711" s="192"/>
      <c r="Y711" s="195"/>
      <c r="Z711" s="151"/>
      <c r="AA711" s="152"/>
      <c r="AB711" s="152"/>
      <c r="AC711" s="152"/>
      <c r="AD711" s="152"/>
      <c r="AE711" s="20"/>
      <c r="AF711" s="20"/>
      <c r="AG711" s="20"/>
      <c r="AH711" s="20"/>
      <c r="AI711" s="20"/>
      <c r="AJ711" s="20"/>
      <c r="AK711" s="20"/>
      <c r="AL711" s="20"/>
      <c r="AM711" s="20"/>
      <c r="AN711" s="20"/>
      <c r="AO711" s="20"/>
      <c r="AP711" s="20"/>
      <c r="AQ711" s="20"/>
      <c r="AR711" s="20"/>
      <c r="AS711" s="20"/>
      <c r="AT711" s="20"/>
      <c r="AU711" s="20"/>
      <c r="AV711" s="20"/>
      <c r="AW711" s="20"/>
      <c r="AX711" s="20"/>
      <c r="AY711" s="20"/>
      <c r="AZ711" s="20"/>
      <c r="BA711" s="20"/>
      <c r="BB711" s="20"/>
      <c r="BC711" s="20"/>
      <c r="BD711" s="20"/>
      <c r="BE711" s="20"/>
      <c r="BF711" s="20"/>
      <c r="BG711" s="20"/>
      <c r="BH711" s="20"/>
      <c r="BI711" s="20"/>
      <c r="BJ711" s="20"/>
      <c r="BK711" s="20"/>
      <c r="BL711" s="20"/>
      <c r="BM711" s="20"/>
      <c r="BN711" s="20"/>
      <c r="BO711" s="20"/>
      <c r="BP711" s="20"/>
      <c r="BQ711" s="20"/>
      <c r="BR711" s="20"/>
      <c r="BS711" s="20"/>
      <c r="BT711" s="20"/>
      <c r="BU711" s="20"/>
      <c r="BV711" s="20"/>
      <c r="BW711" s="20"/>
      <c r="BX711" s="20"/>
      <c r="BY711" s="20"/>
      <c r="BZ711" s="20"/>
      <c r="CA711" s="20"/>
      <c r="CB711" s="20"/>
      <c r="CC711" s="20"/>
      <c r="CD711" s="20"/>
      <c r="CE711" s="20"/>
      <c r="CF711" s="20"/>
      <c r="CG711" s="20"/>
      <c r="CH711" s="20"/>
      <c r="CI711" s="20"/>
      <c r="CJ711" s="20"/>
      <c r="CK711" s="20"/>
      <c r="CL711" s="20"/>
      <c r="CM711" s="20"/>
      <c r="CN711" s="20"/>
      <c r="CO711" s="20"/>
      <c r="CP711" s="20"/>
      <c r="CQ711" s="20"/>
      <c r="CR711" s="20"/>
      <c r="CS711" s="20"/>
      <c r="CT711" s="20"/>
      <c r="CU711" s="20"/>
      <c r="CV711" s="20"/>
      <c r="CW711" s="20"/>
      <c r="CX711" s="20"/>
      <c r="CY711" s="20"/>
      <c r="CZ711" s="20"/>
      <c r="DA711" s="20"/>
      <c r="DB711" s="20"/>
      <c r="DC711" s="20"/>
      <c r="DD711" s="20"/>
      <c r="DE711" s="20"/>
      <c r="DF711" s="20"/>
      <c r="DG711" s="20"/>
      <c r="DH711" s="20"/>
      <c r="DI711" s="20"/>
      <c r="DJ711" s="20"/>
      <c r="DK711" s="20"/>
      <c r="DL711" s="20"/>
      <c r="DM711" s="20"/>
      <c r="DN711" s="20"/>
      <c r="DO711" s="20"/>
      <c r="DP711" s="20"/>
      <c r="DQ711" s="20"/>
      <c r="DR711" s="20"/>
      <c r="DS711" s="20"/>
      <c r="DT711" s="20"/>
      <c r="DU711" s="20"/>
      <c r="DV711" s="20"/>
      <c r="DW711" s="20"/>
      <c r="DX711" s="20"/>
      <c r="DY711" s="20"/>
      <c r="DZ711" s="20"/>
      <c r="EA711" s="20"/>
      <c r="EB711" s="20"/>
      <c r="EC711" s="20"/>
      <c r="ED711" s="20"/>
      <c r="EE711" s="20"/>
      <c r="EF711" s="20"/>
      <c r="EG711" s="20"/>
      <c r="EH711" s="20"/>
    </row>
    <row r="712" spans="1:141" s="19" customFormat="1" ht="12" customHeight="1" x14ac:dyDescent="0.25">
      <c r="A712" s="22"/>
      <c r="B712" s="4"/>
      <c r="C712" s="73"/>
      <c r="D712" s="73"/>
      <c r="E712" s="73"/>
      <c r="F712" s="73"/>
      <c r="G712" s="73"/>
      <c r="H712" s="73"/>
      <c r="I712" s="73"/>
      <c r="J712" s="73"/>
      <c r="K712" s="82"/>
      <c r="L712" s="81"/>
      <c r="M712" s="81"/>
      <c r="N712" s="55"/>
      <c r="O712" s="55"/>
      <c r="P712" s="56"/>
      <c r="Q712" s="17"/>
      <c r="R712" s="150"/>
      <c r="S712" s="150"/>
      <c r="T712" s="150"/>
      <c r="U712" s="150"/>
      <c r="V712" s="321"/>
      <c r="W712" s="338"/>
      <c r="X712" s="192"/>
      <c r="Y712" s="195"/>
      <c r="Z712" s="151"/>
      <c r="AA712" s="152"/>
      <c r="AB712" s="152"/>
      <c r="AC712" s="152"/>
      <c r="AD712" s="152"/>
      <c r="AE712" s="20"/>
      <c r="AF712" s="20"/>
      <c r="AG712" s="20"/>
      <c r="AH712" s="20"/>
      <c r="AI712" s="20"/>
      <c r="AJ712" s="20"/>
      <c r="AK712" s="20"/>
      <c r="AL712" s="20"/>
      <c r="AM712" s="20"/>
      <c r="AN712" s="20"/>
      <c r="AO712" s="20"/>
      <c r="AP712" s="20"/>
      <c r="AQ712" s="20"/>
      <c r="AR712" s="20"/>
      <c r="AS712" s="20"/>
      <c r="AT712" s="20"/>
      <c r="AU712" s="20"/>
      <c r="AV712" s="20"/>
      <c r="AW712" s="20"/>
      <c r="AX712" s="20"/>
      <c r="AY712" s="20"/>
      <c r="AZ712" s="20"/>
      <c r="BA712" s="20"/>
      <c r="BB712" s="20"/>
      <c r="BC712" s="20"/>
      <c r="BD712" s="20"/>
      <c r="BE712" s="20"/>
      <c r="BF712" s="20"/>
      <c r="BG712" s="20"/>
      <c r="BH712" s="20"/>
      <c r="BI712" s="20"/>
      <c r="BJ712" s="20"/>
      <c r="BK712" s="20"/>
      <c r="BL712" s="20"/>
      <c r="BM712" s="20"/>
      <c r="BN712" s="20"/>
      <c r="BO712" s="20"/>
      <c r="BP712" s="20"/>
      <c r="BQ712" s="20"/>
      <c r="BR712" s="20"/>
      <c r="BS712" s="20"/>
      <c r="BT712" s="20"/>
      <c r="BU712" s="20"/>
      <c r="BV712" s="20"/>
      <c r="BW712" s="20"/>
      <c r="BX712" s="20"/>
      <c r="BY712" s="20"/>
      <c r="BZ712" s="20"/>
      <c r="CA712" s="20"/>
      <c r="CB712" s="20"/>
      <c r="CC712" s="20"/>
      <c r="CD712" s="20"/>
      <c r="CE712" s="20"/>
      <c r="CF712" s="20"/>
      <c r="CG712" s="20"/>
      <c r="CH712" s="20"/>
      <c r="CI712" s="20"/>
      <c r="CJ712" s="20"/>
      <c r="CK712" s="20"/>
      <c r="CL712" s="20"/>
      <c r="CM712" s="20"/>
      <c r="CN712" s="20"/>
      <c r="CO712" s="20"/>
      <c r="CP712" s="20"/>
      <c r="CQ712" s="20"/>
      <c r="CR712" s="20"/>
      <c r="CS712" s="20"/>
      <c r="CT712" s="20"/>
      <c r="CU712" s="20"/>
      <c r="CV712" s="20"/>
      <c r="CW712" s="20"/>
      <c r="CX712" s="20"/>
      <c r="CY712" s="20"/>
      <c r="CZ712" s="20"/>
      <c r="DA712" s="20"/>
      <c r="DB712" s="20"/>
      <c r="DC712" s="20"/>
      <c r="DD712" s="20"/>
      <c r="DE712" s="20"/>
      <c r="DF712" s="20"/>
      <c r="DG712" s="20"/>
      <c r="DH712" s="20"/>
      <c r="DI712" s="20"/>
      <c r="DJ712" s="20"/>
      <c r="DK712" s="20"/>
      <c r="DL712" s="20"/>
      <c r="DM712" s="20"/>
      <c r="DN712" s="20"/>
      <c r="DO712" s="20"/>
      <c r="DP712" s="20"/>
      <c r="DQ712" s="20"/>
      <c r="DR712" s="20"/>
      <c r="DS712" s="20"/>
      <c r="DT712" s="20"/>
      <c r="DU712" s="20"/>
      <c r="DV712" s="20"/>
      <c r="DW712" s="20"/>
      <c r="DX712" s="20"/>
      <c r="DY712" s="20"/>
      <c r="DZ712" s="20"/>
      <c r="EA712" s="20"/>
      <c r="EB712" s="20"/>
      <c r="EC712" s="20"/>
      <c r="ED712" s="20"/>
      <c r="EE712" s="20"/>
      <c r="EF712" s="20"/>
      <c r="EG712" s="20"/>
      <c r="EH712" s="20"/>
    </row>
    <row r="713" spans="1:141" s="19" customFormat="1" ht="12" customHeight="1" x14ac:dyDescent="0.25">
      <c r="A713" s="22"/>
      <c r="B713" s="4"/>
      <c r="C713" s="73"/>
      <c r="D713" s="73"/>
      <c r="E713" s="73"/>
      <c r="F713" s="73"/>
      <c r="G713" s="73"/>
      <c r="H713" s="73"/>
      <c r="I713" s="73"/>
      <c r="J713" s="73"/>
      <c r="K713" s="82"/>
      <c r="L713" s="81"/>
      <c r="M713" s="81"/>
      <c r="N713" s="55"/>
      <c r="O713" s="55"/>
      <c r="P713" s="56"/>
      <c r="Q713" s="17"/>
      <c r="R713" s="150"/>
      <c r="S713" s="150"/>
      <c r="T713" s="150"/>
      <c r="U713" s="150"/>
      <c r="V713" s="321"/>
      <c r="W713" s="338"/>
      <c r="X713" s="192"/>
      <c r="Y713" s="195"/>
      <c r="Z713" s="151"/>
      <c r="AA713" s="152"/>
      <c r="AB713" s="152"/>
      <c r="AC713" s="152"/>
      <c r="AD713" s="152"/>
      <c r="AE713" s="20"/>
      <c r="AF713" s="20"/>
      <c r="AG713" s="20"/>
      <c r="AH713" s="20"/>
      <c r="AI713" s="20"/>
      <c r="AJ713" s="20"/>
      <c r="AK713" s="20"/>
      <c r="AL713" s="20"/>
      <c r="AM713" s="20"/>
      <c r="AN713" s="20"/>
      <c r="AO713" s="20"/>
      <c r="AP713" s="20"/>
      <c r="AQ713" s="20"/>
      <c r="AR713" s="20"/>
      <c r="AS713" s="20"/>
      <c r="AT713" s="20"/>
      <c r="AU713" s="20"/>
      <c r="AV713" s="20"/>
      <c r="AW713" s="20"/>
      <c r="AX713" s="20"/>
      <c r="AY713" s="20"/>
      <c r="AZ713" s="20"/>
      <c r="BA713" s="20"/>
      <c r="BB713" s="20"/>
      <c r="BC713" s="20"/>
      <c r="BD713" s="20"/>
      <c r="BE713" s="20"/>
      <c r="BF713" s="20"/>
      <c r="BG713" s="20"/>
      <c r="BH713" s="20"/>
      <c r="BI713" s="20"/>
      <c r="BJ713" s="20"/>
      <c r="BK713" s="20"/>
      <c r="BL713" s="20"/>
      <c r="BM713" s="20"/>
      <c r="BN713" s="20"/>
      <c r="BO713" s="20"/>
      <c r="BP713" s="20"/>
      <c r="BQ713" s="20"/>
      <c r="BR713" s="20"/>
      <c r="BS713" s="20"/>
      <c r="BT713" s="20"/>
      <c r="BU713" s="20"/>
      <c r="BV713" s="20"/>
      <c r="BW713" s="20"/>
      <c r="BX713" s="20"/>
      <c r="BY713" s="20"/>
      <c r="BZ713" s="20"/>
      <c r="CA713" s="20"/>
      <c r="CB713" s="20"/>
      <c r="CC713" s="20"/>
      <c r="CD713" s="20"/>
      <c r="CE713" s="20"/>
      <c r="CF713" s="20"/>
      <c r="CG713" s="20"/>
      <c r="CH713" s="20"/>
      <c r="CI713" s="20"/>
      <c r="CJ713" s="20"/>
      <c r="CK713" s="20"/>
      <c r="CL713" s="20"/>
      <c r="CM713" s="20"/>
      <c r="CN713" s="20"/>
      <c r="CO713" s="20"/>
      <c r="CP713" s="20"/>
      <c r="CQ713" s="20"/>
      <c r="CR713" s="20"/>
      <c r="CS713" s="20"/>
      <c r="CT713" s="20"/>
      <c r="CU713" s="20"/>
      <c r="CV713" s="20"/>
      <c r="CW713" s="20"/>
      <c r="CX713" s="20"/>
      <c r="CY713" s="20"/>
      <c r="CZ713" s="20"/>
      <c r="DA713" s="20"/>
      <c r="DB713" s="20"/>
      <c r="DC713" s="20"/>
      <c r="DD713" s="20"/>
      <c r="DE713" s="20"/>
      <c r="DF713" s="20"/>
      <c r="DG713" s="20"/>
      <c r="DH713" s="20"/>
      <c r="DI713" s="20"/>
      <c r="DJ713" s="20"/>
      <c r="DK713" s="20"/>
      <c r="DL713" s="20"/>
      <c r="DM713" s="20"/>
      <c r="DN713" s="20"/>
      <c r="DO713" s="20"/>
      <c r="DP713" s="20"/>
      <c r="DQ713" s="20"/>
      <c r="DR713" s="20"/>
      <c r="DS713" s="20"/>
      <c r="DT713" s="20"/>
      <c r="DU713" s="20"/>
      <c r="DV713" s="20"/>
      <c r="DW713" s="20"/>
      <c r="DX713" s="20"/>
      <c r="DY713" s="20"/>
      <c r="DZ713" s="20"/>
      <c r="EA713" s="20"/>
      <c r="EB713" s="20"/>
      <c r="EC713" s="20"/>
      <c r="ED713" s="20"/>
      <c r="EE713" s="20"/>
      <c r="EF713" s="20"/>
      <c r="EG713" s="20"/>
      <c r="EH713" s="20"/>
    </row>
    <row r="714" spans="1:141" s="19" customFormat="1" ht="12" customHeight="1" x14ac:dyDescent="0.25">
      <c r="A714" s="22"/>
      <c r="B714" s="4"/>
      <c r="C714" s="73"/>
      <c r="D714" s="73"/>
      <c r="E714" s="73"/>
      <c r="F714" s="73"/>
      <c r="G714" s="73"/>
      <c r="H714" s="73"/>
      <c r="I714" s="73"/>
      <c r="J714" s="73"/>
      <c r="K714" s="82"/>
      <c r="L714" s="81"/>
      <c r="M714" s="81"/>
      <c r="N714" s="55"/>
      <c r="O714" s="55"/>
      <c r="P714" s="56"/>
      <c r="Q714" s="17"/>
      <c r="R714" s="150"/>
      <c r="S714" s="150"/>
      <c r="T714" s="150"/>
      <c r="U714" s="150"/>
      <c r="V714" s="321"/>
      <c r="W714" s="338"/>
      <c r="X714" s="192"/>
      <c r="Y714" s="195"/>
      <c r="Z714" s="151"/>
      <c r="AA714" s="152"/>
      <c r="AB714" s="152"/>
      <c r="AC714" s="152"/>
      <c r="AD714" s="152"/>
      <c r="AE714" s="20"/>
      <c r="AF714" s="20"/>
      <c r="AG714" s="20"/>
      <c r="AH714" s="20"/>
      <c r="AI714" s="20"/>
      <c r="AJ714" s="20"/>
      <c r="AK714" s="20"/>
      <c r="AL714" s="20"/>
      <c r="AM714" s="20"/>
      <c r="AN714" s="20"/>
      <c r="AO714" s="20"/>
      <c r="AP714" s="20"/>
      <c r="AQ714" s="20"/>
      <c r="AR714" s="20"/>
      <c r="AS714" s="20"/>
      <c r="AT714" s="20"/>
      <c r="AU714" s="20"/>
      <c r="AV714" s="20"/>
      <c r="AW714" s="20"/>
      <c r="AX714" s="20"/>
      <c r="AY714" s="20"/>
      <c r="AZ714" s="20"/>
      <c r="BA714" s="20"/>
      <c r="BB714" s="20"/>
      <c r="BC714" s="20"/>
      <c r="BD714" s="20"/>
      <c r="BE714" s="20"/>
      <c r="BF714" s="20"/>
      <c r="BG714" s="20"/>
      <c r="BH714" s="20"/>
      <c r="BI714" s="20"/>
      <c r="BJ714" s="20"/>
      <c r="BK714" s="20"/>
      <c r="BL714" s="20"/>
      <c r="BM714" s="20"/>
      <c r="BN714" s="20"/>
      <c r="BO714" s="20"/>
      <c r="BP714" s="20"/>
      <c r="BQ714" s="20"/>
      <c r="BR714" s="20"/>
      <c r="BS714" s="20"/>
      <c r="BT714" s="20"/>
      <c r="BU714" s="20"/>
      <c r="BV714" s="20"/>
      <c r="BW714" s="20"/>
      <c r="BX714" s="20"/>
      <c r="BY714" s="20"/>
      <c r="BZ714" s="20"/>
      <c r="CA714" s="20"/>
      <c r="CB714" s="20"/>
      <c r="CC714" s="20"/>
      <c r="CD714" s="20"/>
      <c r="CE714" s="20"/>
      <c r="CF714" s="20"/>
      <c r="CG714" s="20"/>
      <c r="CH714" s="20"/>
      <c r="CI714" s="20"/>
      <c r="CJ714" s="20"/>
      <c r="CK714" s="20"/>
      <c r="CL714" s="20"/>
      <c r="CM714" s="20"/>
      <c r="CN714" s="20"/>
      <c r="CO714" s="20"/>
      <c r="CP714" s="20"/>
      <c r="CQ714" s="20"/>
      <c r="CR714" s="20"/>
      <c r="CS714" s="20"/>
      <c r="CT714" s="20"/>
      <c r="CU714" s="20"/>
      <c r="CV714" s="20"/>
      <c r="CW714" s="20"/>
      <c r="CX714" s="20"/>
      <c r="CY714" s="20"/>
      <c r="CZ714" s="20"/>
      <c r="DA714" s="20"/>
      <c r="DB714" s="20"/>
      <c r="DC714" s="20"/>
      <c r="DD714" s="20"/>
      <c r="DE714" s="20"/>
      <c r="DF714" s="20"/>
      <c r="DG714" s="20"/>
      <c r="DH714" s="20"/>
      <c r="DI714" s="20"/>
      <c r="DJ714" s="20"/>
      <c r="DK714" s="20"/>
      <c r="DL714" s="20"/>
      <c r="DM714" s="20"/>
      <c r="DN714" s="20"/>
      <c r="DO714" s="20"/>
      <c r="DP714" s="20"/>
      <c r="DQ714" s="20"/>
      <c r="DR714" s="20"/>
      <c r="DS714" s="20"/>
      <c r="DT714" s="20"/>
      <c r="DU714" s="20"/>
      <c r="DV714" s="20"/>
      <c r="DW714" s="20"/>
      <c r="DX714" s="20"/>
      <c r="DY714" s="20"/>
      <c r="DZ714" s="20"/>
      <c r="EA714" s="20"/>
      <c r="EB714" s="20"/>
      <c r="EC714" s="20"/>
      <c r="ED714" s="20"/>
      <c r="EE714" s="20"/>
      <c r="EF714" s="20"/>
      <c r="EG714" s="20"/>
      <c r="EH714" s="20"/>
    </row>
    <row r="715" spans="1:141" s="19" customFormat="1" ht="12" customHeight="1" x14ac:dyDescent="0.25">
      <c r="B715" s="4"/>
      <c r="C715" s="73"/>
      <c r="D715" s="73"/>
      <c r="E715" s="73"/>
      <c r="F715" s="73"/>
      <c r="G715" s="73"/>
      <c r="H715" s="73"/>
      <c r="I715" s="73"/>
      <c r="J715" s="73"/>
      <c r="K715" s="82"/>
      <c r="L715" s="81"/>
      <c r="M715" s="81"/>
      <c r="N715" s="55"/>
      <c r="O715" s="55"/>
      <c r="P715" s="56"/>
      <c r="Q715" s="17"/>
      <c r="R715" s="150"/>
      <c r="S715" s="150"/>
      <c r="T715" s="150"/>
      <c r="U715" s="150"/>
      <c r="V715" s="321"/>
      <c r="W715" s="338"/>
      <c r="X715" s="192"/>
      <c r="Y715" s="195"/>
      <c r="Z715" s="151"/>
      <c r="AA715" s="152"/>
      <c r="AB715" s="152"/>
      <c r="AC715" s="152"/>
      <c r="AD715" s="152"/>
      <c r="AE715" s="20"/>
      <c r="AF715" s="20"/>
      <c r="AG715" s="20"/>
      <c r="AH715" s="20"/>
      <c r="AI715" s="20"/>
      <c r="AJ715" s="20"/>
      <c r="AK715" s="20"/>
      <c r="AL715" s="20"/>
      <c r="AM715" s="20"/>
      <c r="AN715" s="20"/>
      <c r="AO715" s="20"/>
      <c r="AP715" s="20"/>
      <c r="AQ715" s="20"/>
      <c r="AR715" s="20"/>
      <c r="AS715" s="20"/>
      <c r="AT715" s="20"/>
      <c r="AU715" s="20"/>
      <c r="AV715" s="20"/>
      <c r="AW715" s="20"/>
      <c r="AX715" s="20"/>
      <c r="AY715" s="20"/>
      <c r="AZ715" s="20"/>
      <c r="BA715" s="20"/>
      <c r="BB715" s="20"/>
      <c r="BC715" s="20"/>
      <c r="BD715" s="20"/>
      <c r="BE715" s="20"/>
      <c r="BF715" s="20"/>
      <c r="BG715" s="20"/>
      <c r="BH715" s="20"/>
      <c r="BI715" s="20"/>
      <c r="BJ715" s="20"/>
      <c r="BK715" s="20"/>
      <c r="BL715" s="20"/>
      <c r="BM715" s="20"/>
      <c r="BN715" s="20"/>
      <c r="BO715" s="20"/>
      <c r="BP715" s="20"/>
      <c r="BQ715" s="20"/>
      <c r="BR715" s="20"/>
      <c r="BS715" s="20"/>
      <c r="BT715" s="20"/>
      <c r="BU715" s="20"/>
      <c r="BV715" s="20"/>
      <c r="BW715" s="20"/>
      <c r="BX715" s="20"/>
      <c r="BY715" s="20"/>
      <c r="BZ715" s="20"/>
      <c r="CA715" s="20"/>
      <c r="CB715" s="20"/>
      <c r="CC715" s="20"/>
      <c r="CD715" s="20"/>
      <c r="CE715" s="20"/>
      <c r="CF715" s="20"/>
      <c r="CG715" s="20"/>
      <c r="CH715" s="20"/>
      <c r="CI715" s="20"/>
      <c r="CJ715" s="20"/>
      <c r="CK715" s="20"/>
      <c r="CL715" s="20"/>
      <c r="CM715" s="20"/>
      <c r="CN715" s="20"/>
      <c r="CO715" s="20"/>
      <c r="CP715" s="20"/>
      <c r="CQ715" s="20"/>
      <c r="CR715" s="20"/>
      <c r="CS715" s="20"/>
      <c r="CT715" s="20"/>
      <c r="CU715" s="20"/>
      <c r="CV715" s="20"/>
      <c r="CW715" s="20"/>
      <c r="CX715" s="20"/>
      <c r="CY715" s="20"/>
      <c r="CZ715" s="20"/>
      <c r="DA715" s="20"/>
      <c r="DB715" s="20"/>
      <c r="DC715" s="20"/>
      <c r="DD715" s="20"/>
      <c r="DE715" s="20"/>
      <c r="DF715" s="20"/>
      <c r="DG715" s="20"/>
      <c r="DH715" s="20"/>
      <c r="DI715" s="20"/>
      <c r="DJ715" s="20"/>
      <c r="DK715" s="20"/>
      <c r="DL715" s="20"/>
      <c r="DM715" s="20"/>
      <c r="DN715" s="20"/>
      <c r="DO715" s="20"/>
      <c r="DP715" s="20"/>
      <c r="DQ715" s="20"/>
      <c r="DR715" s="20"/>
      <c r="DS715" s="20"/>
      <c r="DT715" s="20"/>
      <c r="DU715" s="20"/>
      <c r="DV715" s="20"/>
      <c r="DW715" s="20"/>
      <c r="DX715" s="20"/>
      <c r="DY715" s="20"/>
      <c r="DZ715" s="20"/>
      <c r="EA715" s="20"/>
      <c r="EB715" s="20"/>
      <c r="EC715" s="20"/>
      <c r="ED715" s="20"/>
      <c r="EE715" s="20"/>
      <c r="EF715" s="20"/>
      <c r="EG715" s="20"/>
      <c r="EH715" s="20"/>
    </row>
    <row r="716" spans="1:141" s="19" customFormat="1" ht="12" customHeight="1" x14ac:dyDescent="0.25">
      <c r="B716" s="4"/>
      <c r="C716" s="73"/>
      <c r="D716" s="73"/>
      <c r="E716" s="73"/>
      <c r="F716" s="73"/>
      <c r="G716" s="73"/>
      <c r="H716" s="73"/>
      <c r="I716" s="73"/>
      <c r="J716" s="73"/>
      <c r="K716" s="82"/>
      <c r="L716" s="81"/>
      <c r="M716" s="81"/>
      <c r="N716" s="55"/>
      <c r="O716" s="55"/>
      <c r="P716" s="56"/>
      <c r="Q716" s="17"/>
      <c r="R716" s="150"/>
      <c r="S716" s="150"/>
      <c r="T716" s="150"/>
      <c r="U716" s="150"/>
      <c r="V716" s="321"/>
      <c r="W716" s="338"/>
      <c r="X716" s="192"/>
      <c r="Y716" s="195"/>
      <c r="Z716" s="151"/>
      <c r="AA716" s="152"/>
      <c r="AB716" s="152"/>
      <c r="AC716" s="152"/>
      <c r="AD716" s="152"/>
      <c r="AE716" s="20"/>
      <c r="AF716" s="20"/>
      <c r="AG716" s="20"/>
      <c r="AH716" s="20"/>
      <c r="AI716" s="20"/>
      <c r="AJ716" s="20"/>
      <c r="AK716" s="20"/>
      <c r="AL716" s="20"/>
      <c r="AM716" s="20"/>
      <c r="AN716" s="20"/>
      <c r="AO716" s="20"/>
      <c r="AP716" s="20"/>
      <c r="AQ716" s="20"/>
      <c r="AR716" s="20"/>
      <c r="AS716" s="20"/>
      <c r="AT716" s="20"/>
      <c r="AU716" s="20"/>
      <c r="AV716" s="20"/>
      <c r="AW716" s="20"/>
      <c r="AX716" s="20"/>
      <c r="AY716" s="20"/>
      <c r="AZ716" s="20"/>
      <c r="BA716" s="20"/>
      <c r="BB716" s="20"/>
      <c r="BC716" s="20"/>
      <c r="BD716" s="20"/>
      <c r="BE716" s="20"/>
      <c r="BF716" s="20"/>
      <c r="BG716" s="20"/>
      <c r="BH716" s="20"/>
      <c r="BI716" s="20"/>
      <c r="BJ716" s="20"/>
      <c r="BK716" s="20"/>
      <c r="BL716" s="20"/>
      <c r="BM716" s="20"/>
      <c r="BN716" s="20"/>
      <c r="BO716" s="20"/>
      <c r="BP716" s="20"/>
      <c r="BQ716" s="20"/>
      <c r="BR716" s="20"/>
      <c r="BS716" s="20"/>
      <c r="BT716" s="20"/>
      <c r="BU716" s="20"/>
      <c r="BV716" s="20"/>
      <c r="BW716" s="20"/>
      <c r="BX716" s="20"/>
      <c r="BY716" s="20"/>
      <c r="BZ716" s="20"/>
      <c r="CA716" s="20"/>
      <c r="CB716" s="20"/>
      <c r="CC716" s="20"/>
      <c r="CD716" s="20"/>
      <c r="CE716" s="20"/>
      <c r="CF716" s="20"/>
      <c r="CG716" s="20"/>
      <c r="CH716" s="20"/>
      <c r="CI716" s="20"/>
      <c r="CJ716" s="20"/>
      <c r="CK716" s="20"/>
      <c r="CL716" s="20"/>
      <c r="CM716" s="20"/>
      <c r="CN716" s="20"/>
      <c r="CO716" s="20"/>
      <c r="CP716" s="20"/>
      <c r="CQ716" s="20"/>
      <c r="CR716" s="20"/>
      <c r="CS716" s="20"/>
      <c r="CT716" s="20"/>
      <c r="CU716" s="20"/>
      <c r="CV716" s="20"/>
      <c r="CW716" s="20"/>
      <c r="CX716" s="20"/>
      <c r="CY716" s="20"/>
      <c r="CZ716" s="20"/>
      <c r="DA716" s="20"/>
      <c r="DB716" s="20"/>
      <c r="DC716" s="20"/>
      <c r="DD716" s="20"/>
      <c r="DE716" s="20"/>
      <c r="DF716" s="20"/>
      <c r="DG716" s="20"/>
      <c r="DH716" s="20"/>
      <c r="DI716" s="20"/>
      <c r="DJ716" s="20"/>
      <c r="DK716" s="20"/>
      <c r="DL716" s="20"/>
      <c r="DM716" s="20"/>
      <c r="DN716" s="20"/>
      <c r="DO716" s="20"/>
      <c r="DP716" s="20"/>
      <c r="DQ716" s="20"/>
      <c r="DR716" s="20"/>
      <c r="DS716" s="20"/>
      <c r="DT716" s="20"/>
      <c r="DU716" s="20"/>
      <c r="DV716" s="20"/>
      <c r="DW716" s="20"/>
      <c r="DX716" s="20"/>
      <c r="DY716" s="20"/>
      <c r="DZ716" s="20"/>
      <c r="EA716" s="20"/>
      <c r="EB716" s="20"/>
      <c r="EC716" s="20"/>
      <c r="ED716" s="20"/>
      <c r="EE716" s="20"/>
      <c r="EF716" s="20"/>
      <c r="EG716" s="20"/>
      <c r="EH716" s="20"/>
    </row>
    <row r="717" spans="1:141" s="19" customFormat="1" ht="12" customHeight="1" x14ac:dyDescent="0.25">
      <c r="B717" s="4"/>
      <c r="C717" s="73"/>
      <c r="D717" s="73"/>
      <c r="E717" s="73"/>
      <c r="F717" s="73"/>
      <c r="G717" s="73"/>
      <c r="H717" s="73"/>
      <c r="I717" s="73"/>
      <c r="J717" s="73"/>
      <c r="K717" s="82"/>
      <c r="L717" s="81"/>
      <c r="M717" s="81"/>
      <c r="N717" s="55"/>
      <c r="O717" s="55"/>
      <c r="P717" s="56"/>
      <c r="Q717" s="17"/>
      <c r="R717" s="150"/>
      <c r="S717" s="150"/>
      <c r="T717" s="150"/>
      <c r="U717" s="150"/>
      <c r="V717" s="321"/>
      <c r="W717" s="338"/>
      <c r="X717" s="192"/>
      <c r="Y717" s="195"/>
      <c r="Z717" s="151"/>
      <c r="AA717" s="152"/>
      <c r="AB717" s="152"/>
      <c r="AC717" s="152"/>
      <c r="AD717" s="152"/>
      <c r="AE717" s="20"/>
      <c r="AF717" s="20"/>
      <c r="AG717" s="20"/>
      <c r="AH717" s="20"/>
      <c r="AI717" s="20"/>
      <c r="AJ717" s="20"/>
      <c r="AK717" s="20"/>
      <c r="AL717" s="20"/>
      <c r="AM717" s="20"/>
      <c r="AN717" s="20"/>
      <c r="AO717" s="20"/>
      <c r="AP717" s="20"/>
      <c r="AQ717" s="20"/>
      <c r="AR717" s="20"/>
      <c r="AS717" s="20"/>
      <c r="AT717" s="20"/>
      <c r="AU717" s="20"/>
      <c r="AV717" s="20"/>
      <c r="AW717" s="20"/>
      <c r="AX717" s="20"/>
      <c r="AY717" s="20"/>
      <c r="AZ717" s="20"/>
      <c r="BA717" s="20"/>
      <c r="BB717" s="20"/>
      <c r="BC717" s="20"/>
      <c r="BD717" s="20"/>
      <c r="BE717" s="20"/>
      <c r="BF717" s="20"/>
      <c r="BG717" s="20"/>
      <c r="BH717" s="20"/>
      <c r="BI717" s="20"/>
      <c r="BJ717" s="20"/>
      <c r="BK717" s="20"/>
      <c r="BL717" s="20"/>
      <c r="BM717" s="20"/>
      <c r="BN717" s="20"/>
      <c r="BO717" s="20"/>
      <c r="BP717" s="20"/>
      <c r="BQ717" s="20"/>
      <c r="BR717" s="20"/>
      <c r="BS717" s="20"/>
      <c r="BT717" s="20"/>
      <c r="BU717" s="20"/>
      <c r="BV717" s="20"/>
      <c r="BW717" s="20"/>
      <c r="BX717" s="20"/>
      <c r="BY717" s="20"/>
      <c r="BZ717" s="20"/>
      <c r="CA717" s="20"/>
      <c r="CB717" s="20"/>
      <c r="CC717" s="20"/>
      <c r="CD717" s="20"/>
      <c r="CE717" s="20"/>
      <c r="CF717" s="20"/>
      <c r="CG717" s="20"/>
      <c r="CH717" s="20"/>
      <c r="CI717" s="20"/>
      <c r="CJ717" s="20"/>
      <c r="CK717" s="20"/>
      <c r="CL717" s="20"/>
      <c r="CM717" s="20"/>
      <c r="CN717" s="20"/>
      <c r="CO717" s="20"/>
      <c r="CP717" s="20"/>
      <c r="CQ717" s="20"/>
      <c r="CR717" s="20"/>
      <c r="CS717" s="20"/>
      <c r="CT717" s="20"/>
      <c r="CU717" s="20"/>
      <c r="CV717" s="20"/>
      <c r="CW717" s="20"/>
      <c r="CX717" s="20"/>
      <c r="CY717" s="20"/>
      <c r="CZ717" s="20"/>
      <c r="DA717" s="20"/>
      <c r="DB717" s="20"/>
      <c r="DC717" s="20"/>
      <c r="DD717" s="20"/>
      <c r="DE717" s="20"/>
      <c r="DF717" s="20"/>
      <c r="DG717" s="20"/>
      <c r="DH717" s="20"/>
      <c r="DI717" s="20"/>
      <c r="DJ717" s="20"/>
      <c r="DK717" s="20"/>
      <c r="DL717" s="20"/>
      <c r="DM717" s="20"/>
      <c r="DN717" s="20"/>
      <c r="DO717" s="20"/>
      <c r="DP717" s="20"/>
      <c r="DQ717" s="20"/>
      <c r="DR717" s="20"/>
      <c r="DS717" s="20"/>
      <c r="DT717" s="20"/>
      <c r="DU717" s="20"/>
      <c r="DV717" s="20"/>
      <c r="DW717" s="20"/>
      <c r="DX717" s="20"/>
      <c r="DY717" s="20"/>
      <c r="DZ717" s="20"/>
      <c r="EA717" s="20"/>
      <c r="EB717" s="20"/>
      <c r="EC717" s="20"/>
      <c r="ED717" s="20"/>
      <c r="EE717" s="20"/>
      <c r="EF717" s="20"/>
      <c r="EG717" s="20"/>
      <c r="EH717" s="20"/>
    </row>
    <row r="718" spans="1:141" s="19" customFormat="1" ht="12" customHeight="1" x14ac:dyDescent="0.25">
      <c r="B718" s="4"/>
      <c r="C718" s="73"/>
      <c r="D718" s="73"/>
      <c r="E718" s="73"/>
      <c r="F718" s="73"/>
      <c r="G718" s="73"/>
      <c r="H718" s="73"/>
      <c r="I718" s="73"/>
      <c r="J718" s="73"/>
      <c r="K718" s="82"/>
      <c r="L718" s="81"/>
      <c r="M718" s="81"/>
      <c r="N718" s="55"/>
      <c r="O718" s="55"/>
      <c r="P718" s="56"/>
      <c r="Q718" s="17"/>
      <c r="R718" s="150"/>
      <c r="S718" s="150"/>
      <c r="T718" s="150"/>
      <c r="U718" s="150"/>
      <c r="V718" s="321"/>
      <c r="W718" s="338"/>
      <c r="X718" s="192"/>
      <c r="Y718" s="195"/>
      <c r="Z718" s="151"/>
      <c r="AA718" s="152"/>
      <c r="AB718" s="152"/>
      <c r="AC718" s="152"/>
      <c r="AD718" s="152"/>
      <c r="AE718" s="20"/>
      <c r="AF718" s="20"/>
      <c r="AG718" s="20"/>
      <c r="AH718" s="20"/>
      <c r="AI718" s="20"/>
      <c r="AJ718" s="20"/>
      <c r="AK718" s="20"/>
      <c r="AL718" s="20"/>
      <c r="AM718" s="20"/>
      <c r="AN718" s="20"/>
      <c r="AO718" s="20"/>
      <c r="AP718" s="20"/>
      <c r="AQ718" s="20"/>
      <c r="AR718" s="20"/>
      <c r="AS718" s="20"/>
      <c r="AT718" s="20"/>
      <c r="AU718" s="20"/>
      <c r="AV718" s="20"/>
      <c r="AW718" s="20"/>
      <c r="AX718" s="20"/>
      <c r="AY718" s="20"/>
      <c r="AZ718" s="20"/>
      <c r="BA718" s="20"/>
      <c r="BB718" s="20"/>
      <c r="BC718" s="20"/>
      <c r="BD718" s="20"/>
      <c r="BE718" s="20"/>
      <c r="BF718" s="20"/>
      <c r="BG718" s="20"/>
      <c r="BH718" s="20"/>
      <c r="BI718" s="20"/>
      <c r="BJ718" s="20"/>
      <c r="BK718" s="20"/>
      <c r="BL718" s="20"/>
      <c r="BM718" s="20"/>
      <c r="BN718" s="20"/>
      <c r="BO718" s="20"/>
      <c r="BP718" s="20"/>
      <c r="BQ718" s="20"/>
      <c r="BR718" s="20"/>
      <c r="BS718" s="20"/>
      <c r="BT718" s="20"/>
      <c r="BU718" s="20"/>
      <c r="BV718" s="20"/>
      <c r="BW718" s="20"/>
      <c r="BX718" s="20"/>
      <c r="BY718" s="20"/>
      <c r="BZ718" s="20"/>
      <c r="CA718" s="20"/>
      <c r="CB718" s="20"/>
      <c r="CC718" s="20"/>
      <c r="CD718" s="20"/>
      <c r="CE718" s="20"/>
      <c r="CF718" s="20"/>
      <c r="CG718" s="20"/>
      <c r="CH718" s="20"/>
      <c r="CI718" s="20"/>
      <c r="CJ718" s="20"/>
      <c r="CK718" s="20"/>
      <c r="CL718" s="20"/>
      <c r="CM718" s="20"/>
      <c r="CN718" s="20"/>
      <c r="CO718" s="20"/>
      <c r="CP718" s="20"/>
      <c r="CQ718" s="20"/>
      <c r="CR718" s="20"/>
      <c r="CS718" s="20"/>
      <c r="CT718" s="20"/>
      <c r="CU718" s="20"/>
      <c r="CV718" s="20"/>
      <c r="CW718" s="20"/>
      <c r="CX718" s="20"/>
      <c r="CY718" s="20"/>
      <c r="CZ718" s="20"/>
      <c r="DA718" s="20"/>
      <c r="DB718" s="20"/>
      <c r="DC718" s="20"/>
      <c r="DD718" s="20"/>
      <c r="DE718" s="20"/>
      <c r="DF718" s="20"/>
      <c r="DG718" s="20"/>
      <c r="DH718" s="20"/>
      <c r="DI718" s="20"/>
      <c r="DJ718" s="20"/>
      <c r="DK718" s="20"/>
      <c r="DL718" s="20"/>
      <c r="DM718" s="20"/>
      <c r="DN718" s="20"/>
      <c r="DO718" s="20"/>
      <c r="DP718" s="20"/>
      <c r="DQ718" s="20"/>
      <c r="DR718" s="20"/>
      <c r="DS718" s="20"/>
      <c r="DT718" s="20"/>
      <c r="DU718" s="20"/>
      <c r="DV718" s="20"/>
      <c r="DW718" s="20"/>
      <c r="DX718" s="20"/>
      <c r="DY718" s="20"/>
      <c r="DZ718" s="20"/>
      <c r="EA718" s="20"/>
      <c r="EB718" s="20"/>
      <c r="EC718" s="20"/>
      <c r="ED718" s="20"/>
      <c r="EE718" s="20"/>
      <c r="EF718" s="20"/>
      <c r="EG718" s="20"/>
      <c r="EH718" s="20"/>
    </row>
    <row r="719" spans="1:141" s="19" customFormat="1" ht="12" customHeight="1" x14ac:dyDescent="0.25">
      <c r="B719" s="4"/>
      <c r="C719" s="73"/>
      <c r="D719" s="73"/>
      <c r="E719" s="73"/>
      <c r="F719" s="73"/>
      <c r="G719" s="73"/>
      <c r="H719" s="73"/>
      <c r="I719" s="73"/>
      <c r="J719" s="73"/>
      <c r="K719" s="82"/>
      <c r="L719" s="81"/>
      <c r="M719" s="81"/>
      <c r="N719" s="55"/>
      <c r="O719" s="55"/>
      <c r="P719" s="56"/>
      <c r="Q719" s="17"/>
      <c r="R719" s="150"/>
      <c r="S719" s="150"/>
      <c r="T719" s="150"/>
      <c r="U719" s="150"/>
      <c r="V719" s="321"/>
      <c r="W719" s="338"/>
      <c r="X719" s="192"/>
      <c r="Y719" s="195"/>
      <c r="Z719" s="151"/>
      <c r="AA719" s="152"/>
      <c r="AB719" s="152"/>
      <c r="AC719" s="152"/>
      <c r="AD719" s="152"/>
      <c r="AE719" s="20"/>
      <c r="AF719" s="20"/>
      <c r="AG719" s="20"/>
      <c r="AH719" s="20"/>
      <c r="AI719" s="20"/>
      <c r="AJ719" s="20"/>
      <c r="AK719" s="20"/>
      <c r="AL719" s="20"/>
      <c r="AM719" s="20"/>
      <c r="AN719" s="20"/>
      <c r="AO719" s="20"/>
      <c r="AP719" s="20"/>
      <c r="AQ719" s="20"/>
      <c r="AR719" s="20"/>
      <c r="AS719" s="20"/>
      <c r="AT719" s="20"/>
      <c r="AU719" s="20"/>
      <c r="AV719" s="20"/>
      <c r="AW719" s="20"/>
      <c r="AX719" s="20"/>
      <c r="AY719" s="20"/>
      <c r="AZ719" s="20"/>
      <c r="BA719" s="20"/>
      <c r="BB719" s="20"/>
      <c r="BC719" s="20"/>
      <c r="BD719" s="20"/>
      <c r="BE719" s="20"/>
      <c r="BF719" s="20"/>
      <c r="BG719" s="20"/>
      <c r="BH719" s="20"/>
      <c r="BI719" s="20"/>
      <c r="BJ719" s="20"/>
      <c r="BK719" s="20"/>
      <c r="BL719" s="20"/>
      <c r="BM719" s="20"/>
      <c r="BN719" s="20"/>
      <c r="BO719" s="20"/>
      <c r="BP719" s="20"/>
      <c r="BQ719" s="20"/>
      <c r="BR719" s="20"/>
      <c r="BS719" s="20"/>
      <c r="BT719" s="20"/>
      <c r="BU719" s="20"/>
      <c r="BV719" s="20"/>
      <c r="BW719" s="20"/>
      <c r="BX719" s="20"/>
      <c r="BY719" s="20"/>
      <c r="BZ719" s="20"/>
      <c r="CA719" s="20"/>
      <c r="CB719" s="20"/>
      <c r="CC719" s="20"/>
      <c r="CD719" s="20"/>
      <c r="CE719" s="20"/>
      <c r="CF719" s="20"/>
      <c r="CG719" s="20"/>
      <c r="CH719" s="20"/>
      <c r="CI719" s="20"/>
      <c r="CJ719" s="20"/>
      <c r="CK719" s="20"/>
      <c r="CL719" s="20"/>
      <c r="CM719" s="20"/>
      <c r="CN719" s="20"/>
      <c r="CO719" s="20"/>
      <c r="CP719" s="20"/>
      <c r="CQ719" s="20"/>
      <c r="CR719" s="20"/>
      <c r="CS719" s="20"/>
      <c r="CT719" s="20"/>
      <c r="CU719" s="20"/>
      <c r="CV719" s="20"/>
      <c r="CW719" s="20"/>
      <c r="CX719" s="20"/>
      <c r="CY719" s="20"/>
      <c r="CZ719" s="20"/>
      <c r="DA719" s="20"/>
      <c r="DB719" s="20"/>
      <c r="DC719" s="20"/>
      <c r="DD719" s="20"/>
      <c r="DE719" s="20"/>
      <c r="DF719" s="20"/>
      <c r="DG719" s="20"/>
      <c r="DH719" s="20"/>
      <c r="DI719" s="20"/>
      <c r="DJ719" s="20"/>
      <c r="DK719" s="20"/>
      <c r="DL719" s="20"/>
      <c r="DM719" s="20"/>
      <c r="DN719" s="20"/>
      <c r="DO719" s="20"/>
      <c r="DP719" s="20"/>
      <c r="DQ719" s="20"/>
      <c r="DR719" s="20"/>
      <c r="DS719" s="20"/>
      <c r="DT719" s="20"/>
      <c r="DU719" s="20"/>
      <c r="DV719" s="20"/>
      <c r="DW719" s="20"/>
      <c r="DX719" s="20"/>
      <c r="DY719" s="20"/>
      <c r="DZ719" s="20"/>
      <c r="EA719" s="20"/>
      <c r="EB719" s="20"/>
      <c r="EC719" s="20"/>
      <c r="ED719" s="20"/>
      <c r="EE719" s="20"/>
      <c r="EF719" s="20"/>
      <c r="EG719" s="20"/>
      <c r="EH719" s="20"/>
    </row>
    <row r="720" spans="1:141" s="19" customFormat="1" ht="12" customHeight="1" x14ac:dyDescent="0.25">
      <c r="B720" s="4"/>
      <c r="C720" s="73"/>
      <c r="D720" s="73"/>
      <c r="E720" s="73"/>
      <c r="F720" s="73"/>
      <c r="G720" s="73"/>
      <c r="H720" s="73"/>
      <c r="I720" s="73"/>
      <c r="J720" s="73"/>
      <c r="K720" s="82"/>
      <c r="L720" s="81"/>
      <c r="M720" s="81"/>
      <c r="N720" s="55"/>
      <c r="O720" s="55"/>
      <c r="P720" s="56"/>
      <c r="Q720" s="17"/>
      <c r="R720" s="150"/>
      <c r="S720" s="150"/>
      <c r="T720" s="150"/>
      <c r="U720" s="150"/>
      <c r="V720" s="321"/>
      <c r="W720" s="338"/>
      <c r="X720" s="192"/>
      <c r="Y720" s="195"/>
      <c r="Z720" s="151"/>
      <c r="AA720" s="152"/>
      <c r="AB720" s="152"/>
      <c r="AC720" s="152"/>
      <c r="AD720" s="152"/>
      <c r="AE720" s="20"/>
      <c r="AF720" s="20"/>
      <c r="AG720" s="20"/>
      <c r="AH720" s="20"/>
      <c r="AI720" s="20"/>
      <c r="AJ720" s="20"/>
      <c r="AK720" s="20"/>
      <c r="AL720" s="20"/>
      <c r="AM720" s="20"/>
      <c r="AN720" s="20"/>
      <c r="AO720" s="20"/>
      <c r="AP720" s="20"/>
      <c r="AQ720" s="20"/>
      <c r="AR720" s="20"/>
      <c r="AS720" s="20"/>
      <c r="AT720" s="20"/>
      <c r="AU720" s="20"/>
      <c r="AV720" s="20"/>
      <c r="AW720" s="20"/>
      <c r="AX720" s="20"/>
      <c r="AY720" s="20"/>
      <c r="AZ720" s="20"/>
      <c r="BA720" s="20"/>
      <c r="BB720" s="20"/>
      <c r="BC720" s="20"/>
      <c r="BD720" s="20"/>
      <c r="BE720" s="20"/>
      <c r="BF720" s="20"/>
      <c r="BG720" s="20"/>
      <c r="BH720" s="20"/>
      <c r="BI720" s="20"/>
      <c r="BJ720" s="20"/>
      <c r="BK720" s="20"/>
      <c r="BL720" s="20"/>
      <c r="BM720" s="20"/>
      <c r="BN720" s="20"/>
      <c r="BO720" s="20"/>
      <c r="BP720" s="20"/>
      <c r="BQ720" s="20"/>
      <c r="BR720" s="20"/>
      <c r="BS720" s="20"/>
      <c r="BT720" s="20"/>
      <c r="BU720" s="20"/>
      <c r="BV720" s="20"/>
      <c r="BW720" s="20"/>
      <c r="BX720" s="20"/>
      <c r="BY720" s="20"/>
      <c r="BZ720" s="20"/>
      <c r="CA720" s="20"/>
      <c r="CB720" s="20"/>
      <c r="CC720" s="20"/>
      <c r="CD720" s="20"/>
      <c r="CE720" s="20"/>
      <c r="CF720" s="20"/>
      <c r="CG720" s="20"/>
      <c r="CH720" s="20"/>
      <c r="CI720" s="20"/>
      <c r="CJ720" s="20"/>
      <c r="CK720" s="20"/>
      <c r="CL720" s="20"/>
      <c r="CM720" s="20"/>
      <c r="CN720" s="20"/>
      <c r="CO720" s="20"/>
      <c r="CP720" s="20"/>
      <c r="CQ720" s="20"/>
      <c r="CR720" s="20"/>
      <c r="CS720" s="20"/>
      <c r="CT720" s="20"/>
      <c r="CU720" s="20"/>
      <c r="CV720" s="20"/>
      <c r="CW720" s="20"/>
      <c r="CX720" s="20"/>
      <c r="CY720" s="20"/>
      <c r="CZ720" s="20"/>
      <c r="DA720" s="20"/>
      <c r="DB720" s="20"/>
      <c r="DC720" s="20"/>
      <c r="DD720" s="20"/>
      <c r="DE720" s="20"/>
      <c r="DF720" s="20"/>
      <c r="DG720" s="20"/>
      <c r="DH720" s="20"/>
      <c r="DI720" s="20"/>
      <c r="DJ720" s="20"/>
      <c r="DK720" s="20"/>
      <c r="DL720" s="20"/>
      <c r="DM720" s="20"/>
      <c r="DN720" s="20"/>
      <c r="DO720" s="20"/>
      <c r="DP720" s="20"/>
      <c r="DQ720" s="20"/>
      <c r="DR720" s="20"/>
      <c r="DS720" s="20"/>
      <c r="DT720" s="20"/>
      <c r="DU720" s="20"/>
      <c r="DV720" s="20"/>
      <c r="DW720" s="20"/>
      <c r="DX720" s="20"/>
      <c r="DY720" s="20"/>
      <c r="DZ720" s="20"/>
      <c r="EA720" s="20"/>
      <c r="EB720" s="20"/>
      <c r="EC720" s="20"/>
      <c r="ED720" s="20"/>
      <c r="EE720" s="20"/>
      <c r="EF720" s="20"/>
      <c r="EG720" s="20"/>
      <c r="EH720" s="20"/>
    </row>
    <row r="721" spans="1:141" s="19" customFormat="1" ht="12" customHeight="1" x14ac:dyDescent="0.25">
      <c r="B721" s="4"/>
      <c r="C721" s="73"/>
      <c r="D721" s="73"/>
      <c r="E721" s="73"/>
      <c r="F721" s="73"/>
      <c r="G721" s="73"/>
      <c r="H721" s="73"/>
      <c r="I721" s="73"/>
      <c r="J721" s="73"/>
      <c r="K721" s="82"/>
      <c r="L721" s="81"/>
      <c r="M721" s="81"/>
      <c r="N721" s="55"/>
      <c r="O721" s="55"/>
      <c r="P721" s="56"/>
      <c r="Q721" s="17"/>
      <c r="R721" s="150"/>
      <c r="S721" s="150"/>
      <c r="T721" s="150"/>
      <c r="U721" s="150"/>
      <c r="V721" s="321"/>
      <c r="W721" s="338"/>
      <c r="X721" s="192"/>
      <c r="Y721" s="195"/>
      <c r="Z721" s="151"/>
      <c r="AA721" s="152"/>
      <c r="AB721" s="152"/>
      <c r="AC721" s="152"/>
      <c r="AD721" s="152"/>
      <c r="AE721" s="20"/>
      <c r="AF721" s="20"/>
      <c r="AG721" s="20"/>
      <c r="AH721" s="20"/>
      <c r="AI721" s="20"/>
      <c r="AJ721" s="20"/>
      <c r="AK721" s="20"/>
      <c r="AL721" s="20"/>
      <c r="AM721" s="20"/>
      <c r="AN721" s="20"/>
      <c r="AO721" s="20"/>
      <c r="AP721" s="20"/>
      <c r="AQ721" s="20"/>
      <c r="AR721" s="20"/>
      <c r="AS721" s="20"/>
      <c r="AT721" s="20"/>
      <c r="AU721" s="20"/>
      <c r="AV721" s="20"/>
      <c r="AW721" s="20"/>
      <c r="AX721" s="20"/>
      <c r="AY721" s="20"/>
      <c r="AZ721" s="20"/>
      <c r="BA721" s="20"/>
      <c r="BB721" s="20"/>
      <c r="BC721" s="20"/>
      <c r="BD721" s="20"/>
      <c r="BE721" s="20"/>
      <c r="BF721" s="20"/>
      <c r="BG721" s="20"/>
      <c r="BH721" s="20"/>
      <c r="BI721" s="20"/>
      <c r="BJ721" s="20"/>
      <c r="BK721" s="20"/>
      <c r="BL721" s="20"/>
      <c r="BM721" s="20"/>
      <c r="BN721" s="20"/>
      <c r="BO721" s="20"/>
      <c r="BP721" s="20"/>
      <c r="BQ721" s="20"/>
      <c r="BR721" s="20"/>
      <c r="BS721" s="20"/>
      <c r="BT721" s="20"/>
      <c r="BU721" s="20"/>
      <c r="BV721" s="20"/>
      <c r="BW721" s="20"/>
      <c r="BX721" s="20"/>
      <c r="BY721" s="20"/>
      <c r="BZ721" s="20"/>
      <c r="CA721" s="20"/>
      <c r="CB721" s="20"/>
      <c r="CC721" s="20"/>
      <c r="CD721" s="20"/>
      <c r="CE721" s="20"/>
      <c r="CF721" s="20"/>
      <c r="CG721" s="20"/>
      <c r="CH721" s="20"/>
      <c r="CI721" s="20"/>
      <c r="CJ721" s="20"/>
      <c r="CK721" s="20"/>
      <c r="CL721" s="20"/>
      <c r="CM721" s="20"/>
      <c r="CN721" s="20"/>
      <c r="CO721" s="20"/>
      <c r="CP721" s="20"/>
      <c r="CQ721" s="20"/>
      <c r="CR721" s="20"/>
      <c r="CS721" s="20"/>
      <c r="CT721" s="20"/>
      <c r="CU721" s="20"/>
      <c r="CV721" s="20"/>
      <c r="CW721" s="20"/>
      <c r="CX721" s="20"/>
      <c r="CY721" s="20"/>
      <c r="CZ721" s="20"/>
      <c r="DA721" s="20"/>
      <c r="DB721" s="20"/>
      <c r="DC721" s="20"/>
      <c r="DD721" s="20"/>
      <c r="DE721" s="20"/>
      <c r="DF721" s="20"/>
      <c r="DG721" s="20"/>
      <c r="DH721" s="20"/>
      <c r="DI721" s="20"/>
      <c r="DJ721" s="20"/>
      <c r="DK721" s="20"/>
      <c r="DL721" s="20"/>
      <c r="DM721" s="20"/>
      <c r="DN721" s="20"/>
      <c r="DO721" s="20"/>
      <c r="DP721" s="20"/>
      <c r="DQ721" s="20"/>
      <c r="DR721" s="20"/>
      <c r="DS721" s="20"/>
      <c r="DT721" s="20"/>
      <c r="DU721" s="20"/>
      <c r="DV721" s="20"/>
      <c r="DW721" s="20"/>
      <c r="DX721" s="20"/>
      <c r="DY721" s="20"/>
      <c r="DZ721" s="20"/>
      <c r="EA721" s="20"/>
      <c r="EB721" s="20"/>
      <c r="EC721" s="20"/>
      <c r="ED721" s="20"/>
      <c r="EE721" s="20"/>
      <c r="EF721" s="20"/>
      <c r="EG721" s="20"/>
      <c r="EH721" s="20"/>
    </row>
    <row r="722" spans="1:141" s="19" customFormat="1" ht="12" customHeight="1" x14ac:dyDescent="0.25">
      <c r="B722" s="4"/>
      <c r="C722" s="73"/>
      <c r="D722" s="73"/>
      <c r="E722" s="73"/>
      <c r="F722" s="73"/>
      <c r="G722" s="73"/>
      <c r="H722" s="73"/>
      <c r="I722" s="73"/>
      <c r="J722" s="73"/>
      <c r="K722" s="82"/>
      <c r="L722" s="81"/>
      <c r="M722" s="81"/>
      <c r="N722" s="55"/>
      <c r="O722" s="55"/>
      <c r="P722" s="56"/>
      <c r="Q722" s="17"/>
      <c r="R722" s="150"/>
      <c r="S722" s="150"/>
      <c r="T722" s="150"/>
      <c r="U722" s="150"/>
      <c r="V722" s="321"/>
      <c r="W722" s="338"/>
      <c r="X722" s="192"/>
      <c r="Y722" s="195"/>
      <c r="Z722" s="151"/>
      <c r="AA722" s="152"/>
      <c r="AB722" s="152"/>
      <c r="AC722" s="152"/>
      <c r="AD722" s="152"/>
      <c r="AE722" s="20"/>
      <c r="AF722" s="20"/>
      <c r="AG722" s="20"/>
      <c r="AH722" s="20"/>
      <c r="AI722" s="20"/>
      <c r="AJ722" s="20"/>
      <c r="AK722" s="20"/>
      <c r="AL722" s="20"/>
      <c r="AM722" s="20"/>
      <c r="AN722" s="20"/>
      <c r="AO722" s="20"/>
      <c r="AP722" s="20"/>
      <c r="AQ722" s="20"/>
      <c r="AR722" s="20"/>
      <c r="AS722" s="20"/>
      <c r="AT722" s="20"/>
      <c r="AU722" s="20"/>
      <c r="AV722" s="20"/>
      <c r="AW722" s="20"/>
      <c r="AX722" s="20"/>
      <c r="AY722" s="20"/>
      <c r="AZ722" s="20"/>
      <c r="BA722" s="20"/>
      <c r="BB722" s="20"/>
      <c r="BC722" s="20"/>
      <c r="BD722" s="20"/>
      <c r="BE722" s="20"/>
      <c r="BF722" s="20"/>
      <c r="BG722" s="20"/>
      <c r="BH722" s="20"/>
      <c r="BI722" s="20"/>
      <c r="BJ722" s="20"/>
      <c r="BK722" s="20"/>
      <c r="BL722" s="20"/>
      <c r="BM722" s="20"/>
      <c r="BN722" s="20"/>
      <c r="BO722" s="20"/>
      <c r="BP722" s="20"/>
      <c r="BQ722" s="20"/>
      <c r="BR722" s="20"/>
      <c r="BS722" s="20"/>
      <c r="BT722" s="20"/>
      <c r="BU722" s="20"/>
      <c r="BV722" s="20"/>
      <c r="BW722" s="20"/>
      <c r="BX722" s="20"/>
      <c r="BY722" s="20"/>
      <c r="BZ722" s="20"/>
      <c r="CA722" s="20"/>
      <c r="CB722" s="20"/>
      <c r="CC722" s="20"/>
      <c r="CD722" s="20"/>
      <c r="CE722" s="20"/>
      <c r="CF722" s="20"/>
      <c r="CG722" s="20"/>
      <c r="CH722" s="20"/>
      <c r="CI722" s="20"/>
      <c r="CJ722" s="20"/>
      <c r="CK722" s="20"/>
      <c r="CL722" s="20"/>
      <c r="CM722" s="20"/>
      <c r="CN722" s="20"/>
      <c r="CO722" s="20"/>
      <c r="CP722" s="20"/>
      <c r="CQ722" s="20"/>
      <c r="CR722" s="20"/>
      <c r="CS722" s="20"/>
      <c r="CT722" s="20"/>
      <c r="CU722" s="20"/>
      <c r="CV722" s="20"/>
      <c r="CW722" s="20"/>
      <c r="CX722" s="20"/>
      <c r="CY722" s="20"/>
      <c r="CZ722" s="20"/>
      <c r="DA722" s="20"/>
      <c r="DB722" s="20"/>
      <c r="DC722" s="20"/>
      <c r="DD722" s="20"/>
      <c r="DE722" s="20"/>
      <c r="DF722" s="20"/>
      <c r="DG722" s="20"/>
      <c r="DH722" s="20"/>
      <c r="DI722" s="20"/>
      <c r="DJ722" s="20"/>
      <c r="DK722" s="20"/>
      <c r="DL722" s="20"/>
      <c r="DM722" s="20"/>
      <c r="DN722" s="20"/>
      <c r="DO722" s="20"/>
      <c r="DP722" s="20"/>
      <c r="DQ722" s="20"/>
      <c r="DR722" s="20"/>
      <c r="DS722" s="20"/>
      <c r="DT722" s="20"/>
      <c r="DU722" s="20"/>
      <c r="DV722" s="20"/>
      <c r="DW722" s="20"/>
      <c r="DX722" s="20"/>
      <c r="DY722" s="20"/>
      <c r="DZ722" s="20"/>
      <c r="EA722" s="20"/>
      <c r="EB722" s="20"/>
      <c r="EC722" s="20"/>
      <c r="ED722" s="20"/>
      <c r="EE722" s="20"/>
      <c r="EF722" s="20"/>
      <c r="EG722" s="20"/>
      <c r="EH722" s="20"/>
    </row>
    <row r="723" spans="1:141" s="19" customFormat="1" ht="12" customHeight="1" x14ac:dyDescent="0.25">
      <c r="B723" s="4"/>
      <c r="C723" s="73"/>
      <c r="D723" s="73"/>
      <c r="E723" s="73"/>
      <c r="F723" s="73"/>
      <c r="G723" s="73"/>
      <c r="H723" s="73"/>
      <c r="I723" s="73"/>
      <c r="J723" s="73"/>
      <c r="K723" s="82"/>
      <c r="L723" s="81"/>
      <c r="M723" s="81"/>
      <c r="N723" s="55"/>
      <c r="O723" s="55"/>
      <c r="P723" s="56"/>
      <c r="Q723" s="17"/>
      <c r="R723" s="150"/>
      <c r="S723" s="150"/>
      <c r="T723" s="150"/>
      <c r="U723" s="150"/>
      <c r="V723" s="321"/>
      <c r="W723" s="338"/>
      <c r="X723" s="192"/>
      <c r="Y723" s="195"/>
      <c r="Z723" s="151"/>
      <c r="AA723" s="152"/>
      <c r="AB723" s="152"/>
      <c r="AC723" s="152"/>
      <c r="AD723" s="152"/>
      <c r="AE723" s="20"/>
      <c r="AF723" s="20"/>
      <c r="AG723" s="20"/>
      <c r="AH723" s="20"/>
      <c r="AI723" s="20"/>
      <c r="AJ723" s="20"/>
      <c r="AK723" s="20"/>
      <c r="AL723" s="20"/>
      <c r="AM723" s="20"/>
      <c r="AN723" s="20"/>
      <c r="AO723" s="20"/>
      <c r="AP723" s="20"/>
      <c r="AQ723" s="20"/>
      <c r="AR723" s="20"/>
      <c r="AS723" s="20"/>
      <c r="AT723" s="20"/>
      <c r="AU723" s="20"/>
      <c r="AV723" s="20"/>
      <c r="AW723" s="20"/>
      <c r="AX723" s="20"/>
      <c r="AY723" s="20"/>
      <c r="AZ723" s="20"/>
      <c r="BA723" s="20"/>
      <c r="BB723" s="20"/>
      <c r="BC723" s="20"/>
      <c r="BD723" s="20"/>
      <c r="BE723" s="20"/>
      <c r="BF723" s="20"/>
      <c r="BG723" s="20"/>
      <c r="BH723" s="20"/>
      <c r="BI723" s="20"/>
      <c r="BJ723" s="20"/>
      <c r="BK723" s="20"/>
      <c r="BL723" s="20"/>
      <c r="BM723" s="20"/>
      <c r="BN723" s="20"/>
      <c r="BO723" s="20"/>
      <c r="BP723" s="20"/>
      <c r="BQ723" s="20"/>
      <c r="BR723" s="20"/>
      <c r="BS723" s="20"/>
      <c r="BT723" s="20"/>
      <c r="BU723" s="20"/>
      <c r="BV723" s="20"/>
      <c r="BW723" s="20"/>
      <c r="BX723" s="20"/>
      <c r="BY723" s="20"/>
      <c r="BZ723" s="20"/>
      <c r="CA723" s="20"/>
      <c r="CB723" s="20"/>
      <c r="CC723" s="20"/>
      <c r="CD723" s="20"/>
      <c r="CE723" s="20"/>
      <c r="CF723" s="20"/>
      <c r="CG723" s="20"/>
      <c r="CH723" s="20"/>
      <c r="CI723" s="20"/>
      <c r="CJ723" s="20"/>
      <c r="CK723" s="20"/>
      <c r="CL723" s="20"/>
      <c r="CM723" s="20"/>
      <c r="CN723" s="20"/>
      <c r="CO723" s="20"/>
      <c r="CP723" s="20"/>
      <c r="CQ723" s="20"/>
      <c r="CR723" s="20"/>
      <c r="CS723" s="20"/>
      <c r="CT723" s="20"/>
      <c r="CU723" s="20"/>
      <c r="CV723" s="20"/>
      <c r="CW723" s="20"/>
      <c r="CX723" s="20"/>
      <c r="CY723" s="20"/>
      <c r="CZ723" s="20"/>
      <c r="DA723" s="20"/>
      <c r="DB723" s="20"/>
      <c r="DC723" s="20"/>
      <c r="DD723" s="20"/>
      <c r="DE723" s="20"/>
      <c r="DF723" s="20"/>
      <c r="DG723" s="20"/>
      <c r="DH723" s="20"/>
      <c r="DI723" s="20"/>
      <c r="DJ723" s="20"/>
      <c r="DK723" s="20"/>
      <c r="DL723" s="20"/>
      <c r="DM723" s="20"/>
      <c r="DN723" s="20"/>
      <c r="DO723" s="20"/>
      <c r="DP723" s="20"/>
      <c r="DQ723" s="20"/>
      <c r="DR723" s="20"/>
      <c r="DS723" s="20"/>
      <c r="DT723" s="20"/>
      <c r="DU723" s="20"/>
      <c r="DV723" s="20"/>
      <c r="DW723" s="20"/>
      <c r="DX723" s="20"/>
      <c r="DY723" s="20"/>
      <c r="DZ723" s="20"/>
      <c r="EA723" s="20"/>
      <c r="EB723" s="20"/>
      <c r="EC723" s="20"/>
      <c r="ED723" s="20"/>
      <c r="EE723" s="20"/>
      <c r="EF723" s="20"/>
      <c r="EG723" s="20"/>
      <c r="EH723" s="20"/>
    </row>
    <row r="724" spans="1:141" s="19" customFormat="1" ht="12" customHeight="1" x14ac:dyDescent="0.25">
      <c r="B724" s="4"/>
      <c r="C724" s="73"/>
      <c r="D724" s="73"/>
      <c r="E724" s="73"/>
      <c r="F724" s="73"/>
      <c r="G724" s="73"/>
      <c r="H724" s="73"/>
      <c r="I724" s="73"/>
      <c r="J724" s="73"/>
      <c r="K724" s="82"/>
      <c r="L724" s="81"/>
      <c r="M724" s="81"/>
      <c r="N724" s="55"/>
      <c r="O724" s="55"/>
      <c r="P724" s="56"/>
      <c r="Q724" s="17"/>
      <c r="R724" s="150"/>
      <c r="S724" s="150"/>
      <c r="T724" s="150"/>
      <c r="U724" s="150"/>
      <c r="V724" s="321"/>
      <c r="W724" s="338"/>
      <c r="X724" s="192"/>
      <c r="Y724" s="195"/>
      <c r="Z724" s="151"/>
      <c r="AA724" s="152"/>
      <c r="AB724" s="152"/>
      <c r="AC724" s="152"/>
      <c r="AD724" s="152"/>
      <c r="AE724" s="20"/>
      <c r="AF724" s="20"/>
      <c r="AG724" s="20"/>
      <c r="AH724" s="20"/>
      <c r="AI724" s="20"/>
      <c r="AJ724" s="20"/>
      <c r="AK724" s="20"/>
      <c r="AL724" s="20"/>
      <c r="AM724" s="20"/>
      <c r="AN724" s="20"/>
      <c r="AO724" s="20"/>
      <c r="AP724" s="20"/>
      <c r="AQ724" s="20"/>
      <c r="AR724" s="20"/>
      <c r="AS724" s="20"/>
      <c r="AT724" s="20"/>
      <c r="AU724" s="20"/>
      <c r="AV724" s="20"/>
      <c r="AW724" s="20"/>
      <c r="AX724" s="20"/>
      <c r="AY724" s="20"/>
      <c r="AZ724" s="20"/>
      <c r="BA724" s="20"/>
      <c r="BB724" s="20"/>
      <c r="BC724" s="20"/>
      <c r="BD724" s="20"/>
      <c r="BE724" s="20"/>
      <c r="BF724" s="20"/>
      <c r="BG724" s="20"/>
      <c r="BH724" s="20"/>
      <c r="BI724" s="20"/>
      <c r="BJ724" s="20"/>
      <c r="BK724" s="20"/>
      <c r="BL724" s="20"/>
      <c r="BM724" s="20"/>
      <c r="BN724" s="20"/>
      <c r="BO724" s="20"/>
      <c r="BP724" s="20"/>
      <c r="BQ724" s="20"/>
      <c r="BR724" s="20"/>
      <c r="BS724" s="20"/>
      <c r="BT724" s="20"/>
      <c r="BU724" s="20"/>
      <c r="BV724" s="20"/>
      <c r="BW724" s="20"/>
      <c r="BX724" s="20"/>
      <c r="BY724" s="20"/>
      <c r="BZ724" s="20"/>
      <c r="CA724" s="20"/>
      <c r="CB724" s="20"/>
      <c r="CC724" s="20"/>
      <c r="CD724" s="20"/>
      <c r="CE724" s="20"/>
      <c r="CF724" s="20"/>
      <c r="CG724" s="20"/>
      <c r="CH724" s="20"/>
      <c r="CI724" s="20"/>
      <c r="CJ724" s="20"/>
      <c r="CK724" s="20"/>
      <c r="CL724" s="20"/>
      <c r="CM724" s="20"/>
      <c r="CN724" s="20"/>
      <c r="CO724" s="20"/>
      <c r="CP724" s="20"/>
      <c r="CQ724" s="20"/>
      <c r="CR724" s="20"/>
      <c r="CS724" s="20"/>
      <c r="CT724" s="20"/>
      <c r="CU724" s="20"/>
      <c r="CV724" s="20"/>
      <c r="CW724" s="20"/>
      <c r="CX724" s="20"/>
      <c r="CY724" s="20"/>
      <c r="CZ724" s="20"/>
      <c r="DA724" s="20"/>
      <c r="DB724" s="20"/>
      <c r="DC724" s="20"/>
      <c r="DD724" s="20"/>
      <c r="DE724" s="20"/>
      <c r="DF724" s="20"/>
      <c r="DG724" s="20"/>
      <c r="DH724" s="20"/>
      <c r="DI724" s="20"/>
      <c r="DJ724" s="20"/>
      <c r="DK724" s="20"/>
      <c r="DL724" s="20"/>
      <c r="DM724" s="20"/>
      <c r="DN724" s="20"/>
      <c r="DO724" s="20"/>
      <c r="DP724" s="20"/>
      <c r="DQ724" s="20"/>
      <c r="DR724" s="20"/>
      <c r="DS724" s="20"/>
      <c r="DT724" s="20"/>
      <c r="DU724" s="20"/>
      <c r="DV724" s="20"/>
      <c r="DW724" s="20"/>
      <c r="DX724" s="20"/>
      <c r="DY724" s="20"/>
      <c r="DZ724" s="20"/>
      <c r="EA724" s="20"/>
      <c r="EB724" s="20"/>
      <c r="EC724" s="20"/>
      <c r="ED724" s="20"/>
      <c r="EE724" s="20"/>
      <c r="EF724" s="20"/>
      <c r="EG724" s="20"/>
      <c r="EH724" s="20"/>
    </row>
    <row r="725" spans="1:141" s="19" customFormat="1" ht="12" customHeight="1" x14ac:dyDescent="0.25">
      <c r="A725" s="22"/>
      <c r="B725" s="4"/>
      <c r="C725" s="73"/>
      <c r="D725" s="73"/>
      <c r="E725" s="73"/>
      <c r="F725" s="73"/>
      <c r="G725" s="73"/>
      <c r="H725" s="73"/>
      <c r="I725" s="73"/>
      <c r="J725" s="73"/>
      <c r="K725" s="82"/>
      <c r="L725" s="81"/>
      <c r="M725" s="81"/>
      <c r="N725" s="55"/>
      <c r="O725" s="55"/>
      <c r="P725" s="56"/>
      <c r="Q725" s="47"/>
      <c r="R725" s="153"/>
      <c r="S725" s="153"/>
      <c r="T725" s="153"/>
      <c r="U725" s="153"/>
      <c r="V725" s="321"/>
      <c r="W725" s="341"/>
      <c r="X725" s="194"/>
      <c r="Y725" s="47"/>
      <c r="Z725" s="153"/>
      <c r="AA725" s="152"/>
      <c r="AB725" s="152"/>
      <c r="AC725" s="152"/>
      <c r="AD725" s="152"/>
      <c r="AE725" s="20"/>
      <c r="AF725" s="20"/>
      <c r="AG725" s="20"/>
      <c r="AH725" s="20"/>
      <c r="AI725" s="20"/>
      <c r="AJ725" s="20"/>
      <c r="AK725" s="20"/>
      <c r="AL725" s="20"/>
      <c r="AM725" s="20"/>
      <c r="AN725" s="20"/>
      <c r="AO725" s="20"/>
      <c r="AP725" s="20"/>
      <c r="AQ725" s="20"/>
      <c r="AR725" s="20"/>
      <c r="AS725" s="20"/>
      <c r="AT725" s="20"/>
      <c r="AU725" s="20"/>
      <c r="AV725" s="20"/>
      <c r="AW725" s="20"/>
      <c r="AX725" s="20"/>
      <c r="AY725" s="20"/>
      <c r="AZ725" s="20"/>
      <c r="BA725" s="20"/>
      <c r="BB725" s="20"/>
      <c r="BC725" s="20"/>
      <c r="BD725" s="20"/>
      <c r="BE725" s="20"/>
      <c r="BF725" s="20"/>
      <c r="BG725" s="20"/>
      <c r="BH725" s="20"/>
      <c r="BI725" s="20"/>
      <c r="BJ725" s="20"/>
      <c r="BK725" s="20"/>
      <c r="BL725" s="20"/>
      <c r="BM725" s="20"/>
      <c r="BN725" s="20"/>
      <c r="BO725" s="20"/>
      <c r="BP725" s="20"/>
      <c r="BQ725" s="20"/>
      <c r="BR725" s="20"/>
      <c r="BS725" s="20"/>
      <c r="BT725" s="20"/>
      <c r="BU725" s="20"/>
      <c r="BV725" s="20"/>
      <c r="BW725" s="20"/>
      <c r="BX725" s="20"/>
      <c r="BY725" s="20"/>
      <c r="BZ725" s="20"/>
      <c r="CA725" s="20"/>
      <c r="CB725" s="20"/>
      <c r="CC725" s="20"/>
      <c r="CD725" s="20"/>
      <c r="CE725" s="20"/>
      <c r="CF725" s="20"/>
      <c r="CG725" s="20"/>
      <c r="CH725" s="20"/>
      <c r="CI725" s="20"/>
      <c r="CJ725" s="20"/>
      <c r="CK725" s="20"/>
      <c r="CL725" s="20"/>
      <c r="CM725" s="20"/>
      <c r="CN725" s="20"/>
      <c r="CO725" s="20"/>
      <c r="CP725" s="20"/>
      <c r="CQ725" s="20"/>
      <c r="CR725" s="20"/>
      <c r="CS725" s="20"/>
      <c r="CT725" s="20"/>
      <c r="CU725" s="20"/>
      <c r="CV725" s="20"/>
      <c r="CW725" s="20"/>
      <c r="CX725" s="20"/>
      <c r="CY725" s="20"/>
      <c r="CZ725" s="20"/>
      <c r="DA725" s="20"/>
      <c r="DB725" s="20"/>
      <c r="DC725" s="20"/>
      <c r="DD725" s="20"/>
      <c r="DE725" s="20"/>
      <c r="DF725" s="20"/>
      <c r="DG725" s="20"/>
      <c r="DH725" s="20"/>
      <c r="DI725" s="20"/>
      <c r="DJ725" s="20"/>
      <c r="DK725" s="20"/>
      <c r="DL725" s="20"/>
      <c r="DM725" s="20"/>
      <c r="DN725" s="20"/>
      <c r="DO725" s="20"/>
      <c r="DP725" s="20"/>
      <c r="DQ725" s="20"/>
      <c r="DR725" s="20"/>
      <c r="DS725" s="20"/>
      <c r="DT725" s="20"/>
      <c r="DU725" s="20"/>
      <c r="DV725" s="20"/>
      <c r="DW725" s="20"/>
      <c r="DX725" s="20"/>
      <c r="DY725" s="20"/>
      <c r="DZ725" s="20"/>
      <c r="EA725" s="20"/>
      <c r="EB725" s="20"/>
      <c r="EC725" s="20"/>
      <c r="ED725" s="20"/>
      <c r="EE725" s="20"/>
      <c r="EF725" s="20"/>
      <c r="EG725" s="20"/>
      <c r="EH725" s="20"/>
    </row>
    <row r="726" spans="1:141" s="19" customFormat="1" ht="12" customHeight="1" x14ac:dyDescent="0.25">
      <c r="A726" s="22"/>
      <c r="B726" s="4"/>
      <c r="C726" s="73"/>
      <c r="D726" s="73"/>
      <c r="E726" s="73"/>
      <c r="F726" s="73"/>
      <c r="G726" s="73"/>
      <c r="H726" s="73"/>
      <c r="I726" s="73"/>
      <c r="J726" s="73"/>
      <c r="K726" s="82"/>
      <c r="L726" s="81"/>
      <c r="M726" s="81"/>
      <c r="N726" s="55"/>
      <c r="O726" s="55"/>
      <c r="P726" s="56"/>
      <c r="Q726" s="17"/>
      <c r="R726" s="150"/>
      <c r="S726" s="150"/>
      <c r="T726" s="150"/>
      <c r="U726" s="150"/>
      <c r="V726" s="321"/>
      <c r="W726" s="338"/>
      <c r="X726" s="192"/>
      <c r="Y726" s="195"/>
      <c r="Z726" s="151"/>
      <c r="AA726" s="152"/>
      <c r="AB726" s="152"/>
      <c r="AC726" s="152"/>
      <c r="AD726" s="152"/>
      <c r="AE726" s="20"/>
      <c r="AF726" s="20"/>
      <c r="AG726" s="20"/>
      <c r="AH726" s="20"/>
      <c r="AI726" s="20"/>
      <c r="AJ726" s="20"/>
      <c r="AK726" s="20"/>
      <c r="AL726" s="20"/>
      <c r="AM726" s="20"/>
      <c r="AN726" s="20"/>
      <c r="AO726" s="20"/>
      <c r="AP726" s="20"/>
      <c r="AQ726" s="20"/>
      <c r="AR726" s="20"/>
      <c r="AS726" s="20"/>
      <c r="AT726" s="20"/>
      <c r="AU726" s="20"/>
      <c r="AV726" s="20"/>
      <c r="AW726" s="20"/>
      <c r="AX726" s="20"/>
      <c r="AY726" s="20"/>
      <c r="AZ726" s="20"/>
      <c r="BA726" s="20"/>
      <c r="BB726" s="20"/>
      <c r="BC726" s="20"/>
      <c r="BD726" s="20"/>
      <c r="BE726" s="20"/>
      <c r="BF726" s="20"/>
      <c r="BG726" s="20"/>
      <c r="BH726" s="20"/>
      <c r="BI726" s="20"/>
      <c r="BJ726" s="20"/>
      <c r="BK726" s="20"/>
      <c r="BL726" s="20"/>
      <c r="BM726" s="20"/>
      <c r="BN726" s="20"/>
      <c r="BO726" s="20"/>
      <c r="BP726" s="20"/>
      <c r="BQ726" s="20"/>
      <c r="BR726" s="20"/>
      <c r="BS726" s="20"/>
      <c r="BT726" s="20"/>
      <c r="BU726" s="20"/>
      <c r="BV726" s="20"/>
      <c r="BW726" s="20"/>
      <c r="BX726" s="20"/>
      <c r="BY726" s="20"/>
      <c r="BZ726" s="20"/>
      <c r="CA726" s="20"/>
      <c r="CB726" s="20"/>
      <c r="CC726" s="20"/>
      <c r="CD726" s="20"/>
      <c r="CE726" s="20"/>
      <c r="CF726" s="20"/>
      <c r="CG726" s="20"/>
      <c r="CH726" s="20"/>
      <c r="CI726" s="20"/>
      <c r="CJ726" s="20"/>
      <c r="CK726" s="20"/>
      <c r="CL726" s="20"/>
      <c r="CM726" s="20"/>
      <c r="CN726" s="20"/>
      <c r="CO726" s="20"/>
      <c r="CP726" s="20"/>
      <c r="CQ726" s="20"/>
      <c r="CR726" s="20"/>
      <c r="CS726" s="20"/>
      <c r="CT726" s="20"/>
      <c r="CU726" s="20"/>
      <c r="CV726" s="20"/>
      <c r="CW726" s="20"/>
      <c r="CX726" s="20"/>
      <c r="CY726" s="20"/>
      <c r="CZ726" s="20"/>
      <c r="DA726" s="20"/>
      <c r="DB726" s="20"/>
      <c r="DC726" s="20"/>
      <c r="DD726" s="20"/>
      <c r="DE726" s="20"/>
      <c r="DF726" s="20"/>
      <c r="DG726" s="20"/>
      <c r="DH726" s="20"/>
      <c r="DI726" s="20"/>
      <c r="DJ726" s="20"/>
      <c r="DK726" s="20"/>
      <c r="DL726" s="20"/>
      <c r="DM726" s="20"/>
      <c r="DN726" s="20"/>
      <c r="DO726" s="20"/>
      <c r="DP726" s="20"/>
      <c r="DQ726" s="20"/>
      <c r="DR726" s="20"/>
      <c r="DS726" s="20"/>
      <c r="DT726" s="20"/>
      <c r="DU726" s="20"/>
      <c r="DV726" s="20"/>
      <c r="DW726" s="20"/>
      <c r="DX726" s="20"/>
      <c r="DY726" s="20"/>
      <c r="DZ726" s="20"/>
      <c r="EA726" s="20"/>
      <c r="EB726" s="20"/>
      <c r="EC726" s="20"/>
      <c r="ED726" s="20"/>
      <c r="EE726" s="20"/>
      <c r="EF726" s="20"/>
      <c r="EG726" s="20"/>
      <c r="EH726" s="20"/>
    </row>
    <row r="727" spans="1:141" s="19" customFormat="1" ht="12" customHeight="1" x14ac:dyDescent="0.25">
      <c r="A727" s="22"/>
      <c r="B727" s="4"/>
      <c r="C727" s="73"/>
      <c r="D727" s="73"/>
      <c r="E727" s="73"/>
      <c r="F727" s="73"/>
      <c r="G727" s="73"/>
      <c r="H727" s="73"/>
      <c r="I727" s="73"/>
      <c r="J727" s="73"/>
      <c r="K727" s="82"/>
      <c r="L727" s="81"/>
      <c r="M727" s="81"/>
      <c r="N727" s="55"/>
      <c r="O727" s="55"/>
      <c r="P727" s="56"/>
      <c r="Q727" s="17"/>
      <c r="R727" s="150"/>
      <c r="S727" s="150"/>
      <c r="T727" s="150"/>
      <c r="U727" s="150"/>
      <c r="V727" s="321"/>
      <c r="W727" s="338"/>
      <c r="X727" s="192"/>
      <c r="Y727" s="195"/>
      <c r="Z727" s="151"/>
      <c r="AA727" s="152"/>
      <c r="AB727" s="152"/>
      <c r="AC727" s="152"/>
      <c r="AD727" s="152"/>
      <c r="AE727" s="20"/>
      <c r="AF727" s="20"/>
      <c r="AG727" s="20"/>
      <c r="AH727" s="20"/>
      <c r="AI727" s="20"/>
      <c r="AJ727" s="20"/>
      <c r="AK727" s="20"/>
      <c r="AL727" s="20"/>
      <c r="AM727" s="20"/>
      <c r="AN727" s="20"/>
      <c r="AO727" s="20"/>
      <c r="AP727" s="20"/>
      <c r="AQ727" s="20"/>
      <c r="AR727" s="20"/>
      <c r="AS727" s="20"/>
      <c r="AT727" s="20"/>
      <c r="AU727" s="20"/>
      <c r="AV727" s="20"/>
      <c r="AW727" s="20"/>
      <c r="AX727" s="20"/>
      <c r="AY727" s="20"/>
      <c r="AZ727" s="20"/>
      <c r="BA727" s="20"/>
      <c r="BB727" s="20"/>
      <c r="BC727" s="20"/>
      <c r="BD727" s="20"/>
      <c r="BE727" s="20"/>
      <c r="BF727" s="20"/>
      <c r="BG727" s="20"/>
      <c r="BH727" s="20"/>
      <c r="BI727" s="20"/>
      <c r="BJ727" s="20"/>
      <c r="BK727" s="20"/>
      <c r="BL727" s="20"/>
      <c r="BM727" s="20"/>
      <c r="BN727" s="20"/>
      <c r="BO727" s="20"/>
      <c r="BP727" s="20"/>
      <c r="BQ727" s="20"/>
      <c r="BR727" s="20"/>
      <c r="BS727" s="20"/>
      <c r="BT727" s="20"/>
      <c r="BU727" s="20"/>
      <c r="BV727" s="20"/>
      <c r="BW727" s="20"/>
      <c r="BX727" s="20"/>
      <c r="BY727" s="20"/>
      <c r="BZ727" s="20"/>
      <c r="CA727" s="20"/>
      <c r="CB727" s="20"/>
      <c r="CC727" s="20"/>
      <c r="CD727" s="20"/>
      <c r="CE727" s="20"/>
      <c r="CF727" s="20"/>
      <c r="CG727" s="20"/>
      <c r="CH727" s="20"/>
      <c r="CI727" s="20"/>
      <c r="CJ727" s="20"/>
      <c r="CK727" s="20"/>
      <c r="CL727" s="20"/>
      <c r="CM727" s="20"/>
      <c r="CN727" s="20"/>
      <c r="CO727" s="20"/>
      <c r="CP727" s="20"/>
      <c r="CQ727" s="20"/>
      <c r="CR727" s="20"/>
      <c r="CS727" s="20"/>
      <c r="CT727" s="20"/>
      <c r="CU727" s="20"/>
      <c r="CV727" s="20"/>
      <c r="CW727" s="20"/>
      <c r="CX727" s="20"/>
      <c r="CY727" s="20"/>
      <c r="CZ727" s="20"/>
      <c r="DA727" s="20"/>
      <c r="DB727" s="20"/>
      <c r="DC727" s="20"/>
      <c r="DD727" s="20"/>
      <c r="DE727" s="20"/>
      <c r="DF727" s="20"/>
      <c r="DG727" s="20"/>
      <c r="DH727" s="20"/>
      <c r="DI727" s="20"/>
      <c r="DJ727" s="20"/>
      <c r="DK727" s="20"/>
      <c r="DL727" s="20"/>
      <c r="DM727" s="20"/>
      <c r="DN727" s="20"/>
      <c r="DO727" s="20"/>
      <c r="DP727" s="20"/>
      <c r="DQ727" s="20"/>
      <c r="DR727" s="20"/>
      <c r="DS727" s="20"/>
      <c r="DT727" s="20"/>
      <c r="DU727" s="20"/>
      <c r="DV727" s="20"/>
      <c r="DW727" s="20"/>
      <c r="DX727" s="20"/>
      <c r="DY727" s="20"/>
      <c r="DZ727" s="20"/>
      <c r="EA727" s="20"/>
      <c r="EB727" s="20"/>
      <c r="EC727" s="20"/>
      <c r="ED727" s="20"/>
      <c r="EE727" s="20"/>
      <c r="EF727" s="20"/>
      <c r="EG727" s="20"/>
      <c r="EH727" s="20"/>
    </row>
    <row r="728" spans="1:141" s="19" customFormat="1" ht="12" customHeight="1" x14ac:dyDescent="0.25">
      <c r="A728" s="22"/>
      <c r="B728" s="4"/>
      <c r="C728" s="73"/>
      <c r="D728" s="73"/>
      <c r="E728" s="73"/>
      <c r="F728" s="73"/>
      <c r="G728" s="73"/>
      <c r="H728" s="73"/>
      <c r="I728" s="73"/>
      <c r="J728" s="73"/>
      <c r="K728" s="82"/>
      <c r="L728" s="81"/>
      <c r="M728" s="81"/>
      <c r="N728" s="55"/>
      <c r="O728" s="55"/>
      <c r="P728" s="56"/>
      <c r="Q728" s="17"/>
      <c r="R728" s="150"/>
      <c r="S728" s="150"/>
      <c r="T728" s="150"/>
      <c r="U728" s="150"/>
      <c r="V728" s="321"/>
      <c r="W728" s="338"/>
      <c r="X728" s="192"/>
      <c r="Y728" s="195"/>
      <c r="Z728" s="151"/>
      <c r="AA728" s="152"/>
      <c r="AB728" s="152"/>
      <c r="AC728" s="152"/>
      <c r="AD728" s="152"/>
      <c r="AE728" s="20"/>
      <c r="AF728" s="20"/>
      <c r="AG728" s="20"/>
      <c r="AH728" s="20"/>
      <c r="AI728" s="20"/>
      <c r="AJ728" s="20"/>
      <c r="AK728" s="20"/>
      <c r="AL728" s="20"/>
      <c r="AM728" s="20"/>
      <c r="AN728" s="20"/>
      <c r="AO728" s="20"/>
      <c r="AP728" s="20"/>
      <c r="AQ728" s="20"/>
      <c r="AR728" s="20"/>
      <c r="AS728" s="20"/>
      <c r="AT728" s="20"/>
      <c r="AU728" s="20"/>
      <c r="AV728" s="20"/>
      <c r="AW728" s="20"/>
      <c r="AX728" s="20"/>
      <c r="AY728" s="20"/>
      <c r="AZ728" s="20"/>
      <c r="BA728" s="20"/>
      <c r="BB728" s="20"/>
      <c r="BC728" s="20"/>
      <c r="BD728" s="20"/>
      <c r="BE728" s="20"/>
      <c r="BF728" s="20"/>
      <c r="BG728" s="20"/>
      <c r="BH728" s="20"/>
      <c r="BI728" s="20"/>
      <c r="BJ728" s="20"/>
      <c r="BK728" s="20"/>
      <c r="BL728" s="20"/>
      <c r="BM728" s="20"/>
      <c r="BN728" s="20"/>
      <c r="BO728" s="20"/>
      <c r="BP728" s="20"/>
      <c r="BQ728" s="20"/>
      <c r="BR728" s="20"/>
      <c r="BS728" s="20"/>
      <c r="BT728" s="20"/>
      <c r="BU728" s="20"/>
      <c r="BV728" s="20"/>
      <c r="BW728" s="20"/>
      <c r="BX728" s="20"/>
      <c r="BY728" s="20"/>
      <c r="BZ728" s="20"/>
      <c r="CA728" s="20"/>
      <c r="CB728" s="20"/>
      <c r="CC728" s="20"/>
      <c r="CD728" s="20"/>
      <c r="CE728" s="20"/>
      <c r="CF728" s="20"/>
      <c r="CG728" s="20"/>
      <c r="CH728" s="20"/>
      <c r="CI728" s="20"/>
      <c r="CJ728" s="20"/>
      <c r="CK728" s="20"/>
      <c r="CL728" s="20"/>
      <c r="CM728" s="20"/>
      <c r="CN728" s="20"/>
      <c r="CO728" s="20"/>
      <c r="CP728" s="20"/>
      <c r="CQ728" s="20"/>
      <c r="CR728" s="20"/>
      <c r="CS728" s="20"/>
      <c r="CT728" s="20"/>
      <c r="CU728" s="20"/>
      <c r="CV728" s="20"/>
      <c r="CW728" s="20"/>
      <c r="CX728" s="20"/>
      <c r="CY728" s="20"/>
      <c r="CZ728" s="20"/>
      <c r="DA728" s="20"/>
      <c r="DB728" s="20"/>
      <c r="DC728" s="20"/>
      <c r="DD728" s="20"/>
      <c r="DE728" s="20"/>
      <c r="DF728" s="20"/>
      <c r="DG728" s="20"/>
      <c r="DH728" s="20"/>
      <c r="DI728" s="20"/>
      <c r="DJ728" s="20"/>
      <c r="DK728" s="20"/>
      <c r="DL728" s="20"/>
      <c r="DM728" s="20"/>
      <c r="DN728" s="20"/>
      <c r="DO728" s="20"/>
      <c r="DP728" s="20"/>
      <c r="DQ728" s="20"/>
      <c r="DR728" s="20"/>
      <c r="DS728" s="20"/>
      <c r="DT728" s="20"/>
      <c r="DU728" s="20"/>
      <c r="DV728" s="20"/>
      <c r="DW728" s="20"/>
      <c r="DX728" s="20"/>
      <c r="DY728" s="20"/>
      <c r="DZ728" s="20"/>
      <c r="EA728" s="20"/>
      <c r="EB728" s="20"/>
      <c r="EC728" s="20"/>
      <c r="ED728" s="20"/>
      <c r="EE728" s="20"/>
      <c r="EF728" s="20"/>
      <c r="EG728" s="20"/>
      <c r="EH728" s="20"/>
    </row>
    <row r="729" spans="1:141" s="19" customFormat="1" ht="12" customHeight="1" x14ac:dyDescent="0.25">
      <c r="A729" s="22"/>
      <c r="B729" s="4"/>
      <c r="C729" s="73"/>
      <c r="D729" s="73"/>
      <c r="E729" s="73"/>
      <c r="F729" s="73"/>
      <c r="G729" s="73"/>
      <c r="H729" s="73"/>
      <c r="I729" s="73"/>
      <c r="J729" s="73"/>
      <c r="K729" s="82"/>
      <c r="L729" s="81"/>
      <c r="M729" s="81"/>
      <c r="N729" s="55"/>
      <c r="O729" s="55"/>
      <c r="P729" s="56"/>
      <c r="Q729" s="17"/>
      <c r="R729" s="150"/>
      <c r="S729" s="150"/>
      <c r="T729" s="150"/>
      <c r="U729" s="150"/>
      <c r="V729" s="321"/>
      <c r="W729" s="338"/>
      <c r="X729" s="192"/>
      <c r="Y729" s="195"/>
      <c r="Z729" s="151"/>
      <c r="AA729" s="152"/>
      <c r="AB729" s="152"/>
      <c r="AC729" s="152"/>
      <c r="AD729" s="152"/>
      <c r="AE729" s="20"/>
      <c r="AF729" s="20"/>
      <c r="AG729" s="20"/>
      <c r="AH729" s="20"/>
      <c r="AI729" s="20"/>
      <c r="AJ729" s="20"/>
      <c r="AK729" s="20"/>
      <c r="AL729" s="20"/>
      <c r="AM729" s="20"/>
      <c r="AN729" s="20"/>
      <c r="AO729" s="20"/>
      <c r="AP729" s="20"/>
      <c r="AQ729" s="20"/>
      <c r="AR729" s="20"/>
      <c r="AS729" s="20"/>
      <c r="AT729" s="20"/>
      <c r="AU729" s="20"/>
      <c r="AV729" s="20"/>
      <c r="AW729" s="20"/>
      <c r="AX729" s="20"/>
      <c r="AY729" s="20"/>
      <c r="AZ729" s="20"/>
      <c r="BA729" s="20"/>
      <c r="BB729" s="20"/>
      <c r="BC729" s="20"/>
      <c r="BD729" s="20"/>
      <c r="BE729" s="20"/>
      <c r="BF729" s="20"/>
      <c r="BG729" s="20"/>
      <c r="BH729" s="20"/>
      <c r="BI729" s="20"/>
      <c r="BJ729" s="20"/>
      <c r="BK729" s="20"/>
      <c r="BL729" s="20"/>
      <c r="BM729" s="20"/>
      <c r="BN729" s="20"/>
      <c r="BO729" s="20"/>
      <c r="BP729" s="20"/>
      <c r="BQ729" s="20"/>
      <c r="BR729" s="20"/>
      <c r="BS729" s="20"/>
      <c r="BT729" s="20"/>
      <c r="BU729" s="20"/>
      <c r="BV729" s="20"/>
      <c r="BW729" s="20"/>
      <c r="BX729" s="20"/>
      <c r="BY729" s="20"/>
      <c r="BZ729" s="20"/>
      <c r="CA729" s="20"/>
      <c r="CB729" s="20"/>
      <c r="CC729" s="20"/>
      <c r="CD729" s="20"/>
      <c r="CE729" s="20"/>
      <c r="CF729" s="20"/>
      <c r="CG729" s="20"/>
      <c r="CH729" s="20"/>
      <c r="CI729" s="20"/>
      <c r="CJ729" s="20"/>
      <c r="CK729" s="20"/>
      <c r="CL729" s="20"/>
      <c r="CM729" s="20"/>
      <c r="CN729" s="20"/>
      <c r="CO729" s="20"/>
      <c r="CP729" s="20"/>
      <c r="CQ729" s="20"/>
      <c r="CR729" s="20"/>
      <c r="CS729" s="20"/>
      <c r="CT729" s="20"/>
      <c r="CU729" s="20"/>
      <c r="CV729" s="20"/>
      <c r="CW729" s="20"/>
      <c r="CX729" s="20"/>
      <c r="CY729" s="20"/>
      <c r="CZ729" s="20"/>
      <c r="DA729" s="20"/>
      <c r="DB729" s="20"/>
      <c r="DC729" s="20"/>
      <c r="DD729" s="20"/>
      <c r="DE729" s="20"/>
      <c r="DF729" s="20"/>
      <c r="DG729" s="20"/>
      <c r="DH729" s="20"/>
      <c r="DI729" s="20"/>
      <c r="DJ729" s="20"/>
      <c r="DK729" s="20"/>
      <c r="DL729" s="20"/>
      <c r="DM729" s="20"/>
      <c r="DN729" s="20"/>
      <c r="DO729" s="20"/>
      <c r="DP729" s="20"/>
      <c r="DQ729" s="20"/>
      <c r="DR729" s="20"/>
      <c r="DS729" s="20"/>
      <c r="DT729" s="20"/>
      <c r="DU729" s="20"/>
      <c r="DV729" s="20"/>
      <c r="DW729" s="20"/>
      <c r="DX729" s="20"/>
      <c r="DY729" s="20"/>
      <c r="DZ729" s="20"/>
      <c r="EA729" s="20"/>
      <c r="EB729" s="20"/>
      <c r="EC729" s="20"/>
      <c r="ED729" s="20"/>
      <c r="EE729" s="20"/>
      <c r="EF729" s="20"/>
      <c r="EG729" s="20"/>
      <c r="EH729" s="20"/>
    </row>
    <row r="730" spans="1:141" s="19" customFormat="1" ht="12" customHeight="1" x14ac:dyDescent="0.25">
      <c r="A730" s="22"/>
      <c r="B730" s="4"/>
      <c r="C730" s="73"/>
      <c r="D730" s="73"/>
      <c r="E730" s="73"/>
      <c r="F730" s="73"/>
      <c r="G730" s="73"/>
      <c r="H730" s="73"/>
      <c r="I730" s="73"/>
      <c r="J730" s="73"/>
      <c r="K730" s="82"/>
      <c r="L730" s="81"/>
      <c r="M730" s="81"/>
      <c r="N730" s="55"/>
      <c r="O730" s="55"/>
      <c r="P730" s="56"/>
      <c r="Q730" s="17"/>
      <c r="R730" s="150"/>
      <c r="S730" s="150"/>
      <c r="T730" s="150"/>
      <c r="U730" s="150"/>
      <c r="V730" s="321"/>
      <c r="W730" s="338"/>
      <c r="X730" s="192"/>
      <c r="Y730" s="195"/>
      <c r="Z730" s="151"/>
      <c r="AA730" s="152"/>
      <c r="AB730" s="152"/>
      <c r="AC730" s="152"/>
      <c r="AD730" s="152"/>
      <c r="AE730" s="20"/>
      <c r="AF730" s="20"/>
      <c r="AG730" s="20"/>
      <c r="AH730" s="20"/>
      <c r="AI730" s="20"/>
      <c r="AJ730" s="20"/>
      <c r="AK730" s="20"/>
      <c r="AL730" s="20"/>
      <c r="AM730" s="20"/>
      <c r="AN730" s="20"/>
      <c r="AO730" s="20"/>
      <c r="AP730" s="20"/>
      <c r="AQ730" s="20"/>
      <c r="AR730" s="20"/>
      <c r="AS730" s="20"/>
      <c r="AT730" s="20"/>
      <c r="AU730" s="20"/>
      <c r="AV730" s="20"/>
      <c r="AW730" s="20"/>
      <c r="AX730" s="20"/>
      <c r="AY730" s="20"/>
      <c r="AZ730" s="20"/>
      <c r="BA730" s="20"/>
      <c r="BB730" s="20"/>
      <c r="BC730" s="20"/>
      <c r="BD730" s="20"/>
      <c r="BE730" s="20"/>
      <c r="BF730" s="20"/>
      <c r="BG730" s="20"/>
      <c r="BH730" s="20"/>
      <c r="BI730" s="20"/>
      <c r="BJ730" s="20"/>
      <c r="BK730" s="20"/>
      <c r="BL730" s="20"/>
      <c r="BM730" s="20"/>
      <c r="BN730" s="20"/>
      <c r="BO730" s="20"/>
      <c r="BP730" s="20"/>
      <c r="BQ730" s="20"/>
      <c r="BR730" s="20"/>
      <c r="BS730" s="20"/>
      <c r="BT730" s="20"/>
      <c r="BU730" s="20"/>
      <c r="BV730" s="20"/>
      <c r="BW730" s="20"/>
      <c r="BX730" s="20"/>
      <c r="BY730" s="20"/>
      <c r="BZ730" s="20"/>
      <c r="CA730" s="20"/>
      <c r="CB730" s="20"/>
      <c r="CC730" s="20"/>
      <c r="CD730" s="20"/>
      <c r="CE730" s="20"/>
      <c r="CF730" s="20"/>
      <c r="CG730" s="20"/>
      <c r="CH730" s="20"/>
      <c r="CI730" s="20"/>
      <c r="CJ730" s="20"/>
      <c r="CK730" s="20"/>
      <c r="CL730" s="20"/>
      <c r="CM730" s="20"/>
      <c r="CN730" s="20"/>
      <c r="CO730" s="20"/>
      <c r="CP730" s="20"/>
      <c r="CQ730" s="20"/>
      <c r="CR730" s="20"/>
      <c r="CS730" s="20"/>
      <c r="CT730" s="20"/>
      <c r="CU730" s="20"/>
      <c r="CV730" s="20"/>
      <c r="CW730" s="20"/>
      <c r="CX730" s="20"/>
      <c r="CY730" s="20"/>
      <c r="CZ730" s="20"/>
      <c r="DA730" s="20"/>
      <c r="DB730" s="20"/>
      <c r="DC730" s="20"/>
      <c r="DD730" s="20"/>
      <c r="DE730" s="20"/>
      <c r="DF730" s="20"/>
      <c r="DG730" s="20"/>
      <c r="DH730" s="20"/>
      <c r="DI730" s="20"/>
      <c r="DJ730" s="20"/>
      <c r="DK730" s="20"/>
      <c r="DL730" s="20"/>
      <c r="DM730" s="20"/>
      <c r="DN730" s="20"/>
      <c r="DO730" s="20"/>
      <c r="DP730" s="20"/>
      <c r="DQ730" s="20"/>
      <c r="DR730" s="20"/>
      <c r="DS730" s="20"/>
      <c r="DT730" s="20"/>
      <c r="DU730" s="20"/>
      <c r="DV730" s="20"/>
      <c r="DW730" s="20"/>
      <c r="DX730" s="20"/>
      <c r="DY730" s="20"/>
      <c r="DZ730" s="20"/>
      <c r="EA730" s="20"/>
      <c r="EB730" s="20"/>
      <c r="EC730" s="20"/>
      <c r="ED730" s="20"/>
      <c r="EE730" s="20"/>
      <c r="EF730" s="20"/>
      <c r="EG730" s="20"/>
      <c r="EH730" s="20"/>
      <c r="EK730" s="21"/>
    </row>
    <row r="731" spans="1:141" s="19" customFormat="1" ht="12" customHeight="1" x14ac:dyDescent="0.25">
      <c r="A731" s="22"/>
      <c r="B731" s="4"/>
      <c r="C731" s="73"/>
      <c r="D731" s="73"/>
      <c r="E731" s="73"/>
      <c r="F731" s="73"/>
      <c r="G731" s="73"/>
      <c r="H731" s="73"/>
      <c r="I731" s="73"/>
      <c r="J731" s="73"/>
      <c r="K731" s="82"/>
      <c r="L731" s="81"/>
      <c r="M731" s="81"/>
      <c r="N731" s="55"/>
      <c r="O731" s="55"/>
      <c r="P731" s="56"/>
      <c r="Q731" s="17"/>
      <c r="R731" s="150"/>
      <c r="S731" s="150"/>
      <c r="T731" s="150"/>
      <c r="U731" s="150"/>
      <c r="V731" s="321"/>
      <c r="W731" s="338"/>
      <c r="X731" s="192"/>
      <c r="Y731" s="195"/>
      <c r="Z731" s="151"/>
      <c r="AA731" s="152"/>
      <c r="AB731" s="152"/>
      <c r="AC731" s="152"/>
      <c r="AD731" s="152"/>
      <c r="AE731" s="20"/>
      <c r="AF731" s="20"/>
      <c r="AG731" s="20"/>
      <c r="AH731" s="20"/>
      <c r="AI731" s="20"/>
      <c r="AJ731" s="20"/>
      <c r="AK731" s="20"/>
      <c r="AL731" s="20"/>
      <c r="AM731" s="20"/>
      <c r="AN731" s="20"/>
      <c r="AO731" s="20"/>
      <c r="AP731" s="20"/>
      <c r="AQ731" s="20"/>
      <c r="AR731" s="20"/>
      <c r="AS731" s="20"/>
      <c r="AT731" s="20"/>
      <c r="AU731" s="20"/>
      <c r="AV731" s="20"/>
      <c r="AW731" s="20"/>
      <c r="AX731" s="20"/>
      <c r="AY731" s="20"/>
      <c r="AZ731" s="20"/>
      <c r="BA731" s="20"/>
      <c r="BB731" s="20"/>
      <c r="BC731" s="20"/>
      <c r="BD731" s="20"/>
      <c r="BE731" s="20"/>
      <c r="BF731" s="20"/>
      <c r="BG731" s="20"/>
      <c r="BH731" s="20"/>
      <c r="BI731" s="20"/>
      <c r="BJ731" s="20"/>
      <c r="BK731" s="20"/>
      <c r="BL731" s="20"/>
      <c r="BM731" s="20"/>
      <c r="BN731" s="20"/>
      <c r="BO731" s="20"/>
      <c r="BP731" s="20"/>
      <c r="BQ731" s="20"/>
      <c r="BR731" s="20"/>
      <c r="BS731" s="20"/>
      <c r="BT731" s="20"/>
      <c r="BU731" s="20"/>
      <c r="BV731" s="20"/>
      <c r="BW731" s="20"/>
      <c r="BX731" s="20"/>
      <c r="BY731" s="20"/>
      <c r="BZ731" s="20"/>
      <c r="CA731" s="20"/>
      <c r="CB731" s="20"/>
      <c r="CC731" s="20"/>
      <c r="CD731" s="20"/>
      <c r="CE731" s="20"/>
      <c r="CF731" s="20"/>
      <c r="CG731" s="20"/>
      <c r="CH731" s="20"/>
      <c r="CI731" s="20"/>
      <c r="CJ731" s="20"/>
      <c r="CK731" s="20"/>
      <c r="CL731" s="20"/>
      <c r="CM731" s="20"/>
      <c r="CN731" s="20"/>
      <c r="CO731" s="20"/>
      <c r="CP731" s="20"/>
      <c r="CQ731" s="20"/>
      <c r="CR731" s="20"/>
      <c r="CS731" s="20"/>
      <c r="CT731" s="20"/>
      <c r="CU731" s="20"/>
      <c r="CV731" s="20"/>
      <c r="CW731" s="20"/>
      <c r="CX731" s="20"/>
      <c r="CY731" s="20"/>
      <c r="CZ731" s="20"/>
      <c r="DA731" s="20"/>
      <c r="DB731" s="20"/>
      <c r="DC731" s="20"/>
      <c r="DD731" s="20"/>
      <c r="DE731" s="20"/>
      <c r="DF731" s="20"/>
      <c r="DG731" s="20"/>
      <c r="DH731" s="20"/>
      <c r="DI731" s="20"/>
      <c r="DJ731" s="20"/>
      <c r="DK731" s="20"/>
      <c r="DL731" s="20"/>
      <c r="DM731" s="20"/>
      <c r="DN731" s="20"/>
      <c r="DO731" s="20"/>
      <c r="DP731" s="20"/>
      <c r="DQ731" s="20"/>
      <c r="DR731" s="20"/>
      <c r="DS731" s="20"/>
      <c r="DT731" s="20"/>
      <c r="DU731" s="20"/>
      <c r="DV731" s="20"/>
      <c r="DW731" s="20"/>
      <c r="DX731" s="20"/>
      <c r="DY731" s="20"/>
      <c r="DZ731" s="20"/>
      <c r="EA731" s="20"/>
      <c r="EB731" s="20"/>
      <c r="EC731" s="20"/>
      <c r="ED731" s="20"/>
      <c r="EE731" s="20"/>
      <c r="EF731" s="20"/>
      <c r="EG731" s="20"/>
      <c r="EH731" s="20"/>
      <c r="EK731" s="21"/>
    </row>
    <row r="732" spans="1:141" ht="12" customHeight="1" x14ac:dyDescent="0.25">
      <c r="A732" s="4"/>
      <c r="B732" s="4"/>
      <c r="C732" s="73"/>
      <c r="D732" s="73"/>
      <c r="E732" s="73"/>
      <c r="F732" s="73"/>
      <c r="G732" s="73"/>
      <c r="H732" s="73"/>
      <c r="I732" s="73"/>
      <c r="J732" s="73"/>
      <c r="K732" s="82"/>
      <c r="L732" s="81"/>
      <c r="M732" s="81"/>
      <c r="N732" s="55"/>
      <c r="O732" s="55"/>
      <c r="P732" s="56"/>
      <c r="Q732" s="8"/>
      <c r="R732" s="148"/>
      <c r="S732" s="148"/>
      <c r="T732" s="148"/>
      <c r="U732" s="148"/>
      <c r="V732" s="333"/>
      <c r="Y732" s="196"/>
      <c r="EK732" s="1"/>
    </row>
    <row r="733" spans="1:141" ht="12" customHeight="1" x14ac:dyDescent="0.25">
      <c r="A733" s="4"/>
      <c r="B733" s="4"/>
      <c r="C733" s="73"/>
      <c r="D733" s="73"/>
      <c r="E733" s="73"/>
      <c r="F733" s="73"/>
      <c r="G733" s="73"/>
      <c r="H733" s="73"/>
      <c r="I733" s="73"/>
      <c r="J733" s="73"/>
      <c r="K733" s="82"/>
      <c r="L733" s="81"/>
      <c r="M733" s="81"/>
      <c r="N733" s="55"/>
      <c r="O733" s="55"/>
      <c r="P733" s="56"/>
      <c r="Q733" s="8"/>
      <c r="R733" s="148"/>
      <c r="S733" s="148"/>
      <c r="T733" s="148"/>
      <c r="U733" s="148"/>
      <c r="V733" s="333"/>
      <c r="Y733" s="196"/>
      <c r="EK733" s="1"/>
    </row>
    <row r="734" spans="1:141" ht="12" customHeight="1" x14ac:dyDescent="0.25">
      <c r="A734" s="4"/>
      <c r="B734" s="4"/>
      <c r="C734" s="73"/>
      <c r="D734" s="73"/>
      <c r="E734" s="73"/>
      <c r="F734" s="73"/>
      <c r="G734" s="73"/>
      <c r="H734" s="73"/>
      <c r="I734" s="73"/>
      <c r="J734" s="73"/>
      <c r="K734" s="82"/>
      <c r="L734" s="81"/>
      <c r="M734" s="81"/>
      <c r="N734" s="55"/>
      <c r="O734" s="55"/>
      <c r="P734" s="56"/>
      <c r="Q734" s="8"/>
      <c r="R734" s="148"/>
      <c r="S734" s="148"/>
      <c r="T734" s="148"/>
      <c r="U734" s="148"/>
      <c r="V734" s="333"/>
      <c r="Y734" s="196"/>
      <c r="EK734" s="1"/>
    </row>
    <row r="735" spans="1:141" ht="12" customHeight="1" x14ac:dyDescent="0.25">
      <c r="A735" s="4"/>
      <c r="B735" s="4"/>
      <c r="C735" s="73"/>
      <c r="D735" s="73"/>
      <c r="E735" s="73"/>
      <c r="F735" s="73"/>
      <c r="G735" s="73"/>
      <c r="H735" s="73"/>
      <c r="I735" s="73"/>
      <c r="J735" s="73"/>
      <c r="K735" s="82"/>
      <c r="L735" s="81"/>
      <c r="M735" s="81"/>
      <c r="N735" s="55"/>
      <c r="O735" s="55"/>
      <c r="P735" s="56"/>
      <c r="Q735" s="8"/>
      <c r="R735" s="148"/>
      <c r="S735" s="148"/>
      <c r="T735" s="148"/>
      <c r="U735" s="148"/>
      <c r="V735" s="333"/>
      <c r="Y735" s="196"/>
      <c r="EK735" s="1"/>
    </row>
    <row r="736" spans="1:141" ht="12" customHeight="1" x14ac:dyDescent="0.25">
      <c r="A736" s="4"/>
      <c r="B736" s="4"/>
      <c r="C736" s="73"/>
      <c r="D736" s="73"/>
      <c r="E736" s="73"/>
      <c r="F736" s="73"/>
      <c r="G736" s="73"/>
      <c r="H736" s="73"/>
      <c r="I736" s="73"/>
      <c r="J736" s="73"/>
      <c r="K736" s="82"/>
      <c r="L736" s="81"/>
      <c r="M736" s="81"/>
      <c r="N736" s="55"/>
      <c r="O736" s="55"/>
      <c r="P736" s="56"/>
      <c r="Q736" s="8"/>
      <c r="R736" s="148"/>
      <c r="S736" s="148"/>
      <c r="T736" s="148"/>
      <c r="U736" s="148"/>
      <c r="V736" s="333"/>
      <c r="Y736" s="196"/>
      <c r="EK736" s="1"/>
    </row>
    <row r="737" spans="1:141" ht="12" customHeight="1" x14ac:dyDescent="0.25">
      <c r="A737" s="4"/>
      <c r="B737" s="4"/>
      <c r="C737" s="73"/>
      <c r="D737" s="73"/>
      <c r="E737" s="73"/>
      <c r="F737" s="73"/>
      <c r="G737" s="73"/>
      <c r="H737" s="73"/>
      <c r="I737" s="73"/>
      <c r="J737" s="73"/>
      <c r="K737" s="82"/>
      <c r="L737" s="81"/>
      <c r="M737" s="81"/>
      <c r="N737" s="55"/>
      <c r="O737" s="55"/>
      <c r="P737" s="56"/>
      <c r="Q737" s="8"/>
      <c r="R737" s="148"/>
      <c r="S737" s="148"/>
      <c r="T737" s="148"/>
      <c r="U737" s="148"/>
      <c r="V737" s="333"/>
      <c r="Y737" s="196"/>
      <c r="EK737" s="1"/>
    </row>
    <row r="738" spans="1:141" ht="12" customHeight="1" x14ac:dyDescent="0.25">
      <c r="A738" s="4"/>
      <c r="B738" s="4"/>
      <c r="C738" s="73"/>
      <c r="D738" s="73"/>
      <c r="E738" s="73"/>
      <c r="F738" s="73"/>
      <c r="G738" s="73"/>
      <c r="H738" s="73"/>
      <c r="I738" s="73"/>
      <c r="J738" s="73"/>
      <c r="K738" s="82"/>
      <c r="L738" s="81"/>
      <c r="M738" s="81"/>
      <c r="N738" s="55"/>
      <c r="O738" s="55"/>
      <c r="P738" s="56"/>
      <c r="Q738" s="8"/>
      <c r="R738" s="148"/>
      <c r="S738" s="148"/>
      <c r="T738" s="148"/>
      <c r="U738" s="148"/>
      <c r="V738" s="333"/>
      <c r="Y738" s="196"/>
      <c r="EK738" s="1"/>
    </row>
    <row r="739" spans="1:141" ht="12" customHeight="1" x14ac:dyDescent="0.25">
      <c r="A739" s="4"/>
      <c r="B739" s="4"/>
      <c r="C739" s="73"/>
      <c r="D739" s="73"/>
      <c r="E739" s="73"/>
      <c r="F739" s="73"/>
      <c r="G739" s="73"/>
      <c r="H739" s="73"/>
      <c r="I739" s="73"/>
      <c r="J739" s="73"/>
      <c r="K739" s="82"/>
      <c r="L739" s="81"/>
      <c r="M739" s="81"/>
      <c r="N739" s="55"/>
      <c r="O739" s="55"/>
      <c r="P739" s="56"/>
      <c r="Q739" s="8"/>
      <c r="R739" s="148"/>
      <c r="S739" s="148"/>
      <c r="T739" s="148"/>
      <c r="U739" s="148"/>
      <c r="V739" s="333"/>
      <c r="Y739" s="196"/>
      <c r="EK739" s="1"/>
    </row>
    <row r="740" spans="1:141" ht="12" customHeight="1" x14ac:dyDescent="0.25">
      <c r="A740" s="4"/>
      <c r="B740" s="4"/>
      <c r="C740" s="73"/>
      <c r="D740" s="73"/>
      <c r="E740" s="73"/>
      <c r="F740" s="73"/>
      <c r="G740" s="73"/>
      <c r="H740" s="73"/>
      <c r="I740" s="73"/>
      <c r="J740" s="73"/>
      <c r="K740" s="82"/>
      <c r="L740" s="81"/>
      <c r="M740" s="81"/>
      <c r="N740" s="55"/>
      <c r="O740" s="55"/>
      <c r="P740" s="56"/>
      <c r="Q740" s="8"/>
      <c r="R740" s="148"/>
      <c r="S740" s="148"/>
      <c r="T740" s="148"/>
      <c r="U740" s="148"/>
      <c r="V740" s="333"/>
      <c r="Y740" s="196"/>
      <c r="EK740" s="1"/>
    </row>
    <row r="741" spans="1:141" ht="12" customHeight="1" x14ac:dyDescent="0.25">
      <c r="A741" s="4"/>
      <c r="B741" s="4"/>
      <c r="C741" s="73"/>
      <c r="D741" s="73"/>
      <c r="E741" s="73"/>
      <c r="F741" s="73"/>
      <c r="G741" s="73"/>
      <c r="H741" s="73"/>
      <c r="I741" s="73"/>
      <c r="J741" s="73"/>
      <c r="K741" s="82"/>
      <c r="L741" s="81"/>
      <c r="M741" s="81"/>
      <c r="N741" s="55"/>
      <c r="O741" s="55"/>
      <c r="P741" s="56"/>
      <c r="Q741" s="8"/>
      <c r="R741" s="148"/>
      <c r="S741" s="148"/>
      <c r="T741" s="148"/>
      <c r="U741" s="148"/>
      <c r="V741" s="333"/>
      <c r="Y741" s="196"/>
      <c r="EK741" s="1"/>
    </row>
    <row r="742" spans="1:141" ht="12" customHeight="1" x14ac:dyDescent="0.25">
      <c r="A742" s="4"/>
      <c r="B742" s="4"/>
      <c r="C742" s="73"/>
      <c r="D742" s="73"/>
      <c r="E742" s="73"/>
      <c r="F742" s="73"/>
      <c r="G742" s="73"/>
      <c r="H742" s="73"/>
      <c r="I742" s="73"/>
      <c r="J742" s="73"/>
      <c r="K742" s="82"/>
      <c r="L742" s="81"/>
      <c r="M742" s="81"/>
      <c r="N742" s="55"/>
      <c r="O742" s="55"/>
      <c r="P742" s="56"/>
      <c r="Q742" s="8"/>
      <c r="R742" s="148"/>
      <c r="S742" s="148"/>
      <c r="T742" s="148"/>
      <c r="U742" s="148"/>
      <c r="V742" s="333"/>
      <c r="Y742" s="196"/>
      <c r="EK742" s="1"/>
    </row>
    <row r="743" spans="1:141" ht="12" customHeight="1" x14ac:dyDescent="0.25">
      <c r="A743" s="4"/>
      <c r="B743" s="4"/>
      <c r="C743" s="73"/>
      <c r="D743" s="73"/>
      <c r="E743" s="73"/>
      <c r="F743" s="73"/>
      <c r="G743" s="73"/>
      <c r="H743" s="73"/>
      <c r="I743" s="73"/>
      <c r="J743" s="73"/>
      <c r="K743" s="82"/>
      <c r="L743" s="81"/>
      <c r="M743" s="81"/>
      <c r="N743" s="55"/>
      <c r="O743" s="55"/>
      <c r="P743" s="56"/>
      <c r="Q743" s="8"/>
      <c r="R743" s="148"/>
      <c r="S743" s="148"/>
      <c r="T743" s="148"/>
      <c r="U743" s="148"/>
      <c r="V743" s="333"/>
      <c r="Y743" s="196"/>
      <c r="EK743" s="1"/>
    </row>
    <row r="744" spans="1:141" ht="12" customHeight="1" x14ac:dyDescent="0.25">
      <c r="A744" s="4"/>
      <c r="B744" s="4"/>
      <c r="C744" s="73"/>
      <c r="D744" s="73"/>
      <c r="E744" s="73"/>
      <c r="F744" s="73"/>
      <c r="G744" s="73"/>
      <c r="H744" s="73"/>
      <c r="I744" s="73"/>
      <c r="J744" s="73"/>
      <c r="K744" s="82"/>
      <c r="L744" s="81"/>
      <c r="M744" s="81"/>
      <c r="N744" s="55"/>
      <c r="O744" s="55"/>
      <c r="P744" s="56"/>
      <c r="Q744" s="8"/>
      <c r="R744" s="148"/>
      <c r="S744" s="148"/>
      <c r="T744" s="148"/>
      <c r="U744" s="148"/>
      <c r="V744" s="333"/>
      <c r="Y744" s="196"/>
      <c r="EK744" s="1"/>
    </row>
    <row r="745" spans="1:141" ht="12" customHeight="1" x14ac:dyDescent="0.25">
      <c r="A745" s="4"/>
      <c r="B745" s="4"/>
      <c r="C745" s="73"/>
      <c r="D745" s="73"/>
      <c r="E745" s="73"/>
      <c r="F745" s="73"/>
      <c r="G745" s="73"/>
      <c r="H745" s="73"/>
      <c r="I745" s="73"/>
      <c r="J745" s="73"/>
      <c r="K745" s="82"/>
      <c r="L745" s="81"/>
      <c r="M745" s="81"/>
      <c r="N745" s="55"/>
      <c r="O745" s="55"/>
      <c r="P745" s="56"/>
      <c r="Q745" s="8"/>
      <c r="R745" s="148"/>
      <c r="S745" s="148"/>
      <c r="T745" s="148"/>
      <c r="U745" s="148"/>
      <c r="V745" s="333"/>
      <c r="Y745" s="196"/>
      <c r="EK745" s="1"/>
    </row>
    <row r="746" spans="1:141" ht="12" customHeight="1" x14ac:dyDescent="0.25">
      <c r="A746" s="4"/>
      <c r="B746" s="4"/>
      <c r="C746" s="73"/>
      <c r="D746" s="73"/>
      <c r="E746" s="73"/>
      <c r="F746" s="73"/>
      <c r="G746" s="73"/>
      <c r="H746" s="73"/>
      <c r="I746" s="73"/>
      <c r="J746" s="73"/>
      <c r="K746" s="82"/>
      <c r="L746" s="81"/>
      <c r="M746" s="81"/>
      <c r="N746" s="55"/>
      <c r="O746" s="55"/>
      <c r="P746" s="56"/>
      <c r="Q746" s="8"/>
      <c r="R746" s="148"/>
      <c r="S746" s="148"/>
      <c r="T746" s="148"/>
      <c r="U746" s="148"/>
      <c r="V746" s="333"/>
      <c r="Y746" s="196"/>
      <c r="EK746" s="1"/>
    </row>
    <row r="747" spans="1:141" ht="12" customHeight="1" x14ac:dyDescent="0.25">
      <c r="A747" s="4"/>
      <c r="B747" s="4"/>
      <c r="C747" s="73"/>
      <c r="D747" s="73"/>
      <c r="E747" s="73"/>
      <c r="F747" s="73"/>
      <c r="G747" s="73"/>
      <c r="H747" s="73"/>
      <c r="I747" s="73"/>
      <c r="J747" s="73"/>
      <c r="K747" s="82"/>
      <c r="L747" s="81"/>
      <c r="M747" s="81"/>
      <c r="N747" s="55"/>
      <c r="O747" s="55"/>
      <c r="P747" s="56"/>
      <c r="Q747" s="8"/>
      <c r="R747" s="148"/>
      <c r="S747" s="148"/>
      <c r="T747" s="148"/>
      <c r="U747" s="148"/>
      <c r="V747" s="333"/>
      <c r="Y747" s="196"/>
      <c r="EK747" s="1"/>
    </row>
    <row r="748" spans="1:141" ht="12" customHeight="1" x14ac:dyDescent="0.25">
      <c r="A748" s="4"/>
      <c r="B748" s="4"/>
      <c r="C748" s="73"/>
      <c r="D748" s="73"/>
      <c r="E748" s="73"/>
      <c r="F748" s="73"/>
      <c r="G748" s="73"/>
      <c r="H748" s="73"/>
      <c r="I748" s="73"/>
      <c r="J748" s="73"/>
      <c r="K748" s="82"/>
      <c r="L748" s="81"/>
      <c r="M748" s="81"/>
      <c r="N748" s="55"/>
      <c r="O748" s="55"/>
      <c r="P748" s="56"/>
      <c r="Q748" s="8"/>
      <c r="R748" s="148"/>
      <c r="S748" s="148"/>
      <c r="T748" s="148"/>
      <c r="U748" s="148"/>
      <c r="V748" s="333"/>
      <c r="Y748" s="196"/>
      <c r="EK748" s="1"/>
    </row>
    <row r="749" spans="1:141" ht="12" customHeight="1" x14ac:dyDescent="0.25">
      <c r="A749" s="4"/>
      <c r="B749" s="4"/>
      <c r="C749" s="73"/>
      <c r="D749" s="73"/>
      <c r="E749" s="73"/>
      <c r="F749" s="73"/>
      <c r="G749" s="73"/>
      <c r="H749" s="73"/>
      <c r="I749" s="73"/>
      <c r="J749" s="73"/>
      <c r="K749" s="82"/>
      <c r="L749" s="81"/>
      <c r="M749" s="81"/>
      <c r="N749" s="55"/>
      <c r="O749" s="55"/>
      <c r="P749" s="56"/>
      <c r="Q749" s="8"/>
      <c r="R749" s="148"/>
      <c r="S749" s="148"/>
      <c r="T749" s="148"/>
      <c r="U749" s="148"/>
      <c r="V749" s="321"/>
      <c r="W749" s="341"/>
      <c r="X749" s="194"/>
      <c r="Y749" s="47"/>
      <c r="Z749" s="153"/>
      <c r="DQ749" s="59"/>
      <c r="DR749" s="59"/>
      <c r="DS749" s="59"/>
      <c r="DT749" s="59"/>
      <c r="DU749" s="59"/>
      <c r="DV749" s="59"/>
      <c r="DW749" s="59"/>
      <c r="DX749" s="59"/>
      <c r="DY749" s="59"/>
      <c r="DZ749" s="59"/>
      <c r="EC749" s="59"/>
      <c r="EK749" s="1"/>
    </row>
    <row r="750" spans="1:141" s="19" customFormat="1" ht="12" customHeight="1" x14ac:dyDescent="0.25">
      <c r="A750" s="22"/>
      <c r="B750" s="4"/>
      <c r="C750" s="73"/>
      <c r="D750" s="73"/>
      <c r="E750" s="73"/>
      <c r="F750" s="73"/>
      <c r="G750" s="73"/>
      <c r="H750" s="73"/>
      <c r="I750" s="73"/>
      <c r="J750" s="73"/>
      <c r="K750" s="82"/>
      <c r="L750" s="81"/>
      <c r="M750" s="81"/>
      <c r="N750" s="55"/>
      <c r="O750" s="55"/>
      <c r="P750" s="56"/>
      <c r="Q750" s="63"/>
      <c r="R750" s="154"/>
      <c r="S750" s="154"/>
      <c r="T750" s="154"/>
      <c r="U750" s="154"/>
      <c r="V750" s="335"/>
      <c r="W750" s="342"/>
      <c r="X750" s="197"/>
      <c r="Y750" s="197"/>
      <c r="Z750" s="155"/>
      <c r="AA750" s="152"/>
      <c r="AB750" s="152"/>
      <c r="AC750" s="156"/>
      <c r="AD750" s="156"/>
      <c r="AE750" s="76"/>
      <c r="AF750" s="20"/>
      <c r="AG750" s="20"/>
      <c r="AH750" s="20"/>
      <c r="AI750" s="20"/>
      <c r="AJ750" s="20"/>
      <c r="AK750" s="20"/>
      <c r="AL750" s="20"/>
      <c r="AM750" s="20"/>
      <c r="AN750" s="20"/>
      <c r="AO750" s="20"/>
      <c r="AP750" s="20"/>
      <c r="AQ750" s="20"/>
      <c r="AR750" s="20"/>
      <c r="AS750" s="20"/>
      <c r="AT750" s="20"/>
      <c r="AU750" s="20"/>
      <c r="AV750" s="20"/>
      <c r="AW750" s="20"/>
      <c r="AX750" s="20"/>
      <c r="AY750" s="20"/>
      <c r="AZ750" s="20"/>
      <c r="BA750" s="20"/>
      <c r="BB750" s="20"/>
      <c r="BC750" s="20"/>
      <c r="BD750" s="20"/>
      <c r="BE750" s="20"/>
      <c r="BF750" s="20"/>
      <c r="BG750" s="20"/>
      <c r="BH750" s="20"/>
      <c r="BI750" s="20"/>
      <c r="BJ750" s="20"/>
      <c r="BK750" s="20"/>
      <c r="BL750" s="20"/>
      <c r="BM750" s="20"/>
      <c r="BN750" s="20"/>
      <c r="BO750" s="20"/>
      <c r="BP750" s="20"/>
      <c r="BQ750" s="20"/>
      <c r="BR750" s="20"/>
      <c r="BS750" s="20"/>
      <c r="BT750" s="20"/>
      <c r="BU750" s="20"/>
      <c r="BV750" s="20"/>
      <c r="BW750" s="20"/>
      <c r="BX750" s="20"/>
      <c r="BY750" s="20"/>
      <c r="BZ750" s="20"/>
      <c r="CA750" s="20"/>
      <c r="CB750" s="20"/>
      <c r="CC750" s="20"/>
      <c r="CD750" s="20"/>
      <c r="CE750" s="20"/>
      <c r="CF750" s="20"/>
      <c r="CG750" s="58"/>
      <c r="CH750" s="58"/>
      <c r="CI750" s="58"/>
      <c r="CJ750" s="58"/>
      <c r="CK750" s="58"/>
      <c r="CL750" s="58"/>
      <c r="CM750" s="20"/>
      <c r="CN750" s="20"/>
      <c r="CO750" s="20"/>
      <c r="CP750" s="20"/>
      <c r="CQ750" s="20"/>
      <c r="CR750" s="20"/>
      <c r="CS750" s="20"/>
      <c r="CT750" s="20"/>
      <c r="CU750" s="20"/>
      <c r="CV750" s="20"/>
      <c r="CW750" s="20"/>
      <c r="CX750" s="20"/>
      <c r="CY750" s="20"/>
      <c r="CZ750" s="20"/>
      <c r="DA750" s="20"/>
      <c r="DB750" s="20"/>
      <c r="DC750" s="20"/>
      <c r="DD750" s="20"/>
      <c r="DE750" s="20"/>
      <c r="DF750" s="20"/>
      <c r="DG750" s="20"/>
      <c r="DH750" s="20"/>
      <c r="DI750" s="20"/>
      <c r="DJ750" s="20"/>
      <c r="DK750" s="20"/>
      <c r="DL750" s="20"/>
      <c r="DM750" s="20"/>
      <c r="DN750" s="20"/>
      <c r="DO750" s="20"/>
      <c r="DP750" s="20"/>
      <c r="DQ750" s="20"/>
      <c r="DR750" s="57"/>
      <c r="DS750" s="20"/>
      <c r="DT750" s="57"/>
      <c r="DU750" s="20"/>
      <c r="DV750" s="57"/>
      <c r="DW750" s="20"/>
      <c r="DX750" s="57"/>
      <c r="DY750" s="20"/>
      <c r="DZ750" s="57"/>
      <c r="EA750" s="20"/>
      <c r="EB750" s="20"/>
      <c r="EC750" s="57"/>
      <c r="ED750" s="20"/>
      <c r="EE750" s="20"/>
      <c r="EF750" s="20"/>
      <c r="EG750" s="20"/>
      <c r="EH750" s="20"/>
    </row>
    <row r="751" spans="1:141" s="19" customFormat="1" ht="12" customHeight="1" x14ac:dyDescent="0.25">
      <c r="A751" s="22"/>
      <c r="B751" s="4"/>
      <c r="C751" s="73"/>
      <c r="D751" s="73"/>
      <c r="E751" s="73"/>
      <c r="F751" s="73"/>
      <c r="G751" s="73"/>
      <c r="H751" s="73"/>
      <c r="I751" s="73"/>
      <c r="J751" s="73"/>
      <c r="K751" s="82"/>
      <c r="L751" s="81"/>
      <c r="M751" s="81"/>
      <c r="N751" s="55"/>
      <c r="O751" s="55"/>
      <c r="P751" s="56"/>
      <c r="Q751" s="63"/>
      <c r="R751" s="154"/>
      <c r="S751" s="154"/>
      <c r="T751" s="154"/>
      <c r="U751" s="154"/>
      <c r="V751" s="335"/>
      <c r="W751" s="342"/>
      <c r="X751" s="197"/>
      <c r="Y751" s="197"/>
      <c r="Z751" s="155"/>
      <c r="AA751" s="152"/>
      <c r="AB751" s="152"/>
      <c r="AC751" s="156"/>
      <c r="AD751" s="156"/>
      <c r="AE751" s="76"/>
      <c r="AF751" s="20"/>
      <c r="AG751" s="20"/>
      <c r="AH751" s="20"/>
      <c r="AI751" s="20"/>
      <c r="AJ751" s="20"/>
      <c r="AK751" s="20"/>
      <c r="AL751" s="20"/>
      <c r="AM751" s="20"/>
      <c r="AN751" s="20"/>
      <c r="AO751" s="20"/>
      <c r="AP751" s="20"/>
      <c r="AQ751" s="20"/>
      <c r="AR751" s="20"/>
      <c r="AS751" s="20"/>
      <c r="AT751" s="20"/>
      <c r="AU751" s="20"/>
      <c r="AV751" s="20"/>
      <c r="AW751" s="20"/>
      <c r="AX751" s="20"/>
      <c r="AY751" s="20"/>
      <c r="AZ751" s="20"/>
      <c r="BA751" s="20"/>
      <c r="BB751" s="20"/>
      <c r="BC751" s="20"/>
      <c r="BD751" s="20"/>
      <c r="BE751" s="20"/>
      <c r="BF751" s="20"/>
      <c r="BG751" s="20"/>
      <c r="BH751" s="20"/>
      <c r="BI751" s="20"/>
      <c r="BJ751" s="20"/>
      <c r="BK751" s="20"/>
      <c r="BL751" s="20"/>
      <c r="BM751" s="20"/>
      <c r="BN751" s="20"/>
      <c r="BO751" s="20"/>
      <c r="BP751" s="20"/>
      <c r="BQ751" s="20"/>
      <c r="BR751" s="20"/>
      <c r="BS751" s="20"/>
      <c r="BT751" s="20"/>
      <c r="BU751" s="20"/>
      <c r="BV751" s="20"/>
      <c r="BW751" s="20"/>
      <c r="BX751" s="20"/>
      <c r="BY751" s="20"/>
      <c r="BZ751" s="20"/>
      <c r="CA751" s="20"/>
      <c r="CB751" s="20"/>
      <c r="CC751" s="20"/>
      <c r="CD751" s="20"/>
      <c r="CE751" s="20"/>
      <c r="CF751" s="20"/>
      <c r="CG751" s="58"/>
      <c r="CH751" s="58"/>
      <c r="CI751" s="58"/>
      <c r="CJ751" s="58"/>
      <c r="CK751" s="58"/>
      <c r="CL751" s="58"/>
      <c r="CM751" s="20"/>
      <c r="CN751" s="20"/>
      <c r="CO751" s="20"/>
      <c r="CP751" s="20"/>
      <c r="CQ751" s="20"/>
      <c r="CR751" s="20"/>
      <c r="CS751" s="20"/>
      <c r="CT751" s="20"/>
      <c r="CU751" s="20"/>
      <c r="CV751" s="20"/>
      <c r="CW751" s="20"/>
      <c r="CX751" s="20"/>
      <c r="CY751" s="20"/>
      <c r="CZ751" s="20"/>
      <c r="DA751" s="20"/>
      <c r="DB751" s="20"/>
      <c r="DC751" s="20"/>
      <c r="DD751" s="20"/>
      <c r="DE751" s="20"/>
      <c r="DF751" s="20"/>
      <c r="DG751" s="20"/>
      <c r="DH751" s="20"/>
      <c r="DI751" s="20"/>
      <c r="DJ751" s="20"/>
      <c r="DK751" s="20"/>
      <c r="DL751" s="20"/>
      <c r="DM751" s="20"/>
      <c r="DN751" s="20"/>
      <c r="DO751" s="20"/>
      <c r="DP751" s="20"/>
      <c r="DQ751" s="20"/>
      <c r="DR751" s="57"/>
      <c r="DS751" s="20"/>
      <c r="DT751" s="57"/>
      <c r="DU751" s="20"/>
      <c r="DV751" s="57"/>
      <c r="DW751" s="20"/>
      <c r="DX751" s="57"/>
      <c r="DY751" s="20"/>
      <c r="DZ751" s="57"/>
      <c r="EA751" s="20"/>
      <c r="EB751" s="20"/>
      <c r="EC751" s="57"/>
      <c r="ED751" s="20"/>
      <c r="EE751" s="20"/>
      <c r="EF751" s="20"/>
      <c r="EG751" s="20"/>
      <c r="EH751" s="20"/>
    </row>
    <row r="752" spans="1:141" s="19" customFormat="1" ht="12" customHeight="1" x14ac:dyDescent="0.25">
      <c r="A752" s="22"/>
      <c r="B752" s="4"/>
      <c r="C752" s="73"/>
      <c r="D752" s="73"/>
      <c r="E752" s="73"/>
      <c r="F752" s="73"/>
      <c r="G752" s="73"/>
      <c r="H752" s="73"/>
      <c r="I752" s="73"/>
      <c r="J752" s="73"/>
      <c r="K752" s="82"/>
      <c r="L752" s="81"/>
      <c r="M752" s="81"/>
      <c r="N752" s="55"/>
      <c r="O752" s="55"/>
      <c r="P752" s="56"/>
      <c r="Q752" s="63"/>
      <c r="R752" s="154"/>
      <c r="S752" s="154"/>
      <c r="T752" s="154"/>
      <c r="U752" s="154"/>
      <c r="V752" s="335"/>
      <c r="W752" s="342"/>
      <c r="X752" s="197"/>
      <c r="Y752" s="197"/>
      <c r="Z752" s="155"/>
      <c r="AA752" s="152"/>
      <c r="AB752" s="152"/>
      <c r="AC752" s="156"/>
      <c r="AD752" s="156"/>
      <c r="AE752" s="76"/>
      <c r="AF752" s="20"/>
      <c r="AG752" s="20"/>
      <c r="AH752" s="20"/>
      <c r="AI752" s="20"/>
      <c r="AJ752" s="20"/>
      <c r="AK752" s="20"/>
      <c r="AL752" s="20"/>
      <c r="AM752" s="20"/>
      <c r="AN752" s="20"/>
      <c r="AO752" s="20"/>
      <c r="AP752" s="20"/>
      <c r="AQ752" s="20"/>
      <c r="AR752" s="20"/>
      <c r="AS752" s="20"/>
      <c r="AT752" s="20"/>
      <c r="AU752" s="20"/>
      <c r="AV752" s="20"/>
      <c r="AW752" s="20"/>
      <c r="AX752" s="20"/>
      <c r="AY752" s="20"/>
      <c r="AZ752" s="20"/>
      <c r="BA752" s="20"/>
      <c r="BB752" s="20"/>
      <c r="BC752" s="20"/>
      <c r="BD752" s="20"/>
      <c r="BE752" s="20"/>
      <c r="BF752" s="20"/>
      <c r="BG752" s="20"/>
      <c r="BH752" s="20"/>
      <c r="BI752" s="20"/>
      <c r="BJ752" s="20"/>
      <c r="BK752" s="20"/>
      <c r="BL752" s="20"/>
      <c r="BM752" s="20"/>
      <c r="BN752" s="20"/>
      <c r="BO752" s="20"/>
      <c r="BP752" s="20"/>
      <c r="BQ752" s="20"/>
      <c r="BR752" s="20"/>
      <c r="BS752" s="20"/>
      <c r="BT752" s="20"/>
      <c r="BU752" s="20"/>
      <c r="BV752" s="20"/>
      <c r="BW752" s="20"/>
      <c r="BX752" s="20"/>
      <c r="BY752" s="20"/>
      <c r="BZ752" s="20"/>
      <c r="CA752" s="20"/>
      <c r="CB752" s="20"/>
      <c r="CC752" s="20"/>
      <c r="CD752" s="20"/>
      <c r="CE752" s="20"/>
      <c r="CF752" s="20"/>
      <c r="CG752" s="58"/>
      <c r="CH752" s="58"/>
      <c r="CI752" s="58"/>
      <c r="CJ752" s="58"/>
      <c r="CK752" s="58"/>
      <c r="CL752" s="58"/>
      <c r="CM752" s="20"/>
      <c r="CN752" s="20"/>
      <c r="CO752" s="20"/>
      <c r="CP752" s="20"/>
      <c r="CQ752" s="20"/>
      <c r="CR752" s="20"/>
      <c r="CS752" s="20"/>
      <c r="CT752" s="20"/>
      <c r="CU752" s="20"/>
      <c r="CV752" s="20"/>
      <c r="CW752" s="20"/>
      <c r="CX752" s="20"/>
      <c r="CY752" s="20"/>
      <c r="CZ752" s="20"/>
      <c r="DA752" s="20"/>
      <c r="DB752" s="20"/>
      <c r="DC752" s="20"/>
      <c r="DD752" s="20"/>
      <c r="DE752" s="20"/>
      <c r="DF752" s="20"/>
      <c r="DG752" s="20"/>
      <c r="DH752" s="20"/>
      <c r="DI752" s="20"/>
      <c r="DJ752" s="20"/>
      <c r="DK752" s="20"/>
      <c r="DL752" s="20"/>
      <c r="DM752" s="20"/>
      <c r="DN752" s="20"/>
      <c r="DO752" s="20"/>
      <c r="DP752" s="20"/>
      <c r="DQ752" s="20"/>
      <c r="DR752" s="57"/>
      <c r="DS752" s="20"/>
      <c r="DT752" s="57"/>
      <c r="DU752" s="20"/>
      <c r="DV752" s="57"/>
      <c r="DW752" s="20"/>
      <c r="DX752" s="57"/>
      <c r="DY752" s="20"/>
      <c r="DZ752" s="57"/>
      <c r="EA752" s="20"/>
      <c r="EB752" s="20"/>
      <c r="EC752" s="57"/>
      <c r="ED752" s="20"/>
      <c r="EE752" s="20"/>
      <c r="EF752" s="20"/>
      <c r="EG752" s="20"/>
      <c r="EH752" s="20"/>
    </row>
    <row r="753" spans="1:141" s="19" customFormat="1" ht="12" customHeight="1" x14ac:dyDescent="0.25">
      <c r="A753" s="22"/>
      <c r="B753" s="4"/>
      <c r="C753" s="73"/>
      <c r="D753" s="73"/>
      <c r="E753" s="73"/>
      <c r="F753" s="73"/>
      <c r="G753" s="73"/>
      <c r="H753" s="73"/>
      <c r="I753" s="73"/>
      <c r="J753" s="73"/>
      <c r="K753" s="82"/>
      <c r="L753" s="81"/>
      <c r="M753" s="81"/>
      <c r="N753" s="55"/>
      <c r="O753" s="55"/>
      <c r="P753" s="56"/>
      <c r="Q753" s="63"/>
      <c r="R753" s="154"/>
      <c r="S753" s="154"/>
      <c r="T753" s="154"/>
      <c r="U753" s="154"/>
      <c r="V753" s="335"/>
      <c r="W753" s="342"/>
      <c r="X753" s="197"/>
      <c r="Y753" s="197"/>
      <c r="Z753" s="155"/>
      <c r="AA753" s="152"/>
      <c r="AB753" s="152"/>
      <c r="AC753" s="156"/>
      <c r="AD753" s="156"/>
      <c r="AE753" s="76"/>
      <c r="AF753" s="20"/>
      <c r="AG753" s="20"/>
      <c r="AH753" s="20"/>
      <c r="AI753" s="20"/>
      <c r="AJ753" s="20"/>
      <c r="AK753" s="20"/>
      <c r="AL753" s="20"/>
      <c r="AM753" s="20"/>
      <c r="AN753" s="20"/>
      <c r="AO753" s="20"/>
      <c r="AP753" s="20"/>
      <c r="AQ753" s="20"/>
      <c r="AR753" s="20"/>
      <c r="AS753" s="20"/>
      <c r="AT753" s="20"/>
      <c r="AU753" s="20"/>
      <c r="AV753" s="20"/>
      <c r="AW753" s="20"/>
      <c r="AX753" s="20"/>
      <c r="AY753" s="20"/>
      <c r="AZ753" s="20"/>
      <c r="BA753" s="20"/>
      <c r="BB753" s="20"/>
      <c r="BC753" s="20"/>
      <c r="BD753" s="20"/>
      <c r="BE753" s="20"/>
      <c r="BF753" s="20"/>
      <c r="BG753" s="20"/>
      <c r="BH753" s="20"/>
      <c r="BI753" s="20"/>
      <c r="BJ753" s="20"/>
      <c r="BK753" s="20"/>
      <c r="BL753" s="20"/>
      <c r="BM753" s="20"/>
      <c r="BN753" s="20"/>
      <c r="BO753" s="20"/>
      <c r="BP753" s="20"/>
      <c r="BQ753" s="20"/>
      <c r="BR753" s="20"/>
      <c r="BS753" s="20"/>
      <c r="BT753" s="20"/>
      <c r="BU753" s="20"/>
      <c r="BV753" s="20"/>
      <c r="BW753" s="20"/>
      <c r="BX753" s="20"/>
      <c r="BY753" s="20"/>
      <c r="BZ753" s="20"/>
      <c r="CA753" s="20"/>
      <c r="CB753" s="20"/>
      <c r="CC753" s="20"/>
      <c r="CD753" s="20"/>
      <c r="CE753" s="20"/>
      <c r="CF753" s="20"/>
      <c r="CG753" s="58"/>
      <c r="CH753" s="58"/>
      <c r="CI753" s="58"/>
      <c r="CJ753" s="58"/>
      <c r="CK753" s="58"/>
      <c r="CL753" s="58"/>
      <c r="CM753" s="20"/>
      <c r="CN753" s="20"/>
      <c r="CO753" s="20"/>
      <c r="CP753" s="20"/>
      <c r="CQ753" s="20"/>
      <c r="CR753" s="20"/>
      <c r="CS753" s="20"/>
      <c r="CT753" s="20"/>
      <c r="CU753" s="20"/>
      <c r="CV753" s="20"/>
      <c r="CW753" s="20"/>
      <c r="CX753" s="20"/>
      <c r="CY753" s="20"/>
      <c r="CZ753" s="20"/>
      <c r="DA753" s="20"/>
      <c r="DB753" s="20"/>
      <c r="DC753" s="20"/>
      <c r="DD753" s="20"/>
      <c r="DE753" s="20"/>
      <c r="DF753" s="20"/>
      <c r="DG753" s="20"/>
      <c r="DH753" s="20"/>
      <c r="DI753" s="20"/>
      <c r="DJ753" s="20"/>
      <c r="DK753" s="20"/>
      <c r="DL753" s="20"/>
      <c r="DM753" s="20"/>
      <c r="DN753" s="20"/>
      <c r="DO753" s="20"/>
      <c r="DP753" s="20"/>
      <c r="DQ753" s="20"/>
      <c r="DR753" s="57"/>
      <c r="DS753" s="20"/>
      <c r="DT753" s="57"/>
      <c r="DU753" s="20"/>
      <c r="DV753" s="57"/>
      <c r="DW753" s="20"/>
      <c r="DX753" s="57"/>
      <c r="DY753" s="20"/>
      <c r="DZ753" s="57"/>
      <c r="EA753" s="20"/>
      <c r="EB753" s="20"/>
      <c r="EC753" s="57"/>
      <c r="ED753" s="20"/>
      <c r="EE753" s="20"/>
      <c r="EF753" s="20"/>
      <c r="EG753" s="20"/>
      <c r="EH753" s="20"/>
    </row>
    <row r="754" spans="1:141" s="19" customFormat="1" ht="12" customHeight="1" x14ac:dyDescent="0.25">
      <c r="A754" s="22"/>
      <c r="B754" s="4"/>
      <c r="C754" s="73"/>
      <c r="D754" s="73"/>
      <c r="E754" s="73"/>
      <c r="F754" s="73"/>
      <c r="G754" s="73"/>
      <c r="H754" s="73"/>
      <c r="I754" s="73"/>
      <c r="J754" s="73"/>
      <c r="K754" s="82"/>
      <c r="L754" s="81"/>
      <c r="M754" s="81"/>
      <c r="N754" s="55"/>
      <c r="O754" s="55"/>
      <c r="P754" s="56"/>
      <c r="Q754" s="63"/>
      <c r="R754" s="154"/>
      <c r="S754" s="154"/>
      <c r="T754" s="154"/>
      <c r="U754" s="154"/>
      <c r="V754" s="335"/>
      <c r="W754" s="342"/>
      <c r="X754" s="197"/>
      <c r="Y754" s="197"/>
      <c r="Z754" s="155"/>
      <c r="AA754" s="152"/>
      <c r="AB754" s="152"/>
      <c r="AC754" s="156"/>
      <c r="AD754" s="156"/>
      <c r="AE754" s="76"/>
      <c r="AF754" s="20"/>
      <c r="AG754" s="20"/>
      <c r="AH754" s="20"/>
      <c r="AI754" s="20"/>
      <c r="AJ754" s="20"/>
      <c r="AK754" s="20"/>
      <c r="AL754" s="20"/>
      <c r="AM754" s="20"/>
      <c r="AN754" s="20"/>
      <c r="AO754" s="20"/>
      <c r="AP754" s="20"/>
      <c r="AQ754" s="20"/>
      <c r="AR754" s="20"/>
      <c r="AS754" s="20"/>
      <c r="AT754" s="20"/>
      <c r="AU754" s="20"/>
      <c r="AV754" s="20"/>
      <c r="AW754" s="20"/>
      <c r="AX754" s="20"/>
      <c r="AY754" s="20"/>
      <c r="AZ754" s="20"/>
      <c r="BA754" s="20"/>
      <c r="BB754" s="20"/>
      <c r="BC754" s="20"/>
      <c r="BD754" s="20"/>
      <c r="BE754" s="20"/>
      <c r="BF754" s="20"/>
      <c r="BG754" s="20"/>
      <c r="BH754" s="20"/>
      <c r="BI754" s="20"/>
      <c r="BJ754" s="20"/>
      <c r="BK754" s="20"/>
      <c r="BL754" s="20"/>
      <c r="BM754" s="20"/>
      <c r="BN754" s="20"/>
      <c r="BO754" s="20"/>
      <c r="BP754" s="20"/>
      <c r="BQ754" s="20"/>
      <c r="BR754" s="20"/>
      <c r="BS754" s="20"/>
      <c r="BT754" s="20"/>
      <c r="BU754" s="20"/>
      <c r="BV754" s="20"/>
      <c r="BW754" s="20"/>
      <c r="BX754" s="20"/>
      <c r="BY754" s="20"/>
      <c r="BZ754" s="20"/>
      <c r="CA754" s="20"/>
      <c r="CB754" s="20"/>
      <c r="CC754" s="20"/>
      <c r="CD754" s="20"/>
      <c r="CE754" s="20"/>
      <c r="CF754" s="20"/>
      <c r="CG754" s="58"/>
      <c r="CH754" s="58"/>
      <c r="CI754" s="58"/>
      <c r="CJ754" s="58"/>
      <c r="CK754" s="58"/>
      <c r="CL754" s="58"/>
      <c r="CM754" s="20"/>
      <c r="CN754" s="20"/>
      <c r="CO754" s="20"/>
      <c r="CP754" s="20"/>
      <c r="CQ754" s="20"/>
      <c r="CR754" s="20"/>
      <c r="CS754" s="20"/>
      <c r="CT754" s="20"/>
      <c r="CU754" s="20"/>
      <c r="CV754" s="20"/>
      <c r="CW754" s="20"/>
      <c r="CX754" s="20"/>
      <c r="CY754" s="20"/>
      <c r="CZ754" s="20"/>
      <c r="DA754" s="20"/>
      <c r="DB754" s="20"/>
      <c r="DC754" s="20"/>
      <c r="DD754" s="20"/>
      <c r="DE754" s="20"/>
      <c r="DF754" s="20"/>
      <c r="DG754" s="20"/>
      <c r="DH754" s="20"/>
      <c r="DI754" s="20"/>
      <c r="DJ754" s="20"/>
      <c r="DK754" s="20"/>
      <c r="DL754" s="20"/>
      <c r="DM754" s="20"/>
      <c r="DN754" s="20"/>
      <c r="DO754" s="20"/>
      <c r="DP754" s="20"/>
      <c r="DQ754" s="20"/>
      <c r="DR754" s="57"/>
      <c r="DS754" s="20"/>
      <c r="DT754" s="57"/>
      <c r="DU754" s="20"/>
      <c r="DV754" s="57"/>
      <c r="DW754" s="20"/>
      <c r="DX754" s="57"/>
      <c r="DY754" s="20"/>
      <c r="DZ754" s="57"/>
      <c r="EA754" s="20"/>
      <c r="EB754" s="20"/>
      <c r="EC754" s="57"/>
      <c r="ED754" s="20"/>
      <c r="EE754" s="20"/>
      <c r="EF754" s="20"/>
      <c r="EG754" s="20"/>
      <c r="EH754" s="20"/>
      <c r="EK754" s="21"/>
    </row>
    <row r="755" spans="1:141" s="19" customFormat="1" ht="12" customHeight="1" x14ac:dyDescent="0.25">
      <c r="A755" s="22"/>
      <c r="B755" s="4"/>
      <c r="C755" s="73"/>
      <c r="D755" s="73"/>
      <c r="E755" s="73"/>
      <c r="F755" s="73"/>
      <c r="G755" s="73"/>
      <c r="H755" s="73"/>
      <c r="I755" s="73"/>
      <c r="J755" s="73"/>
      <c r="K755" s="82"/>
      <c r="L755" s="81"/>
      <c r="M755" s="81"/>
      <c r="N755" s="55"/>
      <c r="O755" s="55"/>
      <c r="P755" s="56"/>
      <c r="Q755" s="17"/>
      <c r="R755" s="150"/>
      <c r="S755" s="150"/>
      <c r="T755" s="150"/>
      <c r="U755" s="150"/>
      <c r="V755" s="321"/>
      <c r="W755" s="338"/>
      <c r="X755" s="192"/>
      <c r="Y755" s="195"/>
      <c r="Z755" s="151"/>
      <c r="AA755" s="152"/>
      <c r="AB755" s="152"/>
      <c r="AC755" s="152"/>
      <c r="AD755" s="152"/>
      <c r="AE755" s="20"/>
      <c r="AF755" s="20"/>
      <c r="AG755" s="20"/>
      <c r="AH755" s="20"/>
      <c r="AI755" s="20"/>
      <c r="AJ755" s="20"/>
      <c r="AK755" s="20"/>
      <c r="AL755" s="20"/>
      <c r="AM755" s="20"/>
      <c r="AN755" s="20"/>
      <c r="AO755" s="20"/>
      <c r="AP755" s="20"/>
      <c r="AQ755" s="20"/>
      <c r="AR755" s="20"/>
      <c r="AS755" s="20"/>
      <c r="AT755" s="20"/>
      <c r="AU755" s="20"/>
      <c r="AV755" s="20"/>
      <c r="AW755" s="20"/>
      <c r="AX755" s="20"/>
      <c r="AY755" s="20"/>
      <c r="AZ755" s="20"/>
      <c r="BA755" s="20"/>
      <c r="BB755" s="20"/>
      <c r="BC755" s="20"/>
      <c r="BD755" s="20"/>
      <c r="BE755" s="20"/>
      <c r="BF755" s="20"/>
      <c r="BG755" s="20"/>
      <c r="BH755" s="20"/>
      <c r="BI755" s="20"/>
      <c r="BJ755" s="20"/>
      <c r="BK755" s="20"/>
      <c r="BL755" s="20"/>
      <c r="BM755" s="20"/>
      <c r="BN755" s="20"/>
      <c r="BO755" s="20"/>
      <c r="BP755" s="20"/>
      <c r="BQ755" s="20"/>
      <c r="BR755" s="20"/>
      <c r="BS755" s="20"/>
      <c r="BT755" s="20"/>
      <c r="BU755" s="20"/>
      <c r="BV755" s="20"/>
      <c r="BW755" s="20"/>
      <c r="BX755" s="20"/>
      <c r="BY755" s="20"/>
      <c r="BZ755" s="20"/>
      <c r="CA755" s="20"/>
      <c r="CB755" s="20"/>
      <c r="CC755" s="20"/>
      <c r="CD755" s="20"/>
      <c r="CE755" s="20"/>
      <c r="CF755" s="20"/>
      <c r="CG755" s="20"/>
      <c r="CH755" s="20"/>
      <c r="CI755" s="20"/>
      <c r="CJ755" s="20"/>
      <c r="CK755" s="20"/>
      <c r="CL755" s="20"/>
      <c r="CM755" s="20"/>
      <c r="CN755" s="20"/>
      <c r="CO755" s="20"/>
      <c r="CP755" s="20"/>
      <c r="CQ755" s="20"/>
      <c r="CR755" s="20"/>
      <c r="CS755" s="20"/>
      <c r="CT755" s="20"/>
      <c r="CU755" s="20"/>
      <c r="CV755" s="20"/>
      <c r="CW755" s="20"/>
      <c r="CX755" s="20"/>
      <c r="CY755" s="20"/>
      <c r="CZ755" s="20"/>
      <c r="DA755" s="20"/>
      <c r="DB755" s="20"/>
      <c r="DC755" s="20"/>
      <c r="DD755" s="20"/>
      <c r="DE755" s="20"/>
      <c r="DF755" s="20"/>
      <c r="DG755" s="20"/>
      <c r="DH755" s="20"/>
      <c r="DI755" s="20"/>
      <c r="DJ755" s="20"/>
      <c r="DK755" s="20"/>
      <c r="DL755" s="20"/>
      <c r="DM755" s="20"/>
      <c r="DN755" s="20"/>
      <c r="DO755" s="20"/>
      <c r="DP755" s="20"/>
      <c r="DQ755" s="20"/>
      <c r="DR755" s="20"/>
      <c r="DS755" s="20"/>
      <c r="DT755" s="20"/>
      <c r="DU755" s="20"/>
      <c r="DV755" s="20"/>
      <c r="DW755" s="20"/>
      <c r="DX755" s="20"/>
      <c r="DY755" s="20"/>
      <c r="DZ755" s="20"/>
      <c r="EA755" s="20"/>
      <c r="EB755" s="20"/>
      <c r="EC755" s="20"/>
      <c r="ED755" s="20"/>
      <c r="EE755" s="20"/>
      <c r="EF755" s="20"/>
      <c r="EG755" s="20"/>
      <c r="EH755" s="20"/>
      <c r="EK755" s="21"/>
    </row>
    <row r="756" spans="1:141" s="2" customFormat="1" ht="12" customHeight="1" x14ac:dyDescent="0.3">
      <c r="A756" s="4"/>
      <c r="B756" s="4"/>
      <c r="C756" s="73"/>
      <c r="D756" s="73"/>
      <c r="E756" s="73"/>
      <c r="F756" s="73"/>
      <c r="G756" s="73"/>
      <c r="H756" s="73"/>
      <c r="I756" s="73"/>
      <c r="J756" s="73"/>
      <c r="K756" s="82"/>
      <c r="L756" s="81"/>
      <c r="M756" s="81"/>
      <c r="N756" s="55"/>
      <c r="O756" s="55"/>
      <c r="P756" s="56"/>
      <c r="Q756" s="24"/>
      <c r="R756" s="157"/>
      <c r="S756" s="157"/>
      <c r="T756" s="157"/>
      <c r="U756" s="157"/>
      <c r="V756" s="319"/>
      <c r="W756" s="339"/>
      <c r="X756" s="190"/>
      <c r="Y756" s="24"/>
      <c r="Z756" s="157"/>
      <c r="AA756" s="158"/>
      <c r="AB756" s="158"/>
      <c r="AC756" s="158"/>
      <c r="AD756" s="158"/>
      <c r="AE756" s="25"/>
      <c r="AF756" s="25"/>
      <c r="AG756" s="25"/>
      <c r="AH756" s="25"/>
      <c r="AI756" s="25"/>
      <c r="AJ756" s="25"/>
      <c r="AK756" s="25"/>
      <c r="AL756" s="25"/>
      <c r="AM756" s="25"/>
      <c r="AN756" s="25"/>
      <c r="AO756" s="25"/>
      <c r="AP756" s="25"/>
      <c r="AQ756" s="25"/>
      <c r="AR756" s="25"/>
      <c r="AS756" s="25"/>
      <c r="AT756" s="25"/>
      <c r="AU756" s="25"/>
      <c r="AV756" s="25"/>
      <c r="AW756" s="25"/>
      <c r="AX756" s="25"/>
      <c r="AY756" s="25"/>
      <c r="AZ756" s="25"/>
      <c r="BA756" s="25"/>
      <c r="BB756" s="25"/>
      <c r="BC756" s="25"/>
      <c r="BD756" s="25"/>
      <c r="BE756" s="25"/>
      <c r="BF756" s="25"/>
      <c r="BG756" s="25"/>
      <c r="BH756" s="25"/>
      <c r="BI756" s="25"/>
      <c r="BJ756" s="25"/>
      <c r="BK756" s="25"/>
      <c r="BL756" s="25"/>
      <c r="BM756" s="25"/>
      <c r="BN756" s="25"/>
      <c r="BO756" s="25"/>
      <c r="BP756" s="25"/>
      <c r="BQ756" s="25"/>
      <c r="BR756" s="25"/>
      <c r="BS756" s="25"/>
      <c r="BT756" s="25"/>
      <c r="BU756" s="25"/>
      <c r="BV756" s="25"/>
      <c r="BW756" s="25"/>
      <c r="BX756" s="25"/>
      <c r="BY756" s="25"/>
      <c r="BZ756" s="25"/>
      <c r="CA756" s="25"/>
      <c r="CB756" s="25"/>
      <c r="CC756" s="25"/>
      <c r="CD756" s="25"/>
      <c r="CE756" s="25"/>
      <c r="CF756" s="25"/>
      <c r="CG756" s="25"/>
      <c r="CH756" s="25"/>
      <c r="CI756" s="25"/>
      <c r="CJ756" s="25"/>
      <c r="CK756" s="25"/>
      <c r="CL756" s="25"/>
      <c r="CM756" s="25"/>
      <c r="CN756" s="25"/>
      <c r="CO756" s="25"/>
      <c r="CP756" s="25"/>
      <c r="CQ756" s="25"/>
      <c r="CR756" s="25"/>
      <c r="CS756" s="25"/>
      <c r="CT756" s="25"/>
      <c r="CU756" s="25"/>
      <c r="CV756" s="25"/>
      <c r="CW756" s="25"/>
      <c r="CX756" s="25"/>
      <c r="CY756" s="25"/>
      <c r="CZ756" s="25"/>
      <c r="DA756" s="25"/>
      <c r="DB756" s="25"/>
      <c r="DC756" s="25"/>
      <c r="DD756" s="25"/>
      <c r="DE756" s="25"/>
      <c r="DF756" s="25"/>
      <c r="DG756" s="25"/>
      <c r="DH756" s="25"/>
      <c r="DI756" s="25"/>
      <c r="DJ756" s="25"/>
      <c r="DK756" s="25"/>
      <c r="DL756" s="25"/>
      <c r="DM756" s="25"/>
      <c r="DN756" s="25"/>
      <c r="DO756" s="25"/>
      <c r="DP756" s="25"/>
      <c r="DQ756" s="25"/>
      <c r="DR756" s="25"/>
      <c r="DS756" s="25"/>
      <c r="DT756" s="25"/>
      <c r="DU756" s="25"/>
      <c r="DV756" s="25"/>
      <c r="DW756" s="25"/>
      <c r="DX756" s="25"/>
      <c r="DY756" s="25"/>
      <c r="DZ756" s="25"/>
      <c r="EA756" s="25"/>
      <c r="EB756" s="25"/>
      <c r="EC756" s="25"/>
      <c r="ED756" s="25"/>
      <c r="EE756" s="25"/>
      <c r="EF756" s="25"/>
      <c r="EG756" s="25"/>
      <c r="EH756" s="25"/>
      <c r="EK756" s="26"/>
    </row>
    <row r="757" spans="1:141" ht="12" customHeight="1" x14ac:dyDescent="0.25">
      <c r="A757" s="4"/>
      <c r="B757" s="4"/>
      <c r="C757" s="73"/>
      <c r="D757" s="73"/>
      <c r="E757" s="73"/>
      <c r="F757" s="73"/>
      <c r="G757" s="73"/>
      <c r="H757" s="73"/>
      <c r="I757" s="73"/>
      <c r="J757" s="73"/>
      <c r="K757" s="82"/>
      <c r="L757" s="81"/>
      <c r="M757" s="81"/>
      <c r="N757" s="55"/>
      <c r="O757" s="55"/>
      <c r="P757" s="56"/>
      <c r="Q757" s="8"/>
      <c r="R757" s="148"/>
      <c r="S757" s="148"/>
      <c r="T757" s="148"/>
      <c r="U757" s="148"/>
      <c r="V757" s="321"/>
      <c r="W757" s="338"/>
      <c r="X757" s="192"/>
      <c r="Y757" s="195"/>
      <c r="Z757" s="151"/>
    </row>
    <row r="758" spans="1:141" ht="12" customHeight="1" x14ac:dyDescent="0.25">
      <c r="A758" s="4"/>
      <c r="B758" s="4"/>
      <c r="C758" s="73"/>
      <c r="D758" s="73"/>
      <c r="E758" s="73"/>
      <c r="F758" s="73"/>
      <c r="G758" s="73"/>
      <c r="H758" s="73"/>
      <c r="I758" s="73"/>
      <c r="J758" s="73"/>
      <c r="K758" s="82"/>
      <c r="L758" s="81"/>
      <c r="M758" s="81"/>
      <c r="N758" s="55"/>
      <c r="O758" s="55"/>
      <c r="P758" s="56"/>
      <c r="Q758" s="8"/>
      <c r="R758" s="148"/>
      <c r="S758" s="148"/>
      <c r="T758" s="148"/>
      <c r="U758" s="148"/>
      <c r="V758" s="321"/>
      <c r="W758" s="338"/>
      <c r="X758" s="192"/>
      <c r="Y758" s="195"/>
      <c r="Z758" s="151"/>
    </row>
    <row r="759" spans="1:141" ht="12" customHeight="1" x14ac:dyDescent="0.25">
      <c r="A759" s="4"/>
      <c r="B759" s="4"/>
      <c r="C759" s="73"/>
      <c r="D759" s="73"/>
      <c r="E759" s="73"/>
      <c r="F759" s="73"/>
      <c r="G759" s="73"/>
      <c r="H759" s="73"/>
      <c r="I759" s="73"/>
      <c r="J759" s="73"/>
      <c r="K759" s="82"/>
      <c r="L759" s="81"/>
      <c r="M759" s="81"/>
      <c r="N759" s="55"/>
      <c r="O759" s="55"/>
      <c r="P759" s="56"/>
      <c r="Q759" s="8"/>
      <c r="R759" s="148"/>
      <c r="S759" s="148"/>
      <c r="T759" s="148"/>
      <c r="U759" s="148"/>
      <c r="V759" s="333"/>
      <c r="Y759" s="196"/>
      <c r="EK759" s="1"/>
    </row>
    <row r="760" spans="1:141" ht="12" customHeight="1" x14ac:dyDescent="0.25">
      <c r="A760" s="4"/>
      <c r="B760" s="4"/>
      <c r="C760" s="73"/>
      <c r="D760" s="73"/>
      <c r="E760" s="73"/>
      <c r="F760" s="73"/>
      <c r="G760" s="73"/>
      <c r="H760" s="73"/>
      <c r="I760" s="73"/>
      <c r="J760" s="73"/>
      <c r="K760" s="82"/>
      <c r="L760" s="81"/>
      <c r="M760" s="81"/>
      <c r="N760" s="55"/>
      <c r="O760" s="55"/>
      <c r="P760" s="56"/>
      <c r="Q760" s="8"/>
      <c r="R760" s="148"/>
      <c r="S760" s="148"/>
      <c r="T760" s="148"/>
      <c r="U760" s="148"/>
      <c r="V760" s="333"/>
      <c r="Y760" s="196"/>
      <c r="EK760" s="1"/>
    </row>
    <row r="761" spans="1:141" ht="12" customHeight="1" x14ac:dyDescent="0.25">
      <c r="A761" s="4"/>
      <c r="B761" s="4"/>
      <c r="C761" s="73"/>
      <c r="D761" s="73"/>
      <c r="E761" s="73"/>
      <c r="F761" s="73"/>
      <c r="G761" s="73"/>
      <c r="H761" s="73"/>
      <c r="I761" s="73"/>
      <c r="J761" s="73"/>
      <c r="K761" s="82"/>
      <c r="L761" s="81"/>
      <c r="M761" s="81"/>
      <c r="N761" s="55"/>
      <c r="O761" s="55"/>
      <c r="P761" s="56"/>
      <c r="Q761" s="8"/>
      <c r="R761" s="148"/>
      <c r="S761" s="148"/>
      <c r="T761" s="148"/>
      <c r="U761" s="148"/>
      <c r="V761" s="333"/>
      <c r="Y761" s="196"/>
      <c r="EK761" s="1"/>
    </row>
    <row r="762" spans="1:141" ht="12" customHeight="1" x14ac:dyDescent="0.25">
      <c r="A762" s="4"/>
      <c r="B762" s="4"/>
      <c r="C762" s="73"/>
      <c r="D762" s="73"/>
      <c r="E762" s="73"/>
      <c r="F762" s="73"/>
      <c r="G762" s="73"/>
      <c r="H762" s="73"/>
      <c r="I762" s="73"/>
      <c r="J762" s="73"/>
      <c r="K762" s="82"/>
      <c r="L762" s="81"/>
      <c r="M762" s="81"/>
      <c r="N762" s="55"/>
      <c r="O762" s="55"/>
      <c r="P762" s="56"/>
      <c r="Q762" s="8"/>
      <c r="R762" s="148"/>
      <c r="S762" s="148"/>
      <c r="T762" s="148"/>
      <c r="U762" s="148"/>
      <c r="V762" s="333"/>
      <c r="Y762" s="196"/>
      <c r="EK762" s="1"/>
    </row>
    <row r="763" spans="1:141" ht="12" customHeight="1" x14ac:dyDescent="0.25">
      <c r="A763" s="4"/>
      <c r="B763" s="4"/>
      <c r="C763" s="73"/>
      <c r="D763" s="73"/>
      <c r="E763" s="73"/>
      <c r="F763" s="73"/>
      <c r="G763" s="73"/>
      <c r="H763" s="73"/>
      <c r="I763" s="73"/>
      <c r="J763" s="73"/>
      <c r="K763" s="82"/>
      <c r="L763" s="81"/>
      <c r="M763" s="81"/>
      <c r="N763" s="55"/>
      <c r="O763" s="55"/>
      <c r="P763" s="56"/>
      <c r="Q763" s="8"/>
      <c r="R763" s="148"/>
      <c r="S763" s="148"/>
      <c r="T763" s="148"/>
      <c r="U763" s="148"/>
      <c r="V763" s="333"/>
      <c r="Y763" s="196"/>
      <c r="EK763" s="1"/>
    </row>
    <row r="764" spans="1:141" ht="12" customHeight="1" x14ac:dyDescent="0.25">
      <c r="A764" s="4"/>
      <c r="B764" s="4"/>
      <c r="C764" s="73"/>
      <c r="D764" s="73"/>
      <c r="E764" s="73"/>
      <c r="F764" s="73"/>
      <c r="G764" s="73"/>
      <c r="H764" s="73"/>
      <c r="I764" s="73"/>
      <c r="J764" s="73"/>
      <c r="K764" s="82"/>
      <c r="L764" s="81"/>
      <c r="M764" s="81"/>
      <c r="N764" s="55"/>
      <c r="O764" s="55"/>
      <c r="P764" s="56"/>
      <c r="Q764" s="8"/>
      <c r="R764" s="148"/>
      <c r="S764" s="148"/>
      <c r="T764" s="148"/>
      <c r="U764" s="148"/>
      <c r="V764" s="333"/>
      <c r="Y764" s="196"/>
      <c r="EK764" s="1"/>
    </row>
    <row r="765" spans="1:141" ht="12" customHeight="1" x14ac:dyDescent="0.25">
      <c r="A765" s="4"/>
      <c r="B765" s="4"/>
      <c r="C765" s="73"/>
      <c r="D765" s="73"/>
      <c r="E765" s="73"/>
      <c r="F765" s="73"/>
      <c r="G765" s="73"/>
      <c r="H765" s="73"/>
      <c r="I765" s="73"/>
      <c r="J765" s="73"/>
      <c r="K765" s="82"/>
      <c r="L765" s="81"/>
      <c r="M765" s="81"/>
      <c r="N765" s="55"/>
      <c r="O765" s="55"/>
      <c r="P765" s="56"/>
      <c r="Q765" s="8"/>
      <c r="R765" s="148"/>
      <c r="S765" s="148"/>
      <c r="T765" s="148"/>
      <c r="U765" s="148"/>
      <c r="V765" s="333"/>
      <c r="Y765" s="196"/>
      <c r="EK765" s="1"/>
    </row>
    <row r="766" spans="1:141" ht="12" customHeight="1" x14ac:dyDescent="0.25">
      <c r="A766" s="4"/>
      <c r="B766" s="4"/>
      <c r="C766" s="73"/>
      <c r="D766" s="73"/>
      <c r="E766" s="73"/>
      <c r="F766" s="73"/>
      <c r="G766" s="73"/>
      <c r="H766" s="73"/>
      <c r="I766" s="73"/>
      <c r="J766" s="73"/>
      <c r="K766" s="82"/>
      <c r="L766" s="81"/>
      <c r="M766" s="81"/>
      <c r="N766" s="55"/>
      <c r="O766" s="55"/>
      <c r="P766" s="56"/>
      <c r="Q766" s="8"/>
      <c r="R766" s="148"/>
      <c r="S766" s="148"/>
      <c r="T766" s="148"/>
      <c r="U766" s="148"/>
      <c r="V766" s="321"/>
      <c r="Y766" s="196"/>
      <c r="EK766" s="1"/>
    </row>
    <row r="767" spans="1:141" ht="12" customHeight="1" x14ac:dyDescent="0.25">
      <c r="A767" s="4"/>
      <c r="B767" s="4"/>
      <c r="C767" s="73"/>
      <c r="D767" s="73"/>
      <c r="E767" s="73"/>
      <c r="F767" s="73"/>
      <c r="G767" s="73"/>
      <c r="H767" s="73"/>
      <c r="I767" s="73"/>
      <c r="J767" s="73"/>
      <c r="K767" s="82"/>
      <c r="L767" s="81"/>
      <c r="M767" s="81"/>
      <c r="N767" s="55"/>
      <c r="O767" s="55"/>
      <c r="P767" s="56"/>
      <c r="Q767" s="8"/>
      <c r="R767" s="148"/>
      <c r="S767" s="148"/>
      <c r="T767" s="148"/>
      <c r="U767" s="148"/>
      <c r="V767" s="333"/>
      <c r="Y767" s="196"/>
      <c r="EK767" s="1"/>
    </row>
    <row r="768" spans="1:141" ht="12" customHeight="1" x14ac:dyDescent="0.25">
      <c r="A768" s="4"/>
      <c r="B768" s="4"/>
      <c r="C768" s="73"/>
      <c r="D768" s="73"/>
      <c r="E768" s="73"/>
      <c r="F768" s="73"/>
      <c r="G768" s="73"/>
      <c r="H768" s="73"/>
      <c r="I768" s="73"/>
      <c r="J768" s="73"/>
      <c r="K768" s="82"/>
      <c r="L768" s="81"/>
      <c r="M768" s="81"/>
      <c r="N768" s="55"/>
      <c r="O768" s="55"/>
      <c r="P768" s="56"/>
      <c r="Q768" s="8"/>
      <c r="R768" s="148"/>
      <c r="S768" s="148"/>
      <c r="T768" s="148"/>
      <c r="U768" s="148"/>
      <c r="V768" s="333"/>
      <c r="Y768" s="196"/>
      <c r="EK768" s="1"/>
    </row>
    <row r="769" spans="1:141" ht="12" customHeight="1" x14ac:dyDescent="0.25">
      <c r="A769" s="4"/>
      <c r="B769" s="4"/>
      <c r="C769" s="73"/>
      <c r="D769" s="73"/>
      <c r="E769" s="73"/>
      <c r="F769" s="73"/>
      <c r="G769" s="73"/>
      <c r="H769" s="73"/>
      <c r="I769" s="73"/>
      <c r="J769" s="73"/>
      <c r="K769" s="82"/>
      <c r="L769" s="81"/>
      <c r="M769" s="81"/>
      <c r="N769" s="55"/>
      <c r="O769" s="55"/>
      <c r="P769" s="56"/>
      <c r="Q769" s="8"/>
      <c r="R769" s="148"/>
      <c r="S769" s="148"/>
      <c r="T769" s="148"/>
      <c r="U769" s="148"/>
      <c r="V769" s="333"/>
      <c r="Y769" s="196"/>
      <c r="EK769" s="1"/>
    </row>
    <row r="770" spans="1:141" ht="12" customHeight="1" x14ac:dyDescent="0.25">
      <c r="A770" s="4"/>
      <c r="B770" s="4"/>
      <c r="C770" s="73"/>
      <c r="D770" s="73"/>
      <c r="E770" s="73"/>
      <c r="F770" s="73"/>
      <c r="G770" s="73"/>
      <c r="H770" s="73"/>
      <c r="I770" s="73"/>
      <c r="J770" s="73"/>
      <c r="K770" s="82"/>
      <c r="L770" s="81"/>
      <c r="M770" s="81"/>
      <c r="N770" s="55"/>
      <c r="O770" s="55"/>
      <c r="P770" s="56"/>
      <c r="Q770" s="8"/>
      <c r="R770" s="148"/>
      <c r="S770" s="148"/>
      <c r="T770" s="148"/>
      <c r="U770" s="148"/>
      <c r="V770" s="333"/>
      <c r="Y770" s="196"/>
      <c r="EK770" s="1"/>
    </row>
    <row r="771" spans="1:141" ht="12" customHeight="1" x14ac:dyDescent="0.25">
      <c r="A771" s="4"/>
      <c r="B771" s="4"/>
      <c r="C771" s="73"/>
      <c r="D771" s="73"/>
      <c r="E771" s="73"/>
      <c r="F771" s="73"/>
      <c r="G771" s="73"/>
      <c r="H771" s="73"/>
      <c r="I771" s="73"/>
      <c r="J771" s="73"/>
      <c r="K771" s="82"/>
      <c r="L771" s="81"/>
      <c r="M771" s="81"/>
      <c r="N771" s="55"/>
      <c r="O771" s="55"/>
      <c r="P771" s="56"/>
      <c r="Q771" s="8"/>
      <c r="R771" s="148"/>
      <c r="S771" s="148"/>
      <c r="T771" s="148"/>
      <c r="U771" s="148"/>
      <c r="V771" s="333"/>
      <c r="Y771" s="196"/>
      <c r="EK771" s="1"/>
    </row>
    <row r="772" spans="1:141" ht="12" customHeight="1" x14ac:dyDescent="0.25">
      <c r="A772" s="4"/>
      <c r="B772" s="4"/>
      <c r="C772" s="73"/>
      <c r="D772" s="73"/>
      <c r="E772" s="73"/>
      <c r="F772" s="73"/>
      <c r="G772" s="73"/>
      <c r="H772" s="73"/>
      <c r="I772" s="73"/>
      <c r="J772" s="73"/>
      <c r="K772" s="82"/>
      <c r="L772" s="81"/>
      <c r="M772" s="81"/>
      <c r="N772" s="55"/>
      <c r="O772" s="55"/>
      <c r="P772" s="56"/>
      <c r="Q772" s="8"/>
      <c r="R772" s="148"/>
      <c r="S772" s="148"/>
      <c r="T772" s="148"/>
      <c r="U772" s="148"/>
      <c r="V772" s="333"/>
      <c r="Y772" s="196"/>
      <c r="EK772" s="1"/>
    </row>
    <row r="773" spans="1:141" ht="12" customHeight="1" x14ac:dyDescent="0.25">
      <c r="A773" s="4"/>
      <c r="B773" s="4"/>
      <c r="C773" s="73"/>
      <c r="D773" s="73"/>
      <c r="E773" s="73"/>
      <c r="F773" s="73"/>
      <c r="G773" s="73"/>
      <c r="H773" s="73"/>
      <c r="I773" s="73"/>
      <c r="J773" s="73"/>
      <c r="K773" s="82"/>
      <c r="L773" s="81"/>
      <c r="M773" s="81"/>
      <c r="N773" s="55"/>
      <c r="O773" s="55"/>
      <c r="P773" s="56"/>
      <c r="Q773" s="8"/>
      <c r="R773" s="148"/>
      <c r="S773" s="148"/>
      <c r="T773" s="148"/>
      <c r="U773" s="148"/>
      <c r="V773" s="333"/>
      <c r="Y773" s="196"/>
      <c r="EK773" s="1"/>
    </row>
    <row r="774" spans="1:141" ht="12" customHeight="1" x14ac:dyDescent="0.25">
      <c r="A774" s="4"/>
      <c r="B774" s="4"/>
      <c r="C774" s="73"/>
      <c r="D774" s="73"/>
      <c r="E774" s="73"/>
      <c r="F774" s="73"/>
      <c r="G774" s="73"/>
      <c r="H774" s="73"/>
      <c r="I774" s="73"/>
      <c r="J774" s="73"/>
      <c r="K774" s="82"/>
      <c r="L774" s="81"/>
      <c r="M774" s="81"/>
      <c r="N774" s="55"/>
      <c r="O774" s="55"/>
      <c r="P774" s="56"/>
      <c r="Q774" s="8"/>
      <c r="R774" s="148"/>
      <c r="S774" s="148"/>
      <c r="T774" s="148"/>
      <c r="U774" s="148"/>
      <c r="V774" s="333"/>
      <c r="Y774" s="196"/>
      <c r="EK774" s="1"/>
    </row>
    <row r="775" spans="1:141" ht="12" customHeight="1" x14ac:dyDescent="0.25">
      <c r="A775" s="4"/>
      <c r="B775" s="4"/>
      <c r="C775" s="73"/>
      <c r="D775" s="73"/>
      <c r="E775" s="73"/>
      <c r="F775" s="73"/>
      <c r="G775" s="73"/>
      <c r="H775" s="73"/>
      <c r="I775" s="73"/>
      <c r="J775" s="73"/>
      <c r="K775" s="82"/>
      <c r="L775" s="81"/>
      <c r="M775" s="81"/>
      <c r="N775" s="55"/>
      <c r="O775" s="55"/>
      <c r="P775" s="56"/>
      <c r="Q775" s="8"/>
      <c r="R775" s="148"/>
      <c r="S775" s="148"/>
      <c r="T775" s="148"/>
      <c r="U775" s="148"/>
      <c r="V775" s="333"/>
      <c r="Y775" s="196"/>
      <c r="EK775" s="1"/>
    </row>
    <row r="776" spans="1:141" ht="12" customHeight="1" x14ac:dyDescent="0.25">
      <c r="A776" s="4"/>
      <c r="B776" s="4"/>
      <c r="C776" s="73"/>
      <c r="D776" s="73"/>
      <c r="E776" s="73"/>
      <c r="F776" s="73"/>
      <c r="G776" s="73"/>
      <c r="H776" s="73"/>
      <c r="I776" s="73"/>
      <c r="J776" s="73"/>
      <c r="K776" s="82"/>
      <c r="L776" s="81"/>
      <c r="M776" s="81"/>
      <c r="N776" s="55"/>
      <c r="O776" s="55"/>
      <c r="P776" s="56"/>
      <c r="Q776" s="8"/>
      <c r="R776" s="148"/>
      <c r="S776" s="148"/>
      <c r="T776" s="148"/>
      <c r="U776" s="148"/>
      <c r="V776" s="321"/>
      <c r="W776" s="341"/>
      <c r="X776" s="194"/>
      <c r="Y776" s="47"/>
      <c r="Z776" s="153"/>
      <c r="DQ776" s="59"/>
      <c r="DR776" s="59"/>
      <c r="DS776" s="59"/>
      <c r="DT776" s="59"/>
      <c r="DU776" s="59"/>
      <c r="DV776" s="59"/>
      <c r="DW776" s="59"/>
      <c r="DX776" s="59"/>
      <c r="DY776" s="59"/>
      <c r="DZ776" s="59"/>
      <c r="EC776" s="59"/>
      <c r="EK776" s="1"/>
    </row>
    <row r="777" spans="1:141" s="19" customFormat="1" ht="12" customHeight="1" x14ac:dyDescent="0.25">
      <c r="A777" s="22"/>
      <c r="B777" s="4"/>
      <c r="C777" s="73"/>
      <c r="D777" s="73"/>
      <c r="E777" s="73"/>
      <c r="F777" s="73"/>
      <c r="G777" s="73"/>
      <c r="H777" s="73"/>
      <c r="I777" s="73"/>
      <c r="J777" s="73"/>
      <c r="K777" s="82"/>
      <c r="L777" s="81"/>
      <c r="M777" s="81"/>
      <c r="N777" s="55"/>
      <c r="O777" s="55"/>
      <c r="P777" s="56"/>
      <c r="Q777" s="17"/>
      <c r="R777" s="150"/>
      <c r="S777" s="150"/>
      <c r="T777" s="150"/>
      <c r="U777" s="150"/>
      <c r="V777" s="335"/>
      <c r="W777" s="342"/>
      <c r="X777" s="197"/>
      <c r="Y777" s="197"/>
      <c r="Z777" s="155"/>
      <c r="AA777" s="152"/>
      <c r="AB777" s="152"/>
      <c r="AC777" s="156"/>
      <c r="AD777" s="156"/>
      <c r="AE777" s="76"/>
      <c r="AF777" s="20"/>
      <c r="AG777" s="20"/>
      <c r="AH777" s="20"/>
      <c r="AI777" s="20"/>
      <c r="AJ777" s="20"/>
      <c r="AK777" s="20"/>
      <c r="AL777" s="20"/>
      <c r="AM777" s="20"/>
      <c r="AN777" s="20"/>
      <c r="AO777" s="20"/>
      <c r="AP777" s="20"/>
      <c r="AQ777" s="20"/>
      <c r="AR777" s="20"/>
      <c r="AS777" s="20"/>
      <c r="AT777" s="20"/>
      <c r="AU777" s="20"/>
      <c r="AV777" s="20"/>
      <c r="AW777" s="20"/>
      <c r="AX777" s="20"/>
      <c r="AY777" s="20"/>
      <c r="AZ777" s="20"/>
      <c r="BA777" s="20"/>
      <c r="BB777" s="20"/>
      <c r="BC777" s="20"/>
      <c r="BD777" s="20"/>
      <c r="BE777" s="20"/>
      <c r="BF777" s="20"/>
      <c r="BG777" s="20"/>
      <c r="BH777" s="20"/>
      <c r="BI777" s="20"/>
      <c r="BJ777" s="20"/>
      <c r="BK777" s="20"/>
      <c r="BL777" s="20"/>
      <c r="BM777" s="20"/>
      <c r="BN777" s="20"/>
      <c r="BO777" s="20"/>
      <c r="BP777" s="20"/>
      <c r="BQ777" s="20"/>
      <c r="BR777" s="20"/>
      <c r="BS777" s="20"/>
      <c r="BT777" s="20"/>
      <c r="BU777" s="20"/>
      <c r="BV777" s="20"/>
      <c r="BW777" s="20"/>
      <c r="BX777" s="20"/>
      <c r="BY777" s="20"/>
      <c r="BZ777" s="20"/>
      <c r="CA777" s="20"/>
      <c r="CB777" s="20"/>
      <c r="CC777" s="20"/>
      <c r="CD777" s="20"/>
      <c r="CE777" s="20"/>
      <c r="CF777" s="20"/>
      <c r="CG777" s="58"/>
      <c r="CH777" s="58"/>
      <c r="CI777" s="58"/>
      <c r="CJ777" s="58"/>
      <c r="CK777" s="58"/>
      <c r="CL777" s="58"/>
      <c r="CM777" s="20"/>
      <c r="CN777" s="20"/>
      <c r="CO777" s="20"/>
      <c r="CP777" s="20"/>
      <c r="CQ777" s="20"/>
      <c r="CR777" s="20"/>
      <c r="CS777" s="20"/>
      <c r="CT777" s="20"/>
      <c r="CU777" s="20"/>
      <c r="CV777" s="20"/>
      <c r="CW777" s="20"/>
      <c r="CX777" s="20"/>
      <c r="CY777" s="20"/>
      <c r="CZ777" s="20"/>
      <c r="DA777" s="20"/>
      <c r="DB777" s="20"/>
      <c r="DC777" s="20"/>
      <c r="DD777" s="20"/>
      <c r="DE777" s="20"/>
      <c r="DF777" s="20"/>
      <c r="DG777" s="20"/>
      <c r="DH777" s="20"/>
      <c r="DI777" s="20"/>
      <c r="DJ777" s="20"/>
      <c r="DK777" s="20"/>
      <c r="DL777" s="20"/>
      <c r="DM777" s="20"/>
      <c r="DN777" s="20"/>
      <c r="DO777" s="20"/>
      <c r="DP777" s="20"/>
      <c r="DQ777" s="20"/>
      <c r="DR777" s="57"/>
      <c r="DS777" s="20"/>
      <c r="DT777" s="57"/>
      <c r="DU777" s="20"/>
      <c r="DV777" s="57"/>
      <c r="DW777" s="20"/>
      <c r="DX777" s="57"/>
      <c r="DY777" s="20"/>
      <c r="DZ777" s="57"/>
      <c r="EA777" s="20"/>
      <c r="EB777" s="20"/>
      <c r="EC777" s="57"/>
      <c r="ED777" s="20"/>
      <c r="EE777" s="20"/>
      <c r="EF777" s="20"/>
      <c r="EG777" s="20"/>
      <c r="EH777" s="20"/>
    </row>
    <row r="778" spans="1:141" s="19" customFormat="1" ht="12" customHeight="1" x14ac:dyDescent="0.25">
      <c r="A778" s="22"/>
      <c r="B778" s="4"/>
      <c r="C778" s="73"/>
      <c r="D778" s="73"/>
      <c r="E778" s="73"/>
      <c r="F778" s="73"/>
      <c r="G778" s="73"/>
      <c r="H778" s="73"/>
      <c r="I778" s="73"/>
      <c r="J778" s="73"/>
      <c r="K778" s="82"/>
      <c r="L778" s="81"/>
      <c r="M778" s="81"/>
      <c r="N778" s="55"/>
      <c r="O778" s="55"/>
      <c r="P778" s="56"/>
      <c r="Q778" s="17"/>
      <c r="R778" s="150"/>
      <c r="S778" s="150"/>
      <c r="T778" s="150"/>
      <c r="U778" s="150"/>
      <c r="V778" s="335"/>
      <c r="W778" s="342"/>
      <c r="X778" s="197"/>
      <c r="Y778" s="197"/>
      <c r="Z778" s="155"/>
      <c r="AA778" s="152"/>
      <c r="AB778" s="152"/>
      <c r="AC778" s="156"/>
      <c r="AD778" s="156"/>
      <c r="AE778" s="76"/>
      <c r="AF778" s="20"/>
      <c r="AG778" s="20"/>
      <c r="AH778" s="20"/>
      <c r="AI778" s="20"/>
      <c r="AJ778" s="20"/>
      <c r="AK778" s="20"/>
      <c r="AL778" s="20"/>
      <c r="AM778" s="20"/>
      <c r="AN778" s="20"/>
      <c r="AO778" s="20"/>
      <c r="AP778" s="20"/>
      <c r="AQ778" s="20"/>
      <c r="AR778" s="20"/>
      <c r="AS778" s="20"/>
      <c r="AT778" s="20"/>
      <c r="AU778" s="20"/>
      <c r="AV778" s="20"/>
      <c r="AW778" s="20"/>
      <c r="AX778" s="20"/>
      <c r="AY778" s="20"/>
      <c r="AZ778" s="20"/>
      <c r="BA778" s="20"/>
      <c r="BB778" s="20"/>
      <c r="BC778" s="20"/>
      <c r="BD778" s="20"/>
      <c r="BE778" s="20"/>
      <c r="BF778" s="20"/>
      <c r="BG778" s="20"/>
      <c r="BH778" s="20"/>
      <c r="BI778" s="20"/>
      <c r="BJ778" s="20"/>
      <c r="BK778" s="20"/>
      <c r="BL778" s="20"/>
      <c r="BM778" s="20"/>
      <c r="BN778" s="20"/>
      <c r="BO778" s="20"/>
      <c r="BP778" s="20"/>
      <c r="BQ778" s="20"/>
      <c r="BR778" s="20"/>
      <c r="BS778" s="20"/>
      <c r="BT778" s="20"/>
      <c r="BU778" s="20"/>
      <c r="BV778" s="20"/>
      <c r="BW778" s="20"/>
      <c r="BX778" s="20"/>
      <c r="BY778" s="20"/>
      <c r="BZ778" s="20"/>
      <c r="CA778" s="20"/>
      <c r="CB778" s="20"/>
      <c r="CC778" s="20"/>
      <c r="CD778" s="20"/>
      <c r="CE778" s="20"/>
      <c r="CF778" s="20"/>
      <c r="CG778" s="58"/>
      <c r="CH778" s="58"/>
      <c r="CI778" s="58"/>
      <c r="CJ778" s="58"/>
      <c r="CK778" s="58"/>
      <c r="CL778" s="58"/>
      <c r="CM778" s="20"/>
      <c r="CN778" s="20"/>
      <c r="CO778" s="20"/>
      <c r="CP778" s="20"/>
      <c r="CQ778" s="20"/>
      <c r="CR778" s="20"/>
      <c r="CS778" s="20"/>
      <c r="CT778" s="20"/>
      <c r="CU778" s="20"/>
      <c r="CV778" s="20"/>
      <c r="CW778" s="20"/>
      <c r="CX778" s="20"/>
      <c r="CY778" s="20"/>
      <c r="CZ778" s="20"/>
      <c r="DA778" s="20"/>
      <c r="DB778" s="20"/>
      <c r="DC778" s="20"/>
      <c r="DD778" s="20"/>
      <c r="DE778" s="20"/>
      <c r="DF778" s="20"/>
      <c r="DG778" s="20"/>
      <c r="DH778" s="20"/>
      <c r="DI778" s="20"/>
      <c r="DJ778" s="20"/>
      <c r="DK778" s="20"/>
      <c r="DL778" s="20"/>
      <c r="DM778" s="20"/>
      <c r="DN778" s="20"/>
      <c r="DO778" s="20"/>
      <c r="DP778" s="20"/>
      <c r="DQ778" s="20"/>
      <c r="DR778" s="57"/>
      <c r="DS778" s="20"/>
      <c r="DT778" s="57"/>
      <c r="DU778" s="20"/>
      <c r="DV778" s="57"/>
      <c r="DW778" s="20"/>
      <c r="DX778" s="57"/>
      <c r="DY778" s="20"/>
      <c r="DZ778" s="57"/>
      <c r="EA778" s="20"/>
      <c r="EB778" s="20"/>
      <c r="EC778" s="57"/>
      <c r="ED778" s="20"/>
      <c r="EE778" s="20"/>
      <c r="EF778" s="20"/>
      <c r="EG778" s="20"/>
      <c r="EH778" s="20"/>
    </row>
    <row r="779" spans="1:141" s="19" customFormat="1" ht="12" customHeight="1" x14ac:dyDescent="0.25">
      <c r="A779" s="22"/>
      <c r="B779" s="4"/>
      <c r="C779" s="73"/>
      <c r="D779" s="73"/>
      <c r="E779" s="73"/>
      <c r="F779" s="73"/>
      <c r="G779" s="73"/>
      <c r="H779" s="73"/>
      <c r="I779" s="73"/>
      <c r="J779" s="73"/>
      <c r="K779" s="82"/>
      <c r="L779" s="81"/>
      <c r="M779" s="81"/>
      <c r="N779" s="55"/>
      <c r="O779" s="55"/>
      <c r="P779" s="56"/>
      <c r="Q779" s="17"/>
      <c r="R779" s="150"/>
      <c r="S779" s="150"/>
      <c r="T779" s="150"/>
      <c r="U779" s="150"/>
      <c r="V779" s="335"/>
      <c r="W779" s="342"/>
      <c r="X779" s="197"/>
      <c r="Y779" s="197"/>
      <c r="Z779" s="155"/>
      <c r="AA779" s="152"/>
      <c r="AB779" s="152"/>
      <c r="AC779" s="156"/>
      <c r="AD779" s="156"/>
      <c r="AE779" s="76"/>
      <c r="AF779" s="20"/>
      <c r="AG779" s="20"/>
      <c r="AH779" s="20"/>
      <c r="AI779" s="20"/>
      <c r="AJ779" s="20"/>
      <c r="AK779" s="20"/>
      <c r="AL779" s="20"/>
      <c r="AM779" s="20"/>
      <c r="AN779" s="20"/>
      <c r="AO779" s="20"/>
      <c r="AP779" s="20"/>
      <c r="AQ779" s="20"/>
      <c r="AR779" s="20"/>
      <c r="AS779" s="20"/>
      <c r="AT779" s="20"/>
      <c r="AU779" s="20"/>
      <c r="AV779" s="20"/>
      <c r="AW779" s="20"/>
      <c r="AX779" s="20"/>
      <c r="AY779" s="20"/>
      <c r="AZ779" s="20"/>
      <c r="BA779" s="20"/>
      <c r="BB779" s="20"/>
      <c r="BC779" s="20"/>
      <c r="BD779" s="20"/>
      <c r="BE779" s="20"/>
      <c r="BF779" s="20"/>
      <c r="BG779" s="20"/>
      <c r="BH779" s="20"/>
      <c r="BI779" s="20"/>
      <c r="BJ779" s="20"/>
      <c r="BK779" s="20"/>
      <c r="BL779" s="20"/>
      <c r="BM779" s="20"/>
      <c r="BN779" s="20"/>
      <c r="BO779" s="20"/>
      <c r="BP779" s="20"/>
      <c r="BQ779" s="20"/>
      <c r="BR779" s="20"/>
      <c r="BS779" s="20"/>
      <c r="BT779" s="20"/>
      <c r="BU779" s="20"/>
      <c r="BV779" s="20"/>
      <c r="BW779" s="20"/>
      <c r="BX779" s="20"/>
      <c r="BY779" s="20"/>
      <c r="BZ779" s="20"/>
      <c r="CA779" s="20"/>
      <c r="CB779" s="20"/>
      <c r="CC779" s="20"/>
      <c r="CD779" s="20"/>
      <c r="CE779" s="20"/>
      <c r="CF779" s="20"/>
      <c r="CG779" s="58"/>
      <c r="CH779" s="58"/>
      <c r="CI779" s="58"/>
      <c r="CJ779" s="58"/>
      <c r="CK779" s="58"/>
      <c r="CL779" s="58"/>
      <c r="CM779" s="20"/>
      <c r="CN779" s="20"/>
      <c r="CO779" s="20"/>
      <c r="CP779" s="20"/>
      <c r="CQ779" s="20"/>
      <c r="CR779" s="20"/>
      <c r="CS779" s="20"/>
      <c r="CT779" s="20"/>
      <c r="CU779" s="20"/>
      <c r="CV779" s="20"/>
      <c r="CW779" s="20"/>
      <c r="CX779" s="20"/>
      <c r="CY779" s="20"/>
      <c r="CZ779" s="20"/>
      <c r="DA779" s="20"/>
      <c r="DB779" s="20"/>
      <c r="DC779" s="20"/>
      <c r="DD779" s="20"/>
      <c r="DE779" s="20"/>
      <c r="DF779" s="20"/>
      <c r="DG779" s="20"/>
      <c r="DH779" s="20"/>
      <c r="DI779" s="20"/>
      <c r="DJ779" s="20"/>
      <c r="DK779" s="20"/>
      <c r="DL779" s="20"/>
      <c r="DM779" s="20"/>
      <c r="DN779" s="20"/>
      <c r="DO779" s="20"/>
      <c r="DP779" s="20"/>
      <c r="DQ779" s="20"/>
      <c r="DR779" s="57"/>
      <c r="DS779" s="20"/>
      <c r="DT779" s="57"/>
      <c r="DU779" s="20"/>
      <c r="DV779" s="57"/>
      <c r="DW779" s="20"/>
      <c r="DX779" s="57"/>
      <c r="DY779" s="20"/>
      <c r="DZ779" s="57"/>
      <c r="EA779" s="20"/>
      <c r="EB779" s="20"/>
      <c r="EC779" s="57"/>
      <c r="ED779" s="20"/>
      <c r="EE779" s="20"/>
      <c r="EF779" s="20"/>
      <c r="EG779" s="20"/>
      <c r="EH779" s="20"/>
    </row>
    <row r="780" spans="1:141" ht="12" customHeight="1" x14ac:dyDescent="0.25">
      <c r="A780" s="4"/>
      <c r="B780" s="4"/>
      <c r="C780" s="73"/>
      <c r="D780" s="73"/>
      <c r="E780" s="73"/>
      <c r="F780" s="73"/>
      <c r="G780" s="73"/>
      <c r="H780" s="73"/>
      <c r="I780" s="73"/>
      <c r="J780" s="73"/>
      <c r="K780" s="82"/>
      <c r="L780" s="81"/>
      <c r="M780" s="81"/>
      <c r="N780" s="55"/>
      <c r="O780" s="55"/>
      <c r="P780" s="56"/>
      <c r="Q780" s="8"/>
      <c r="R780" s="148"/>
      <c r="S780" s="148"/>
      <c r="T780" s="148"/>
      <c r="U780" s="148"/>
      <c r="V780" s="335"/>
      <c r="W780" s="342"/>
      <c r="X780" s="197"/>
      <c r="Y780" s="197"/>
      <c r="Z780" s="155"/>
      <c r="AA780" s="152"/>
      <c r="AB780" s="152"/>
      <c r="AC780" s="156"/>
      <c r="AD780" s="156"/>
      <c r="AE780" s="76"/>
      <c r="AF780" s="20"/>
      <c r="AG780" s="20"/>
      <c r="AH780" s="20"/>
      <c r="AI780" s="20"/>
      <c r="AJ780" s="20"/>
      <c r="AK780" s="20"/>
      <c r="AL780" s="20"/>
      <c r="AM780" s="20"/>
      <c r="AN780" s="20"/>
      <c r="AO780" s="20"/>
      <c r="AP780" s="20"/>
      <c r="AQ780" s="20"/>
      <c r="AR780" s="20"/>
      <c r="AS780" s="20"/>
      <c r="AT780" s="20"/>
      <c r="AU780" s="20"/>
      <c r="AV780" s="20"/>
      <c r="AW780" s="20"/>
      <c r="AX780" s="20"/>
      <c r="AY780" s="20"/>
      <c r="AZ780" s="20"/>
      <c r="BA780" s="20"/>
      <c r="BB780" s="20"/>
      <c r="BC780" s="20"/>
      <c r="BD780" s="20"/>
      <c r="BE780" s="20"/>
      <c r="BF780" s="20"/>
      <c r="BG780" s="20"/>
      <c r="BH780" s="20"/>
      <c r="BI780" s="20"/>
      <c r="BJ780" s="20"/>
      <c r="BK780" s="20"/>
      <c r="BL780" s="20"/>
      <c r="BM780" s="20"/>
      <c r="BN780" s="20"/>
      <c r="BO780" s="20"/>
      <c r="BP780" s="20"/>
      <c r="BQ780" s="20"/>
      <c r="BR780" s="20"/>
      <c r="BS780" s="20"/>
      <c r="BT780" s="20"/>
      <c r="BU780" s="20"/>
      <c r="BV780" s="20"/>
      <c r="BW780" s="20"/>
      <c r="BX780" s="20"/>
      <c r="BY780" s="20"/>
      <c r="BZ780" s="20"/>
      <c r="CA780" s="20"/>
      <c r="CB780" s="20"/>
      <c r="CC780" s="20"/>
      <c r="CD780" s="20"/>
      <c r="CE780" s="20"/>
      <c r="CF780" s="20"/>
      <c r="CG780" s="58"/>
      <c r="CH780" s="58"/>
      <c r="CI780" s="58"/>
      <c r="CJ780" s="58"/>
      <c r="CK780" s="58"/>
      <c r="CL780" s="58"/>
      <c r="CM780" s="20"/>
      <c r="CN780" s="20"/>
      <c r="CO780" s="20"/>
      <c r="CP780" s="20"/>
      <c r="CQ780" s="20"/>
      <c r="CR780" s="20"/>
      <c r="CS780" s="20"/>
      <c r="CT780" s="20"/>
      <c r="CU780" s="20"/>
      <c r="CV780" s="20"/>
      <c r="CW780" s="20"/>
      <c r="CX780" s="20"/>
      <c r="CY780" s="20"/>
      <c r="CZ780" s="20"/>
      <c r="DA780" s="20"/>
      <c r="DB780" s="20"/>
      <c r="DC780" s="20"/>
      <c r="DD780" s="20"/>
      <c r="DE780" s="20"/>
      <c r="DF780" s="20"/>
      <c r="DG780" s="20"/>
      <c r="DH780" s="20"/>
      <c r="DI780" s="20"/>
      <c r="DJ780" s="20"/>
      <c r="DK780" s="20"/>
      <c r="DL780" s="20"/>
      <c r="DM780" s="20"/>
      <c r="DN780" s="20"/>
      <c r="DO780" s="20"/>
      <c r="DP780" s="20"/>
      <c r="DQ780" s="20"/>
      <c r="DR780" s="57"/>
      <c r="DS780" s="20"/>
      <c r="DT780" s="57"/>
      <c r="DU780" s="20"/>
      <c r="DV780" s="57"/>
      <c r="DW780" s="20"/>
      <c r="DX780" s="57"/>
      <c r="DY780" s="20"/>
      <c r="DZ780" s="57"/>
      <c r="EA780" s="20"/>
      <c r="EB780" s="20"/>
      <c r="EC780" s="57"/>
      <c r="ED780" s="20"/>
      <c r="EE780" s="20"/>
    </row>
    <row r="781" spans="1:141" ht="12" customHeight="1" x14ac:dyDescent="0.25">
      <c r="A781" s="4"/>
      <c r="B781" s="4"/>
      <c r="C781" s="73"/>
      <c r="D781" s="73"/>
      <c r="E781" s="73"/>
      <c r="F781" s="73"/>
      <c r="G781" s="73"/>
      <c r="H781" s="73"/>
      <c r="I781" s="73"/>
      <c r="J781" s="73"/>
      <c r="K781" s="82"/>
      <c r="L781" s="81"/>
      <c r="M781" s="81"/>
      <c r="N781" s="55"/>
      <c r="O781" s="55"/>
      <c r="P781" s="56"/>
      <c r="Q781" s="8"/>
      <c r="R781" s="148"/>
      <c r="S781" s="148"/>
      <c r="T781" s="148"/>
      <c r="U781" s="148"/>
      <c r="V781" s="335"/>
      <c r="W781" s="342"/>
      <c r="X781" s="197"/>
      <c r="Y781" s="197"/>
      <c r="Z781" s="155"/>
      <c r="AA781" s="152"/>
      <c r="AB781" s="152"/>
      <c r="AC781" s="156"/>
      <c r="AD781" s="156"/>
      <c r="AE781" s="76"/>
      <c r="AF781" s="20"/>
      <c r="AG781" s="20"/>
      <c r="AH781" s="20"/>
      <c r="AI781" s="20"/>
      <c r="AJ781" s="20"/>
      <c r="AK781" s="20"/>
      <c r="AL781" s="20"/>
      <c r="AM781" s="20"/>
      <c r="AN781" s="20"/>
      <c r="AO781" s="20"/>
      <c r="AP781" s="20"/>
      <c r="AQ781" s="20"/>
      <c r="AR781" s="20"/>
      <c r="AS781" s="20"/>
      <c r="AT781" s="20"/>
      <c r="AU781" s="20"/>
      <c r="AV781" s="20"/>
      <c r="AW781" s="20"/>
      <c r="AX781" s="20"/>
      <c r="AY781" s="20"/>
      <c r="AZ781" s="20"/>
      <c r="BA781" s="20"/>
      <c r="BB781" s="20"/>
      <c r="BC781" s="20"/>
      <c r="BD781" s="20"/>
      <c r="BE781" s="20"/>
      <c r="BF781" s="20"/>
      <c r="BG781" s="20"/>
      <c r="BH781" s="20"/>
      <c r="BI781" s="20"/>
      <c r="BJ781" s="20"/>
      <c r="BK781" s="20"/>
      <c r="BL781" s="20"/>
      <c r="BM781" s="20"/>
      <c r="BN781" s="20"/>
      <c r="BO781" s="20"/>
      <c r="BP781" s="20"/>
      <c r="BQ781" s="20"/>
      <c r="BR781" s="20"/>
      <c r="BS781" s="20"/>
      <c r="BT781" s="20"/>
      <c r="BU781" s="20"/>
      <c r="BV781" s="20"/>
      <c r="BW781" s="20"/>
      <c r="BX781" s="20"/>
      <c r="BY781" s="20"/>
      <c r="BZ781" s="20"/>
      <c r="CA781" s="20"/>
      <c r="CB781" s="20"/>
      <c r="CC781" s="20"/>
      <c r="CD781" s="20"/>
      <c r="CE781" s="20"/>
      <c r="CF781" s="20"/>
      <c r="CG781" s="58"/>
      <c r="CH781" s="58"/>
      <c r="CI781" s="58"/>
      <c r="CJ781" s="58"/>
      <c r="CK781" s="58"/>
      <c r="CL781" s="58"/>
      <c r="CM781" s="20"/>
      <c r="CN781" s="20"/>
      <c r="CO781" s="20"/>
      <c r="CP781" s="20"/>
      <c r="CQ781" s="20"/>
      <c r="CR781" s="20"/>
      <c r="CS781" s="20"/>
      <c r="CT781" s="20"/>
      <c r="CU781" s="20"/>
      <c r="CV781" s="20"/>
      <c r="CW781" s="20"/>
      <c r="CX781" s="20"/>
      <c r="CY781" s="20"/>
      <c r="CZ781" s="20"/>
      <c r="DA781" s="20"/>
      <c r="DB781" s="20"/>
      <c r="DC781" s="20"/>
      <c r="DD781" s="20"/>
      <c r="DE781" s="20"/>
      <c r="DF781" s="20"/>
      <c r="DG781" s="20"/>
      <c r="DH781" s="20"/>
      <c r="DI781" s="20"/>
      <c r="DJ781" s="20"/>
      <c r="DK781" s="20"/>
      <c r="DL781" s="20"/>
      <c r="DM781" s="20"/>
      <c r="DN781" s="20"/>
      <c r="DO781" s="20"/>
      <c r="DP781" s="20"/>
      <c r="DQ781" s="20"/>
      <c r="DR781" s="57"/>
      <c r="DS781" s="20"/>
      <c r="DT781" s="57"/>
      <c r="DU781" s="20"/>
      <c r="DV781" s="57"/>
      <c r="DW781" s="20"/>
      <c r="DX781" s="57"/>
      <c r="DY781" s="20"/>
      <c r="DZ781" s="57"/>
      <c r="EA781" s="20"/>
      <c r="EB781" s="20"/>
      <c r="EC781" s="57"/>
      <c r="ED781" s="20"/>
      <c r="EE781" s="20"/>
    </row>
    <row r="782" spans="1:141" ht="12" customHeight="1" x14ac:dyDescent="0.25">
      <c r="B782" s="4"/>
      <c r="C782" s="73"/>
      <c r="D782" s="73"/>
      <c r="E782" s="73"/>
      <c r="F782" s="73"/>
      <c r="G782" s="73"/>
      <c r="H782" s="73"/>
      <c r="I782" s="73"/>
      <c r="J782" s="73"/>
      <c r="K782" s="82"/>
      <c r="L782" s="81"/>
      <c r="M782" s="81"/>
      <c r="N782" s="55"/>
      <c r="O782" s="55"/>
      <c r="P782" s="56"/>
      <c r="Q782" s="8"/>
      <c r="R782" s="148"/>
      <c r="S782" s="148"/>
      <c r="T782" s="148"/>
      <c r="U782" s="148"/>
      <c r="V782" s="333"/>
      <c r="Y782" s="193"/>
    </row>
    <row r="783" spans="1:141" ht="12" customHeight="1" x14ac:dyDescent="0.25">
      <c r="B783" s="4"/>
      <c r="C783" s="73"/>
      <c r="D783" s="73"/>
      <c r="E783" s="73"/>
      <c r="F783" s="73"/>
      <c r="G783" s="73"/>
      <c r="H783" s="73"/>
      <c r="I783" s="73"/>
      <c r="J783" s="73"/>
      <c r="K783" s="82"/>
      <c r="L783" s="81"/>
      <c r="M783" s="81"/>
      <c r="N783" s="55"/>
      <c r="O783" s="55"/>
      <c r="P783" s="56"/>
      <c r="Q783" s="8"/>
      <c r="R783" s="148"/>
      <c r="S783" s="148"/>
      <c r="T783" s="148"/>
      <c r="U783" s="148"/>
    </row>
    <row r="784" spans="1:141" ht="12" customHeight="1" x14ac:dyDescent="0.3">
      <c r="A784" s="4"/>
      <c r="B784" s="4"/>
      <c r="C784" s="73"/>
      <c r="D784" s="73"/>
      <c r="E784" s="73"/>
      <c r="F784" s="73"/>
      <c r="G784" s="73"/>
      <c r="H784" s="73"/>
      <c r="I784" s="73"/>
      <c r="J784" s="73"/>
      <c r="K784" s="82"/>
      <c r="L784" s="81"/>
      <c r="M784" s="81"/>
      <c r="N784" s="55"/>
      <c r="O784" s="55"/>
      <c r="P784" s="56"/>
      <c r="Q784" s="7"/>
      <c r="R784" s="149"/>
      <c r="S784" s="149"/>
      <c r="T784" s="149"/>
      <c r="U784" s="149"/>
      <c r="W784" s="339"/>
      <c r="X784" s="190"/>
      <c r="Y784" s="7"/>
      <c r="Z784" s="149"/>
    </row>
    <row r="785" spans="1:141" s="13" customFormat="1" ht="12" customHeight="1" x14ac:dyDescent="0.25">
      <c r="B785" s="4"/>
      <c r="C785" s="73"/>
      <c r="D785" s="73"/>
      <c r="E785" s="73"/>
      <c r="F785" s="73"/>
      <c r="G785" s="73"/>
      <c r="H785" s="73"/>
      <c r="I785" s="73"/>
      <c r="J785" s="73"/>
      <c r="K785" s="82"/>
      <c r="L785" s="81"/>
      <c r="M785" s="81"/>
      <c r="N785" s="55"/>
      <c r="O785" s="55"/>
      <c r="P785" s="56"/>
      <c r="Q785" s="8"/>
      <c r="R785" s="148"/>
      <c r="S785" s="148"/>
      <c r="T785" s="148"/>
      <c r="U785" s="148"/>
      <c r="V785" s="319"/>
      <c r="W785" s="320"/>
      <c r="X785" s="11"/>
      <c r="Y785" s="6"/>
      <c r="Z785" s="142"/>
      <c r="AA785" s="143"/>
      <c r="AB785" s="143"/>
      <c r="AC785" s="143"/>
      <c r="AD785" s="143"/>
      <c r="EK785" s="15"/>
    </row>
    <row r="786" spans="1:141" s="13" customFormat="1" ht="12" customHeight="1" x14ac:dyDescent="0.25">
      <c r="B786" s="4"/>
      <c r="C786" s="73"/>
      <c r="D786" s="73"/>
      <c r="E786" s="73"/>
      <c r="F786" s="73"/>
      <c r="G786" s="73"/>
      <c r="H786" s="73"/>
      <c r="I786" s="73"/>
      <c r="J786" s="73"/>
      <c r="K786" s="82"/>
      <c r="L786" s="81"/>
      <c r="M786" s="81"/>
      <c r="N786" s="55"/>
      <c r="O786" s="55"/>
      <c r="P786" s="56"/>
      <c r="Q786" s="8"/>
      <c r="R786" s="148"/>
      <c r="S786" s="148"/>
      <c r="T786" s="148"/>
      <c r="U786" s="148"/>
      <c r="V786" s="319"/>
      <c r="W786" s="320"/>
      <c r="X786" s="11"/>
      <c r="Y786" s="6"/>
      <c r="Z786" s="142"/>
      <c r="AA786" s="143"/>
      <c r="AB786" s="143"/>
      <c r="AC786" s="143"/>
      <c r="AD786" s="143"/>
      <c r="EK786" s="15"/>
    </row>
    <row r="787" spans="1:141" s="19" customFormat="1" ht="12" customHeight="1" x14ac:dyDescent="0.25">
      <c r="A787" s="22"/>
      <c r="B787" s="4"/>
      <c r="C787" s="73"/>
      <c r="D787" s="73"/>
      <c r="E787" s="73"/>
      <c r="F787" s="73"/>
      <c r="G787" s="73"/>
      <c r="H787" s="73"/>
      <c r="I787" s="73"/>
      <c r="J787" s="73"/>
      <c r="K787" s="82"/>
      <c r="L787" s="81"/>
      <c r="M787" s="81"/>
      <c r="N787" s="55"/>
      <c r="O787" s="55"/>
      <c r="P787" s="56"/>
      <c r="Q787" s="47"/>
      <c r="R787" s="153"/>
      <c r="S787" s="153"/>
      <c r="T787" s="153"/>
      <c r="U787" s="153"/>
      <c r="V787" s="321"/>
      <c r="W787" s="341"/>
      <c r="X787" s="194"/>
      <c r="Y787" s="47"/>
      <c r="Z787" s="153"/>
      <c r="AA787" s="152"/>
      <c r="AB787" s="152"/>
      <c r="AC787" s="152"/>
      <c r="AD787" s="152"/>
      <c r="AE787" s="20"/>
      <c r="AF787" s="20"/>
      <c r="AG787" s="20"/>
      <c r="AH787" s="20"/>
      <c r="AI787" s="20"/>
      <c r="AJ787" s="20"/>
      <c r="AK787" s="20"/>
      <c r="AL787" s="20"/>
      <c r="AM787" s="20"/>
      <c r="AN787" s="20"/>
      <c r="AO787" s="20"/>
      <c r="AP787" s="20"/>
      <c r="AQ787" s="20"/>
      <c r="AR787" s="20"/>
      <c r="AS787" s="20"/>
      <c r="AT787" s="20"/>
      <c r="AU787" s="20"/>
      <c r="AV787" s="20"/>
      <c r="AW787" s="20"/>
      <c r="AX787" s="20"/>
      <c r="AY787" s="20"/>
      <c r="AZ787" s="20"/>
      <c r="BA787" s="20"/>
      <c r="BB787" s="20"/>
      <c r="BC787" s="20"/>
      <c r="BD787" s="20"/>
      <c r="BE787" s="20"/>
      <c r="BF787" s="20"/>
      <c r="BG787" s="20"/>
      <c r="BH787" s="20"/>
      <c r="BI787" s="20"/>
      <c r="BJ787" s="20"/>
      <c r="BK787" s="20"/>
      <c r="BL787" s="20"/>
      <c r="BM787" s="20"/>
      <c r="BN787" s="20"/>
      <c r="BO787" s="20"/>
      <c r="BP787" s="20"/>
      <c r="BQ787" s="20"/>
      <c r="BR787" s="20"/>
      <c r="BS787" s="20"/>
      <c r="BT787" s="20"/>
      <c r="BU787" s="20"/>
      <c r="BV787" s="20"/>
      <c r="BW787" s="20"/>
      <c r="BX787" s="20"/>
      <c r="BY787" s="20"/>
      <c r="BZ787" s="20"/>
      <c r="CA787" s="20"/>
      <c r="CB787" s="20"/>
      <c r="CC787" s="20"/>
      <c r="CD787" s="20"/>
      <c r="CE787" s="20"/>
      <c r="CF787" s="20"/>
      <c r="CG787" s="20"/>
      <c r="CH787" s="20"/>
      <c r="CI787" s="20"/>
      <c r="CJ787" s="20"/>
      <c r="CK787" s="20"/>
      <c r="CL787" s="20"/>
      <c r="CM787" s="20"/>
      <c r="CN787" s="20"/>
      <c r="CO787" s="20"/>
      <c r="CP787" s="20"/>
      <c r="CQ787" s="20"/>
      <c r="CR787" s="20"/>
      <c r="CS787" s="20"/>
      <c r="CT787" s="20"/>
      <c r="CU787" s="20"/>
      <c r="CV787" s="20"/>
      <c r="CW787" s="20"/>
      <c r="CX787" s="20"/>
      <c r="CY787" s="20"/>
      <c r="CZ787" s="20"/>
      <c r="DA787" s="20"/>
      <c r="DB787" s="20"/>
      <c r="DC787" s="20"/>
      <c r="DD787" s="20"/>
      <c r="DE787" s="20"/>
      <c r="DF787" s="20"/>
      <c r="DG787" s="20"/>
      <c r="DH787" s="20"/>
      <c r="DI787" s="20"/>
      <c r="DJ787" s="20"/>
      <c r="DK787" s="20"/>
      <c r="DL787" s="20"/>
      <c r="DM787" s="20"/>
      <c r="DN787" s="20"/>
      <c r="DO787" s="20"/>
      <c r="DP787" s="20"/>
      <c r="DQ787" s="20"/>
      <c r="DR787" s="20"/>
      <c r="DS787" s="20"/>
      <c r="DT787" s="20"/>
      <c r="DU787" s="20"/>
      <c r="DV787" s="20"/>
      <c r="DW787" s="20"/>
      <c r="DX787" s="20"/>
      <c r="DY787" s="20"/>
      <c r="DZ787" s="20"/>
      <c r="EA787" s="20"/>
      <c r="EB787" s="20"/>
      <c r="EC787" s="20"/>
      <c r="ED787" s="20"/>
      <c r="EE787" s="20"/>
      <c r="EF787" s="20"/>
      <c r="EG787" s="20"/>
      <c r="EH787" s="20"/>
      <c r="EK787" s="21"/>
    </row>
    <row r="788" spans="1:141" s="19" customFormat="1" ht="12" customHeight="1" x14ac:dyDescent="0.25">
      <c r="A788" s="22"/>
      <c r="B788" s="4"/>
      <c r="C788" s="73"/>
      <c r="D788" s="73"/>
      <c r="E788" s="73"/>
      <c r="F788" s="73"/>
      <c r="G788" s="73"/>
      <c r="H788" s="73"/>
      <c r="I788" s="73"/>
      <c r="J788" s="73"/>
      <c r="K788" s="82"/>
      <c r="L788" s="81"/>
      <c r="M788" s="81"/>
      <c r="N788" s="55"/>
      <c r="O788" s="55"/>
      <c r="P788" s="56"/>
      <c r="Q788" s="17"/>
      <c r="R788" s="150"/>
      <c r="S788" s="150"/>
      <c r="T788" s="150"/>
      <c r="U788" s="150"/>
      <c r="V788" s="321"/>
      <c r="W788" s="338"/>
      <c r="X788" s="192"/>
      <c r="Y788" s="195"/>
      <c r="Z788" s="151"/>
      <c r="AA788" s="152"/>
      <c r="AB788" s="152"/>
      <c r="AC788" s="152"/>
      <c r="AD788" s="152"/>
      <c r="AE788" s="20"/>
      <c r="AF788" s="20"/>
      <c r="AG788" s="20"/>
      <c r="AH788" s="20"/>
      <c r="AI788" s="20"/>
      <c r="AJ788" s="20"/>
      <c r="AK788" s="20"/>
      <c r="AL788" s="20"/>
      <c r="AM788" s="20"/>
      <c r="AN788" s="20"/>
      <c r="AO788" s="20"/>
      <c r="AP788" s="20"/>
      <c r="AQ788" s="20"/>
      <c r="AR788" s="20"/>
      <c r="AS788" s="20"/>
      <c r="AT788" s="20"/>
      <c r="AU788" s="20"/>
      <c r="AV788" s="20"/>
      <c r="AW788" s="20"/>
      <c r="AX788" s="20"/>
      <c r="AY788" s="20"/>
      <c r="AZ788" s="20"/>
      <c r="BA788" s="20"/>
      <c r="BB788" s="20"/>
      <c r="BC788" s="20"/>
      <c r="BD788" s="20"/>
      <c r="BE788" s="20"/>
      <c r="BF788" s="20"/>
      <c r="BG788" s="20"/>
      <c r="BH788" s="20"/>
      <c r="BI788" s="20"/>
      <c r="BJ788" s="20"/>
      <c r="BK788" s="20"/>
      <c r="BL788" s="20"/>
      <c r="BM788" s="20"/>
      <c r="BN788" s="20"/>
      <c r="BO788" s="20"/>
      <c r="BP788" s="20"/>
      <c r="BQ788" s="20"/>
      <c r="BR788" s="20"/>
      <c r="BS788" s="20"/>
      <c r="BT788" s="20"/>
      <c r="BU788" s="20"/>
      <c r="BV788" s="20"/>
      <c r="BW788" s="20"/>
      <c r="BX788" s="20"/>
      <c r="BY788" s="20"/>
      <c r="BZ788" s="20"/>
      <c r="CA788" s="20"/>
      <c r="CB788" s="20"/>
      <c r="CC788" s="20"/>
      <c r="CD788" s="20"/>
      <c r="CE788" s="20"/>
      <c r="CF788" s="20"/>
      <c r="CG788" s="20"/>
      <c r="CH788" s="20"/>
      <c r="CI788" s="20"/>
      <c r="CJ788" s="20"/>
      <c r="CK788" s="20"/>
      <c r="CL788" s="20"/>
      <c r="CM788" s="20"/>
      <c r="CN788" s="20"/>
      <c r="CO788" s="20"/>
      <c r="CP788" s="20"/>
      <c r="CQ788" s="20"/>
      <c r="CR788" s="20"/>
      <c r="CS788" s="20"/>
      <c r="CT788" s="20"/>
      <c r="CU788" s="20"/>
      <c r="CV788" s="20"/>
      <c r="CW788" s="20"/>
      <c r="CX788" s="20"/>
      <c r="CY788" s="20"/>
      <c r="CZ788" s="20"/>
      <c r="DA788" s="20"/>
      <c r="DB788" s="20"/>
      <c r="DC788" s="20"/>
      <c r="DD788" s="20"/>
      <c r="DE788" s="20"/>
      <c r="DF788" s="20"/>
      <c r="DG788" s="20"/>
      <c r="DH788" s="20"/>
      <c r="DI788" s="20"/>
      <c r="DJ788" s="20"/>
      <c r="DK788" s="20"/>
      <c r="DL788" s="20"/>
      <c r="DM788" s="20"/>
      <c r="DN788" s="20"/>
      <c r="DO788" s="20"/>
      <c r="DP788" s="20"/>
      <c r="DQ788" s="20"/>
      <c r="DR788" s="20"/>
      <c r="DS788" s="20"/>
      <c r="DT788" s="20"/>
      <c r="DU788" s="20"/>
      <c r="DV788" s="20"/>
      <c r="DW788" s="20"/>
      <c r="DX788" s="20"/>
      <c r="DY788" s="20"/>
      <c r="DZ788" s="20"/>
      <c r="EA788" s="20"/>
      <c r="EB788" s="20"/>
      <c r="EC788" s="20"/>
      <c r="ED788" s="20"/>
      <c r="EE788" s="20"/>
      <c r="EF788" s="20"/>
      <c r="EG788" s="20"/>
      <c r="EH788" s="20"/>
      <c r="EK788" s="21"/>
    </row>
    <row r="789" spans="1:141" s="19" customFormat="1" ht="12" customHeight="1" x14ac:dyDescent="0.25">
      <c r="A789" s="22"/>
      <c r="B789" s="4"/>
      <c r="C789" s="73"/>
      <c r="D789" s="73"/>
      <c r="E789" s="73"/>
      <c r="F789" s="73"/>
      <c r="G789" s="73"/>
      <c r="H789" s="73"/>
      <c r="I789" s="73"/>
      <c r="J789" s="73"/>
      <c r="K789" s="82"/>
      <c r="L789" s="81"/>
      <c r="M789" s="81"/>
      <c r="N789" s="55"/>
      <c r="O789" s="55"/>
      <c r="P789" s="56"/>
      <c r="Q789" s="17"/>
      <c r="R789" s="150"/>
      <c r="S789" s="150"/>
      <c r="T789" s="150"/>
      <c r="U789" s="150"/>
      <c r="V789" s="321"/>
      <c r="W789" s="338"/>
      <c r="X789" s="192"/>
      <c r="Y789" s="195"/>
      <c r="Z789" s="151"/>
      <c r="AA789" s="152"/>
      <c r="AB789" s="152"/>
      <c r="AC789" s="152"/>
      <c r="AD789" s="152"/>
      <c r="AE789" s="20"/>
      <c r="AF789" s="20"/>
      <c r="AG789" s="20"/>
      <c r="AH789" s="20"/>
      <c r="AI789" s="20"/>
      <c r="AJ789" s="20"/>
      <c r="AK789" s="20"/>
      <c r="AL789" s="20"/>
      <c r="AM789" s="20"/>
      <c r="AN789" s="20"/>
      <c r="AO789" s="20"/>
      <c r="AP789" s="20"/>
      <c r="AQ789" s="20"/>
      <c r="AR789" s="20"/>
      <c r="AS789" s="20"/>
      <c r="AT789" s="20"/>
      <c r="AU789" s="20"/>
      <c r="AV789" s="20"/>
      <c r="AW789" s="20"/>
      <c r="AX789" s="20"/>
      <c r="AY789" s="20"/>
      <c r="AZ789" s="20"/>
      <c r="BA789" s="20"/>
      <c r="BB789" s="20"/>
      <c r="BC789" s="20"/>
      <c r="BD789" s="20"/>
      <c r="BE789" s="20"/>
      <c r="BF789" s="20"/>
      <c r="BG789" s="20"/>
      <c r="BH789" s="20"/>
      <c r="BI789" s="20"/>
      <c r="BJ789" s="20"/>
      <c r="BK789" s="20"/>
      <c r="BL789" s="20"/>
      <c r="BM789" s="20"/>
      <c r="BN789" s="20"/>
      <c r="BO789" s="20"/>
      <c r="BP789" s="20"/>
      <c r="BQ789" s="20"/>
      <c r="BR789" s="20"/>
      <c r="BS789" s="20"/>
      <c r="BT789" s="20"/>
      <c r="BU789" s="20"/>
      <c r="BV789" s="20"/>
      <c r="BW789" s="20"/>
      <c r="BX789" s="20"/>
      <c r="BY789" s="20"/>
      <c r="BZ789" s="20"/>
      <c r="CA789" s="20"/>
      <c r="CB789" s="20"/>
      <c r="CC789" s="20"/>
      <c r="CD789" s="20"/>
      <c r="CE789" s="20"/>
      <c r="CF789" s="20"/>
      <c r="CG789" s="20"/>
      <c r="CH789" s="20"/>
      <c r="CI789" s="20"/>
      <c r="CJ789" s="20"/>
      <c r="CK789" s="20"/>
      <c r="CL789" s="20"/>
      <c r="CM789" s="20"/>
      <c r="CN789" s="20"/>
      <c r="CO789" s="20"/>
      <c r="CP789" s="20"/>
      <c r="CQ789" s="20"/>
      <c r="CR789" s="20"/>
      <c r="CS789" s="20"/>
      <c r="CT789" s="20"/>
      <c r="CU789" s="20"/>
      <c r="CV789" s="20"/>
      <c r="CW789" s="20"/>
      <c r="CX789" s="20"/>
      <c r="CY789" s="20"/>
      <c r="CZ789" s="20"/>
      <c r="DA789" s="20"/>
      <c r="DB789" s="20"/>
      <c r="DC789" s="20"/>
      <c r="DD789" s="20"/>
      <c r="DE789" s="20"/>
      <c r="DF789" s="20"/>
      <c r="DG789" s="20"/>
      <c r="DH789" s="20"/>
      <c r="DI789" s="20"/>
      <c r="DJ789" s="20"/>
      <c r="DK789" s="20"/>
      <c r="DL789" s="20"/>
      <c r="DM789" s="20"/>
      <c r="DN789" s="20"/>
      <c r="DO789" s="20"/>
      <c r="DP789" s="20"/>
      <c r="DQ789" s="20"/>
      <c r="DR789" s="20"/>
      <c r="DS789" s="20"/>
      <c r="DT789" s="20"/>
      <c r="DU789" s="20"/>
      <c r="DV789" s="20"/>
      <c r="DW789" s="20"/>
      <c r="DX789" s="20"/>
      <c r="DY789" s="20"/>
      <c r="DZ789" s="20"/>
      <c r="EA789" s="20"/>
      <c r="EB789" s="20"/>
      <c r="EC789" s="20"/>
      <c r="ED789" s="20"/>
      <c r="EE789" s="20"/>
      <c r="EF789" s="20"/>
      <c r="EG789" s="20"/>
      <c r="EH789" s="20"/>
      <c r="EK789" s="21"/>
    </row>
    <row r="790" spans="1:141" s="19" customFormat="1" ht="12" customHeight="1" x14ac:dyDescent="0.25">
      <c r="A790" s="22"/>
      <c r="B790" s="4"/>
      <c r="C790" s="73"/>
      <c r="D790" s="73"/>
      <c r="E790" s="73"/>
      <c r="F790" s="73"/>
      <c r="G790" s="73"/>
      <c r="H790" s="73"/>
      <c r="I790" s="73"/>
      <c r="J790" s="73"/>
      <c r="K790" s="82"/>
      <c r="L790" s="81"/>
      <c r="M790" s="81"/>
      <c r="N790" s="55"/>
      <c r="O790" s="55"/>
      <c r="P790" s="56"/>
      <c r="Q790" s="17"/>
      <c r="R790" s="150"/>
      <c r="S790" s="150"/>
      <c r="T790" s="150"/>
      <c r="U790" s="150"/>
      <c r="V790" s="321"/>
      <c r="W790" s="338"/>
      <c r="X790" s="192"/>
      <c r="Y790" s="195"/>
      <c r="Z790" s="151"/>
      <c r="AA790" s="152"/>
      <c r="AB790" s="152"/>
      <c r="AC790" s="152"/>
      <c r="AD790" s="152"/>
      <c r="AE790" s="20"/>
      <c r="AF790" s="20"/>
      <c r="AG790" s="20"/>
      <c r="AH790" s="20"/>
      <c r="AI790" s="20"/>
      <c r="AJ790" s="20"/>
      <c r="AK790" s="20"/>
      <c r="AL790" s="20"/>
      <c r="AM790" s="20"/>
      <c r="AN790" s="20"/>
      <c r="AO790" s="20"/>
      <c r="AP790" s="20"/>
      <c r="AQ790" s="20"/>
      <c r="AR790" s="20"/>
      <c r="AS790" s="20"/>
      <c r="AT790" s="20"/>
      <c r="AU790" s="20"/>
      <c r="AV790" s="20"/>
      <c r="AW790" s="20"/>
      <c r="AX790" s="20"/>
      <c r="AY790" s="20"/>
      <c r="AZ790" s="20"/>
      <c r="BA790" s="20"/>
      <c r="BB790" s="20"/>
      <c r="BC790" s="20"/>
      <c r="BD790" s="20"/>
      <c r="BE790" s="20"/>
      <c r="BF790" s="20"/>
      <c r="BG790" s="20"/>
      <c r="BH790" s="20"/>
      <c r="BI790" s="20"/>
      <c r="BJ790" s="20"/>
      <c r="BK790" s="20"/>
      <c r="BL790" s="20"/>
      <c r="BM790" s="20"/>
      <c r="BN790" s="20"/>
      <c r="BO790" s="20"/>
      <c r="BP790" s="20"/>
      <c r="BQ790" s="20"/>
      <c r="BR790" s="20"/>
      <c r="BS790" s="20"/>
      <c r="BT790" s="20"/>
      <c r="BU790" s="20"/>
      <c r="BV790" s="20"/>
      <c r="BW790" s="20"/>
      <c r="BX790" s="20"/>
      <c r="BY790" s="20"/>
      <c r="BZ790" s="20"/>
      <c r="CA790" s="20"/>
      <c r="CB790" s="20"/>
      <c r="CC790" s="20"/>
      <c r="CD790" s="20"/>
      <c r="CE790" s="20"/>
      <c r="CF790" s="20"/>
      <c r="CG790" s="20"/>
      <c r="CH790" s="20"/>
      <c r="CI790" s="20"/>
      <c r="CJ790" s="20"/>
      <c r="CK790" s="20"/>
      <c r="CL790" s="20"/>
      <c r="CM790" s="20"/>
      <c r="CN790" s="20"/>
      <c r="CO790" s="20"/>
      <c r="CP790" s="20"/>
      <c r="CQ790" s="20"/>
      <c r="CR790" s="20"/>
      <c r="CS790" s="20"/>
      <c r="CT790" s="20"/>
      <c r="CU790" s="20"/>
      <c r="CV790" s="20"/>
      <c r="CW790" s="20"/>
      <c r="CX790" s="20"/>
      <c r="CY790" s="20"/>
      <c r="CZ790" s="20"/>
      <c r="DA790" s="20"/>
      <c r="DB790" s="20"/>
      <c r="DC790" s="20"/>
      <c r="DD790" s="20"/>
      <c r="DE790" s="20"/>
      <c r="DF790" s="20"/>
      <c r="DG790" s="20"/>
      <c r="DH790" s="20"/>
      <c r="DI790" s="20"/>
      <c r="DJ790" s="20"/>
      <c r="DK790" s="20"/>
      <c r="DL790" s="20"/>
      <c r="DM790" s="20"/>
      <c r="DN790" s="20"/>
      <c r="DO790" s="20"/>
      <c r="DP790" s="20"/>
      <c r="DQ790" s="20"/>
      <c r="DR790" s="20"/>
      <c r="DS790" s="20"/>
      <c r="DT790" s="20"/>
      <c r="DU790" s="20"/>
      <c r="DV790" s="20"/>
      <c r="DW790" s="20"/>
      <c r="DX790" s="20"/>
      <c r="DY790" s="20"/>
      <c r="DZ790" s="20"/>
      <c r="EA790" s="20"/>
      <c r="EB790" s="20"/>
      <c r="EC790" s="20"/>
      <c r="ED790" s="20"/>
      <c r="EE790" s="20"/>
      <c r="EF790" s="20"/>
      <c r="EG790" s="20"/>
      <c r="EH790" s="20"/>
      <c r="EK790" s="21"/>
    </row>
    <row r="791" spans="1:141" s="19" customFormat="1" ht="12" customHeight="1" x14ac:dyDescent="0.25">
      <c r="A791" s="22"/>
      <c r="B791" s="4"/>
      <c r="C791" s="73"/>
      <c r="D791" s="73"/>
      <c r="E791" s="73"/>
      <c r="F791" s="73"/>
      <c r="G791" s="73"/>
      <c r="H791" s="73"/>
      <c r="I791" s="73"/>
      <c r="J791" s="73"/>
      <c r="K791" s="82"/>
      <c r="L791" s="81"/>
      <c r="M791" s="81"/>
      <c r="N791" s="55"/>
      <c r="O791" s="55"/>
      <c r="P791" s="56"/>
      <c r="Q791" s="17"/>
      <c r="R791" s="150"/>
      <c r="S791" s="150"/>
      <c r="T791" s="150"/>
      <c r="U791" s="150"/>
      <c r="V791" s="321"/>
      <c r="W791" s="338"/>
      <c r="X791" s="192"/>
      <c r="Y791" s="195"/>
      <c r="Z791" s="151"/>
      <c r="AA791" s="152"/>
      <c r="AB791" s="152"/>
      <c r="AC791" s="152"/>
      <c r="AD791" s="152"/>
      <c r="AE791" s="20"/>
      <c r="AF791" s="20"/>
      <c r="AG791" s="20"/>
      <c r="AH791" s="20"/>
      <c r="AI791" s="20"/>
      <c r="AJ791" s="20"/>
      <c r="AK791" s="20"/>
      <c r="AL791" s="20"/>
      <c r="AM791" s="20"/>
      <c r="AN791" s="20"/>
      <c r="AO791" s="20"/>
      <c r="AP791" s="20"/>
      <c r="AQ791" s="20"/>
      <c r="AR791" s="20"/>
      <c r="AS791" s="20"/>
      <c r="AT791" s="20"/>
      <c r="AU791" s="20"/>
      <c r="AV791" s="20"/>
      <c r="AW791" s="20"/>
      <c r="AX791" s="20"/>
      <c r="AY791" s="20"/>
      <c r="AZ791" s="20"/>
      <c r="BA791" s="20"/>
      <c r="BB791" s="20"/>
      <c r="BC791" s="20"/>
      <c r="BD791" s="20"/>
      <c r="BE791" s="20"/>
      <c r="BF791" s="20"/>
      <c r="BG791" s="20"/>
      <c r="BH791" s="20"/>
      <c r="BI791" s="20"/>
      <c r="BJ791" s="20"/>
      <c r="BK791" s="20"/>
      <c r="BL791" s="20"/>
      <c r="BM791" s="20"/>
      <c r="BN791" s="20"/>
      <c r="BO791" s="20"/>
      <c r="BP791" s="20"/>
      <c r="BQ791" s="20"/>
      <c r="BR791" s="20"/>
      <c r="BS791" s="20"/>
      <c r="BT791" s="20"/>
      <c r="BU791" s="20"/>
      <c r="BV791" s="20"/>
      <c r="BW791" s="20"/>
      <c r="BX791" s="20"/>
      <c r="BY791" s="20"/>
      <c r="BZ791" s="20"/>
      <c r="CA791" s="20"/>
      <c r="CB791" s="20"/>
      <c r="CC791" s="20"/>
      <c r="CD791" s="20"/>
      <c r="CE791" s="20"/>
      <c r="CF791" s="20"/>
      <c r="CG791" s="20"/>
      <c r="CH791" s="20"/>
      <c r="CI791" s="20"/>
      <c r="CJ791" s="20"/>
      <c r="CK791" s="20"/>
      <c r="CL791" s="20"/>
      <c r="CM791" s="20"/>
      <c r="CN791" s="20"/>
      <c r="CO791" s="20"/>
      <c r="CP791" s="20"/>
      <c r="CQ791" s="20"/>
      <c r="CR791" s="20"/>
      <c r="CS791" s="20"/>
      <c r="CT791" s="20"/>
      <c r="CU791" s="20"/>
      <c r="CV791" s="20"/>
      <c r="CW791" s="20"/>
      <c r="CX791" s="20"/>
      <c r="CY791" s="20"/>
      <c r="CZ791" s="20"/>
      <c r="DA791" s="20"/>
      <c r="DB791" s="20"/>
      <c r="DC791" s="20"/>
      <c r="DD791" s="20"/>
      <c r="DE791" s="20"/>
      <c r="DF791" s="20"/>
      <c r="DG791" s="20"/>
      <c r="DH791" s="20"/>
      <c r="DI791" s="20"/>
      <c r="DJ791" s="20"/>
      <c r="DK791" s="20"/>
      <c r="DL791" s="20"/>
      <c r="DM791" s="20"/>
      <c r="DN791" s="20"/>
      <c r="DO791" s="20"/>
      <c r="DP791" s="20"/>
      <c r="DQ791" s="20"/>
      <c r="DR791" s="20"/>
      <c r="DS791" s="20"/>
      <c r="DT791" s="20"/>
      <c r="DU791" s="20"/>
      <c r="DV791" s="20"/>
      <c r="DW791" s="20"/>
      <c r="DX791" s="20"/>
      <c r="DY791" s="20"/>
      <c r="DZ791" s="20"/>
      <c r="EA791" s="20"/>
      <c r="EB791" s="20"/>
      <c r="EC791" s="20"/>
      <c r="ED791" s="20"/>
      <c r="EE791" s="20"/>
      <c r="EF791" s="20"/>
      <c r="EG791" s="20"/>
      <c r="EH791" s="20"/>
      <c r="EK791" s="21"/>
    </row>
    <row r="792" spans="1:141" s="19" customFormat="1" ht="12" customHeight="1" x14ac:dyDescent="0.25">
      <c r="A792" s="22"/>
      <c r="B792" s="4"/>
      <c r="C792" s="73"/>
      <c r="D792" s="73"/>
      <c r="E792" s="73"/>
      <c r="F792" s="73"/>
      <c r="G792" s="73"/>
      <c r="H792" s="73"/>
      <c r="I792" s="73"/>
      <c r="J792" s="73"/>
      <c r="K792" s="82"/>
      <c r="L792" s="81"/>
      <c r="M792" s="81"/>
      <c r="N792" s="55"/>
      <c r="O792" s="55"/>
      <c r="P792" s="56"/>
      <c r="Q792" s="17"/>
      <c r="R792" s="150"/>
      <c r="S792" s="150"/>
      <c r="T792" s="150"/>
      <c r="U792" s="150"/>
      <c r="V792" s="321"/>
      <c r="W792" s="338"/>
      <c r="X792" s="192"/>
      <c r="Y792" s="195"/>
      <c r="Z792" s="151"/>
      <c r="AA792" s="152"/>
      <c r="AB792" s="152"/>
      <c r="AC792" s="152"/>
      <c r="AD792" s="152"/>
      <c r="AE792" s="20"/>
      <c r="AF792" s="20"/>
      <c r="AG792" s="20"/>
      <c r="AH792" s="20"/>
      <c r="AI792" s="20"/>
      <c r="AJ792" s="20"/>
      <c r="AK792" s="20"/>
      <c r="AL792" s="20"/>
      <c r="AM792" s="20"/>
      <c r="AN792" s="20"/>
      <c r="AO792" s="20"/>
      <c r="AP792" s="20"/>
      <c r="AQ792" s="20"/>
      <c r="AR792" s="20"/>
      <c r="AS792" s="20"/>
      <c r="AT792" s="20"/>
      <c r="AU792" s="20"/>
      <c r="AV792" s="20"/>
      <c r="AW792" s="20"/>
      <c r="AX792" s="20"/>
      <c r="AY792" s="20"/>
      <c r="AZ792" s="20"/>
      <c r="BA792" s="20"/>
      <c r="BB792" s="20"/>
      <c r="BC792" s="20"/>
      <c r="BD792" s="20"/>
      <c r="BE792" s="20"/>
      <c r="BF792" s="20"/>
      <c r="BG792" s="20"/>
      <c r="BH792" s="20"/>
      <c r="BI792" s="20"/>
      <c r="BJ792" s="20"/>
      <c r="BK792" s="20"/>
      <c r="BL792" s="20"/>
      <c r="BM792" s="20"/>
      <c r="BN792" s="20"/>
      <c r="BO792" s="20"/>
      <c r="BP792" s="20"/>
      <c r="BQ792" s="20"/>
      <c r="BR792" s="20"/>
      <c r="BS792" s="20"/>
      <c r="BT792" s="20"/>
      <c r="BU792" s="20"/>
      <c r="BV792" s="20"/>
      <c r="BW792" s="20"/>
      <c r="BX792" s="20"/>
      <c r="BY792" s="20"/>
      <c r="BZ792" s="20"/>
      <c r="CA792" s="20"/>
      <c r="CB792" s="20"/>
      <c r="CC792" s="20"/>
      <c r="CD792" s="20"/>
      <c r="CE792" s="20"/>
      <c r="CF792" s="20"/>
      <c r="CG792" s="20"/>
      <c r="CH792" s="20"/>
      <c r="CI792" s="20"/>
      <c r="CJ792" s="20"/>
      <c r="CK792" s="20"/>
      <c r="CL792" s="20"/>
      <c r="CM792" s="20"/>
      <c r="CN792" s="20"/>
      <c r="CO792" s="20"/>
      <c r="CP792" s="20"/>
      <c r="CQ792" s="20"/>
      <c r="CR792" s="20"/>
      <c r="CS792" s="20"/>
      <c r="CT792" s="20"/>
      <c r="CU792" s="20"/>
      <c r="CV792" s="20"/>
      <c r="CW792" s="20"/>
      <c r="CX792" s="20"/>
      <c r="CY792" s="20"/>
      <c r="CZ792" s="20"/>
      <c r="DA792" s="20"/>
      <c r="DB792" s="20"/>
      <c r="DC792" s="20"/>
      <c r="DD792" s="20"/>
      <c r="DE792" s="20"/>
      <c r="DF792" s="20"/>
      <c r="DG792" s="20"/>
      <c r="DH792" s="20"/>
      <c r="DI792" s="20"/>
      <c r="DJ792" s="20"/>
      <c r="DK792" s="20"/>
      <c r="DL792" s="20"/>
      <c r="DM792" s="20"/>
      <c r="DN792" s="20"/>
      <c r="DO792" s="20"/>
      <c r="DP792" s="20"/>
      <c r="DQ792" s="20"/>
      <c r="DR792" s="20"/>
      <c r="DS792" s="20"/>
      <c r="DT792" s="20"/>
      <c r="DU792" s="20"/>
      <c r="DV792" s="20"/>
      <c r="DW792" s="20"/>
      <c r="DX792" s="20"/>
      <c r="DY792" s="20"/>
      <c r="DZ792" s="20"/>
      <c r="EA792" s="20"/>
      <c r="EB792" s="20"/>
      <c r="EC792" s="20"/>
      <c r="ED792" s="20"/>
      <c r="EE792" s="20"/>
      <c r="EF792" s="20"/>
      <c r="EG792" s="20"/>
      <c r="EH792" s="20"/>
      <c r="EK792" s="21"/>
    </row>
    <row r="793" spans="1:141" s="19" customFormat="1" ht="12" customHeight="1" x14ac:dyDescent="0.25">
      <c r="A793" s="22"/>
      <c r="B793" s="4"/>
      <c r="C793" s="73"/>
      <c r="D793" s="73"/>
      <c r="E793" s="73"/>
      <c r="F793" s="73"/>
      <c r="G793" s="73"/>
      <c r="H793" s="73"/>
      <c r="I793" s="73"/>
      <c r="J793" s="73"/>
      <c r="K793" s="82"/>
      <c r="L793" s="81"/>
      <c r="M793" s="81"/>
      <c r="N793" s="55"/>
      <c r="O793" s="55"/>
      <c r="P793" s="56"/>
      <c r="Q793" s="17"/>
      <c r="R793" s="150"/>
      <c r="S793" s="150"/>
      <c r="T793" s="150"/>
      <c r="U793" s="150"/>
      <c r="V793" s="321"/>
      <c r="W793" s="338"/>
      <c r="X793" s="192"/>
      <c r="Y793" s="195"/>
      <c r="Z793" s="151"/>
      <c r="AA793" s="152"/>
      <c r="AB793" s="152"/>
      <c r="AC793" s="152"/>
      <c r="AD793" s="152"/>
      <c r="AE793" s="20"/>
      <c r="AF793" s="20"/>
      <c r="AG793" s="20"/>
      <c r="AH793" s="20"/>
      <c r="AI793" s="20"/>
      <c r="AJ793" s="20"/>
      <c r="AK793" s="20"/>
      <c r="AL793" s="20"/>
      <c r="AM793" s="20"/>
      <c r="AN793" s="20"/>
      <c r="AO793" s="20"/>
      <c r="AP793" s="20"/>
      <c r="AQ793" s="20"/>
      <c r="AR793" s="20"/>
      <c r="AS793" s="20"/>
      <c r="AT793" s="20"/>
      <c r="AU793" s="20"/>
      <c r="AV793" s="20"/>
      <c r="AW793" s="20"/>
      <c r="AX793" s="20"/>
      <c r="AY793" s="20"/>
      <c r="AZ793" s="20"/>
      <c r="BA793" s="20"/>
      <c r="BB793" s="20"/>
      <c r="BC793" s="20"/>
      <c r="BD793" s="20"/>
      <c r="BE793" s="20"/>
      <c r="BF793" s="20"/>
      <c r="BG793" s="20"/>
      <c r="BH793" s="20"/>
      <c r="BI793" s="20"/>
      <c r="BJ793" s="20"/>
      <c r="BK793" s="20"/>
      <c r="BL793" s="20"/>
      <c r="BM793" s="20"/>
      <c r="BN793" s="20"/>
      <c r="BO793" s="20"/>
      <c r="BP793" s="20"/>
      <c r="BQ793" s="20"/>
      <c r="BR793" s="20"/>
      <c r="BS793" s="20"/>
      <c r="BT793" s="20"/>
      <c r="BU793" s="20"/>
      <c r="BV793" s="20"/>
      <c r="BW793" s="20"/>
      <c r="BX793" s="20"/>
      <c r="BY793" s="20"/>
      <c r="BZ793" s="20"/>
      <c r="CA793" s="20"/>
      <c r="CB793" s="20"/>
      <c r="CC793" s="20"/>
      <c r="CD793" s="20"/>
      <c r="CE793" s="20"/>
      <c r="CF793" s="20"/>
      <c r="CG793" s="20"/>
      <c r="CH793" s="20"/>
      <c r="CI793" s="20"/>
      <c r="CJ793" s="20"/>
      <c r="CK793" s="20"/>
      <c r="CL793" s="20"/>
      <c r="CM793" s="20"/>
      <c r="CN793" s="20"/>
      <c r="CO793" s="20"/>
      <c r="CP793" s="20"/>
      <c r="CQ793" s="20"/>
      <c r="CR793" s="20"/>
      <c r="CS793" s="20"/>
      <c r="CT793" s="20"/>
      <c r="CU793" s="20"/>
      <c r="CV793" s="20"/>
      <c r="CW793" s="20"/>
      <c r="CX793" s="20"/>
      <c r="CY793" s="20"/>
      <c r="CZ793" s="20"/>
      <c r="DA793" s="20"/>
      <c r="DB793" s="20"/>
      <c r="DC793" s="20"/>
      <c r="DD793" s="20"/>
      <c r="DE793" s="20"/>
      <c r="DF793" s="20"/>
      <c r="DG793" s="20"/>
      <c r="DH793" s="20"/>
      <c r="DI793" s="20"/>
      <c r="DJ793" s="20"/>
      <c r="DK793" s="20"/>
      <c r="DL793" s="20"/>
      <c r="DM793" s="20"/>
      <c r="DN793" s="20"/>
      <c r="DO793" s="20"/>
      <c r="DP793" s="20"/>
      <c r="DQ793" s="20"/>
      <c r="DR793" s="20"/>
      <c r="DS793" s="20"/>
      <c r="DT793" s="20"/>
      <c r="DU793" s="20"/>
      <c r="DV793" s="20"/>
      <c r="DW793" s="20"/>
      <c r="DX793" s="20"/>
      <c r="DY793" s="20"/>
      <c r="DZ793" s="20"/>
      <c r="EA793" s="20"/>
      <c r="EB793" s="20"/>
      <c r="EC793" s="20"/>
      <c r="ED793" s="20"/>
      <c r="EE793" s="20"/>
      <c r="EF793" s="20"/>
      <c r="EG793" s="20"/>
      <c r="EH793" s="20"/>
    </row>
    <row r="794" spans="1:141" s="19" customFormat="1" ht="12" customHeight="1" x14ac:dyDescent="0.25">
      <c r="A794" s="22"/>
      <c r="B794" s="4"/>
      <c r="C794" s="73"/>
      <c r="D794" s="73"/>
      <c r="E794" s="73"/>
      <c r="F794" s="73"/>
      <c r="G794" s="73"/>
      <c r="H794" s="73"/>
      <c r="I794" s="73"/>
      <c r="J794" s="73"/>
      <c r="K794" s="82"/>
      <c r="L794" s="81"/>
      <c r="M794" s="81"/>
      <c r="N794" s="55"/>
      <c r="O794" s="55"/>
      <c r="P794" s="56"/>
      <c r="Q794" s="17"/>
      <c r="R794" s="150"/>
      <c r="S794" s="150"/>
      <c r="T794" s="150"/>
      <c r="U794" s="150"/>
      <c r="V794" s="321"/>
      <c r="W794" s="338"/>
      <c r="X794" s="192"/>
      <c r="Y794" s="195"/>
      <c r="Z794" s="151"/>
      <c r="AA794" s="152"/>
      <c r="AB794" s="152"/>
      <c r="AC794" s="152"/>
      <c r="AD794" s="152"/>
      <c r="AE794" s="20"/>
      <c r="AF794" s="20"/>
      <c r="AG794" s="20"/>
      <c r="AH794" s="20"/>
      <c r="AI794" s="20"/>
      <c r="AJ794" s="20"/>
      <c r="AK794" s="20"/>
      <c r="AL794" s="20"/>
      <c r="AM794" s="20"/>
      <c r="AN794" s="20"/>
      <c r="AO794" s="20"/>
      <c r="AP794" s="20"/>
      <c r="AQ794" s="20"/>
      <c r="AR794" s="20"/>
      <c r="AS794" s="20"/>
      <c r="AT794" s="20"/>
      <c r="AU794" s="20"/>
      <c r="AV794" s="20"/>
      <c r="AW794" s="20"/>
      <c r="AX794" s="20"/>
      <c r="AY794" s="20"/>
      <c r="AZ794" s="20"/>
      <c r="BA794" s="20"/>
      <c r="BB794" s="20"/>
      <c r="BC794" s="20"/>
      <c r="BD794" s="20"/>
      <c r="BE794" s="20"/>
      <c r="BF794" s="20"/>
      <c r="BG794" s="20"/>
      <c r="BH794" s="20"/>
      <c r="BI794" s="20"/>
      <c r="BJ794" s="20"/>
      <c r="BK794" s="20"/>
      <c r="BL794" s="20"/>
      <c r="BM794" s="20"/>
      <c r="BN794" s="20"/>
      <c r="BO794" s="20"/>
      <c r="BP794" s="20"/>
      <c r="BQ794" s="20"/>
      <c r="BR794" s="20"/>
      <c r="BS794" s="20"/>
      <c r="BT794" s="20"/>
      <c r="BU794" s="20"/>
      <c r="BV794" s="20"/>
      <c r="BW794" s="20"/>
      <c r="BX794" s="20"/>
      <c r="BY794" s="20"/>
      <c r="BZ794" s="20"/>
      <c r="CA794" s="20"/>
      <c r="CB794" s="20"/>
      <c r="CC794" s="20"/>
      <c r="CD794" s="20"/>
      <c r="CE794" s="20"/>
      <c r="CF794" s="20"/>
      <c r="CG794" s="20"/>
      <c r="CH794" s="20"/>
      <c r="CI794" s="20"/>
      <c r="CJ794" s="20"/>
      <c r="CK794" s="20"/>
      <c r="CL794" s="20"/>
      <c r="CM794" s="20"/>
      <c r="CN794" s="20"/>
      <c r="CO794" s="20"/>
      <c r="CP794" s="20"/>
      <c r="CQ794" s="20"/>
      <c r="CR794" s="20"/>
      <c r="CS794" s="20"/>
      <c r="CT794" s="20"/>
      <c r="CU794" s="20"/>
      <c r="CV794" s="20"/>
      <c r="CW794" s="20"/>
      <c r="CX794" s="20"/>
      <c r="CY794" s="20"/>
      <c r="CZ794" s="20"/>
      <c r="DA794" s="20"/>
      <c r="DB794" s="20"/>
      <c r="DC794" s="20"/>
      <c r="DD794" s="20"/>
      <c r="DE794" s="20"/>
      <c r="DF794" s="20"/>
      <c r="DG794" s="20"/>
      <c r="DH794" s="20"/>
      <c r="DI794" s="20"/>
      <c r="DJ794" s="20"/>
      <c r="DK794" s="20"/>
      <c r="DL794" s="20"/>
      <c r="DM794" s="20"/>
      <c r="DN794" s="20"/>
      <c r="DO794" s="20"/>
      <c r="DP794" s="20"/>
      <c r="DQ794" s="20"/>
      <c r="DR794" s="20"/>
      <c r="DS794" s="20"/>
      <c r="DT794" s="20"/>
      <c r="DU794" s="20"/>
      <c r="DV794" s="20"/>
      <c r="DW794" s="20"/>
      <c r="DX794" s="20"/>
      <c r="DY794" s="20"/>
      <c r="DZ794" s="20"/>
      <c r="EA794" s="20"/>
      <c r="EB794" s="20"/>
      <c r="EC794" s="20"/>
      <c r="ED794" s="20"/>
      <c r="EE794" s="20"/>
      <c r="EF794" s="20"/>
      <c r="EG794" s="20"/>
      <c r="EH794" s="20"/>
    </row>
    <row r="795" spans="1:141" s="19" customFormat="1" ht="12" customHeight="1" x14ac:dyDescent="0.25">
      <c r="A795" s="22"/>
      <c r="B795" s="4"/>
      <c r="C795" s="73"/>
      <c r="D795" s="73"/>
      <c r="E795" s="73"/>
      <c r="F795" s="73"/>
      <c r="G795" s="73"/>
      <c r="H795" s="73"/>
      <c r="I795" s="73"/>
      <c r="J795" s="73"/>
      <c r="K795" s="82"/>
      <c r="L795" s="81"/>
      <c r="M795" s="81"/>
      <c r="N795" s="55"/>
      <c r="O795" s="55"/>
      <c r="P795" s="56"/>
      <c r="Q795" s="17"/>
      <c r="R795" s="150"/>
      <c r="S795" s="150"/>
      <c r="T795" s="150"/>
      <c r="U795" s="150"/>
      <c r="V795" s="321"/>
      <c r="W795" s="338"/>
      <c r="X795" s="192"/>
      <c r="Y795" s="195"/>
      <c r="Z795" s="151"/>
      <c r="AA795" s="152"/>
      <c r="AB795" s="152"/>
      <c r="AC795" s="152"/>
      <c r="AD795" s="152"/>
      <c r="AE795" s="20"/>
      <c r="AF795" s="20"/>
      <c r="AG795" s="20"/>
      <c r="AH795" s="20"/>
      <c r="AI795" s="20"/>
      <c r="AJ795" s="20"/>
      <c r="AK795" s="20"/>
      <c r="AL795" s="20"/>
      <c r="AM795" s="20"/>
      <c r="AN795" s="20"/>
      <c r="AO795" s="20"/>
      <c r="AP795" s="20"/>
      <c r="AQ795" s="20"/>
      <c r="AR795" s="20"/>
      <c r="AS795" s="20"/>
      <c r="AT795" s="20"/>
      <c r="AU795" s="20"/>
      <c r="AV795" s="20"/>
      <c r="AW795" s="20"/>
      <c r="AX795" s="20"/>
      <c r="AY795" s="20"/>
      <c r="AZ795" s="20"/>
      <c r="BA795" s="20"/>
      <c r="BB795" s="20"/>
      <c r="BC795" s="20"/>
      <c r="BD795" s="20"/>
      <c r="BE795" s="20"/>
      <c r="BF795" s="20"/>
      <c r="BG795" s="20"/>
      <c r="BH795" s="20"/>
      <c r="BI795" s="20"/>
      <c r="BJ795" s="20"/>
      <c r="BK795" s="20"/>
      <c r="BL795" s="20"/>
      <c r="BM795" s="20"/>
      <c r="BN795" s="20"/>
      <c r="BO795" s="20"/>
      <c r="BP795" s="20"/>
      <c r="BQ795" s="20"/>
      <c r="BR795" s="20"/>
      <c r="BS795" s="20"/>
      <c r="BT795" s="20"/>
      <c r="BU795" s="20"/>
      <c r="BV795" s="20"/>
      <c r="BW795" s="20"/>
      <c r="BX795" s="20"/>
      <c r="BY795" s="20"/>
      <c r="BZ795" s="20"/>
      <c r="CA795" s="20"/>
      <c r="CB795" s="20"/>
      <c r="CC795" s="20"/>
      <c r="CD795" s="20"/>
      <c r="CE795" s="20"/>
      <c r="CF795" s="20"/>
      <c r="CG795" s="20"/>
      <c r="CH795" s="20"/>
      <c r="CI795" s="20"/>
      <c r="CJ795" s="20"/>
      <c r="CK795" s="20"/>
      <c r="CL795" s="20"/>
      <c r="CM795" s="20"/>
      <c r="CN795" s="20"/>
      <c r="CO795" s="20"/>
      <c r="CP795" s="20"/>
      <c r="CQ795" s="20"/>
      <c r="CR795" s="20"/>
      <c r="CS795" s="20"/>
      <c r="CT795" s="20"/>
      <c r="CU795" s="20"/>
      <c r="CV795" s="20"/>
      <c r="CW795" s="20"/>
      <c r="CX795" s="20"/>
      <c r="CY795" s="20"/>
      <c r="CZ795" s="20"/>
      <c r="DA795" s="20"/>
      <c r="DB795" s="20"/>
      <c r="DC795" s="20"/>
      <c r="DD795" s="20"/>
      <c r="DE795" s="20"/>
      <c r="DF795" s="20"/>
      <c r="DG795" s="20"/>
      <c r="DH795" s="20"/>
      <c r="DI795" s="20"/>
      <c r="DJ795" s="20"/>
      <c r="DK795" s="20"/>
      <c r="DL795" s="20"/>
      <c r="DM795" s="20"/>
      <c r="DN795" s="20"/>
      <c r="DO795" s="20"/>
      <c r="DP795" s="20"/>
      <c r="DQ795" s="20"/>
      <c r="DR795" s="20"/>
      <c r="DS795" s="20"/>
      <c r="DT795" s="20"/>
      <c r="DU795" s="20"/>
      <c r="DV795" s="20"/>
      <c r="DW795" s="20"/>
      <c r="DX795" s="20"/>
      <c r="DY795" s="20"/>
      <c r="DZ795" s="20"/>
      <c r="EA795" s="20"/>
      <c r="EB795" s="20"/>
      <c r="EC795" s="20"/>
      <c r="ED795" s="20"/>
      <c r="EE795" s="20"/>
      <c r="EF795" s="20"/>
      <c r="EG795" s="20"/>
      <c r="EH795" s="20"/>
    </row>
    <row r="796" spans="1:141" s="19" customFormat="1" ht="12" customHeight="1" x14ac:dyDescent="0.25">
      <c r="A796" s="22"/>
      <c r="B796" s="4"/>
      <c r="C796" s="73"/>
      <c r="D796" s="73"/>
      <c r="E796" s="73"/>
      <c r="F796" s="73"/>
      <c r="G796" s="73"/>
      <c r="H796" s="73"/>
      <c r="I796" s="73"/>
      <c r="J796" s="73"/>
      <c r="K796" s="82"/>
      <c r="L796" s="81"/>
      <c r="M796" s="81"/>
      <c r="N796" s="55"/>
      <c r="O796" s="55"/>
      <c r="P796" s="56"/>
      <c r="Q796" s="17"/>
      <c r="R796" s="150"/>
      <c r="S796" s="150"/>
      <c r="T796" s="150"/>
      <c r="U796" s="150"/>
      <c r="V796" s="321"/>
      <c r="W796" s="338"/>
      <c r="X796" s="192"/>
      <c r="Y796" s="195"/>
      <c r="Z796" s="151"/>
      <c r="AA796" s="152"/>
      <c r="AB796" s="152"/>
      <c r="AC796" s="152"/>
      <c r="AD796" s="152"/>
      <c r="AE796" s="20"/>
      <c r="AF796" s="20"/>
      <c r="AG796" s="20"/>
      <c r="AH796" s="20"/>
      <c r="AI796" s="20"/>
      <c r="AJ796" s="20"/>
      <c r="AK796" s="20"/>
      <c r="AL796" s="20"/>
      <c r="AM796" s="20"/>
      <c r="AN796" s="20"/>
      <c r="AO796" s="20"/>
      <c r="AP796" s="20"/>
      <c r="AQ796" s="20"/>
      <c r="AR796" s="20"/>
      <c r="AS796" s="20"/>
      <c r="AT796" s="20"/>
      <c r="AU796" s="20"/>
      <c r="AV796" s="20"/>
      <c r="AW796" s="20"/>
      <c r="AX796" s="20"/>
      <c r="AY796" s="20"/>
      <c r="AZ796" s="20"/>
      <c r="BA796" s="20"/>
      <c r="BB796" s="20"/>
      <c r="BC796" s="20"/>
      <c r="BD796" s="20"/>
      <c r="BE796" s="20"/>
      <c r="BF796" s="20"/>
      <c r="BG796" s="20"/>
      <c r="BH796" s="20"/>
      <c r="BI796" s="20"/>
      <c r="BJ796" s="20"/>
      <c r="BK796" s="20"/>
      <c r="BL796" s="20"/>
      <c r="BM796" s="20"/>
      <c r="BN796" s="20"/>
      <c r="BO796" s="20"/>
      <c r="BP796" s="20"/>
      <c r="BQ796" s="20"/>
      <c r="BR796" s="20"/>
      <c r="BS796" s="20"/>
      <c r="BT796" s="20"/>
      <c r="BU796" s="20"/>
      <c r="BV796" s="20"/>
      <c r="BW796" s="20"/>
      <c r="BX796" s="20"/>
      <c r="BY796" s="20"/>
      <c r="BZ796" s="20"/>
      <c r="CA796" s="20"/>
      <c r="CB796" s="20"/>
      <c r="CC796" s="20"/>
      <c r="CD796" s="20"/>
      <c r="CE796" s="20"/>
      <c r="CF796" s="20"/>
      <c r="CG796" s="20"/>
      <c r="CH796" s="20"/>
      <c r="CI796" s="20"/>
      <c r="CJ796" s="20"/>
      <c r="CK796" s="20"/>
      <c r="CL796" s="20"/>
      <c r="CM796" s="20"/>
      <c r="CN796" s="20"/>
      <c r="CO796" s="20"/>
      <c r="CP796" s="20"/>
      <c r="CQ796" s="20"/>
      <c r="CR796" s="20"/>
      <c r="CS796" s="20"/>
      <c r="CT796" s="20"/>
      <c r="CU796" s="20"/>
      <c r="CV796" s="20"/>
      <c r="CW796" s="20"/>
      <c r="CX796" s="20"/>
      <c r="CY796" s="20"/>
      <c r="CZ796" s="20"/>
      <c r="DA796" s="20"/>
      <c r="DB796" s="20"/>
      <c r="DC796" s="20"/>
      <c r="DD796" s="20"/>
      <c r="DE796" s="20"/>
      <c r="DF796" s="20"/>
      <c r="DG796" s="20"/>
      <c r="DH796" s="20"/>
      <c r="DI796" s="20"/>
      <c r="DJ796" s="20"/>
      <c r="DK796" s="20"/>
      <c r="DL796" s="20"/>
      <c r="DM796" s="20"/>
      <c r="DN796" s="20"/>
      <c r="DO796" s="20"/>
      <c r="DP796" s="20"/>
      <c r="DQ796" s="20"/>
      <c r="DR796" s="20"/>
      <c r="DS796" s="20"/>
      <c r="DT796" s="20"/>
      <c r="DU796" s="20"/>
      <c r="DV796" s="20"/>
      <c r="DW796" s="20"/>
      <c r="DX796" s="20"/>
      <c r="DY796" s="20"/>
      <c r="DZ796" s="20"/>
      <c r="EA796" s="20"/>
      <c r="EB796" s="20"/>
      <c r="EC796" s="20"/>
      <c r="ED796" s="20"/>
      <c r="EE796" s="20"/>
      <c r="EF796" s="20"/>
      <c r="EG796" s="20"/>
      <c r="EH796" s="20"/>
    </row>
    <row r="797" spans="1:141" s="19" customFormat="1" ht="12" customHeight="1" x14ac:dyDescent="0.25">
      <c r="A797" s="22"/>
      <c r="B797" s="4"/>
      <c r="C797" s="73"/>
      <c r="D797" s="73"/>
      <c r="E797" s="73"/>
      <c r="F797" s="73"/>
      <c r="G797" s="73"/>
      <c r="H797" s="73"/>
      <c r="I797" s="73"/>
      <c r="J797" s="73"/>
      <c r="K797" s="82"/>
      <c r="L797" s="81"/>
      <c r="M797" s="81"/>
      <c r="N797" s="55"/>
      <c r="O797" s="55"/>
      <c r="P797" s="56"/>
      <c r="Q797" s="17"/>
      <c r="R797" s="150"/>
      <c r="S797" s="150"/>
      <c r="T797" s="150"/>
      <c r="U797" s="150"/>
      <c r="V797" s="321"/>
      <c r="W797" s="338"/>
      <c r="X797" s="192"/>
      <c r="Y797" s="195"/>
      <c r="Z797" s="151"/>
      <c r="AA797" s="152"/>
      <c r="AB797" s="152"/>
      <c r="AC797" s="152"/>
      <c r="AD797" s="152"/>
      <c r="AE797" s="20"/>
      <c r="AF797" s="20"/>
      <c r="AG797" s="20"/>
      <c r="AH797" s="20"/>
      <c r="AI797" s="20"/>
      <c r="AJ797" s="20"/>
      <c r="AK797" s="20"/>
      <c r="AL797" s="20"/>
      <c r="AM797" s="20"/>
      <c r="AN797" s="20"/>
      <c r="AO797" s="20"/>
      <c r="AP797" s="20"/>
      <c r="AQ797" s="20"/>
      <c r="AR797" s="20"/>
      <c r="AS797" s="20"/>
      <c r="AT797" s="20"/>
      <c r="AU797" s="20"/>
      <c r="AV797" s="20"/>
      <c r="AW797" s="20"/>
      <c r="AX797" s="20"/>
      <c r="AY797" s="20"/>
      <c r="AZ797" s="20"/>
      <c r="BA797" s="20"/>
      <c r="BB797" s="20"/>
      <c r="BC797" s="20"/>
      <c r="BD797" s="20"/>
      <c r="BE797" s="20"/>
      <c r="BF797" s="20"/>
      <c r="BG797" s="20"/>
      <c r="BH797" s="20"/>
      <c r="BI797" s="20"/>
      <c r="BJ797" s="20"/>
      <c r="BK797" s="20"/>
      <c r="BL797" s="20"/>
      <c r="BM797" s="20"/>
      <c r="BN797" s="20"/>
      <c r="BO797" s="20"/>
      <c r="BP797" s="20"/>
      <c r="BQ797" s="20"/>
      <c r="BR797" s="20"/>
      <c r="BS797" s="20"/>
      <c r="BT797" s="20"/>
      <c r="BU797" s="20"/>
      <c r="BV797" s="20"/>
      <c r="BW797" s="20"/>
      <c r="BX797" s="20"/>
      <c r="BY797" s="20"/>
      <c r="BZ797" s="20"/>
      <c r="CA797" s="20"/>
      <c r="CB797" s="20"/>
      <c r="CC797" s="20"/>
      <c r="CD797" s="20"/>
      <c r="CE797" s="20"/>
      <c r="CF797" s="20"/>
      <c r="CG797" s="20"/>
      <c r="CH797" s="20"/>
      <c r="CI797" s="20"/>
      <c r="CJ797" s="20"/>
      <c r="CK797" s="20"/>
      <c r="CL797" s="20"/>
      <c r="CM797" s="20"/>
      <c r="CN797" s="20"/>
      <c r="CO797" s="20"/>
      <c r="CP797" s="20"/>
      <c r="CQ797" s="20"/>
      <c r="CR797" s="20"/>
      <c r="CS797" s="20"/>
      <c r="CT797" s="20"/>
      <c r="CU797" s="20"/>
      <c r="CV797" s="20"/>
      <c r="CW797" s="20"/>
      <c r="CX797" s="20"/>
      <c r="CY797" s="20"/>
      <c r="CZ797" s="20"/>
      <c r="DA797" s="20"/>
      <c r="DB797" s="20"/>
      <c r="DC797" s="20"/>
      <c r="DD797" s="20"/>
      <c r="DE797" s="20"/>
      <c r="DF797" s="20"/>
      <c r="DG797" s="20"/>
      <c r="DH797" s="20"/>
      <c r="DI797" s="20"/>
      <c r="DJ797" s="20"/>
      <c r="DK797" s="20"/>
      <c r="DL797" s="20"/>
      <c r="DM797" s="20"/>
      <c r="DN797" s="20"/>
      <c r="DO797" s="20"/>
      <c r="DP797" s="20"/>
      <c r="DQ797" s="20"/>
      <c r="DR797" s="20"/>
      <c r="DS797" s="20"/>
      <c r="DT797" s="20"/>
      <c r="DU797" s="20"/>
      <c r="DV797" s="20"/>
      <c r="DW797" s="20"/>
      <c r="DX797" s="20"/>
      <c r="DY797" s="20"/>
      <c r="DZ797" s="20"/>
      <c r="EA797" s="20"/>
      <c r="EB797" s="20"/>
      <c r="EC797" s="20"/>
      <c r="ED797" s="20"/>
      <c r="EE797" s="20"/>
      <c r="EF797" s="20"/>
      <c r="EG797" s="20"/>
      <c r="EH797" s="20"/>
    </row>
    <row r="798" spans="1:141" s="19" customFormat="1" ht="12" customHeight="1" x14ac:dyDescent="0.25">
      <c r="A798" s="22"/>
      <c r="B798" s="4"/>
      <c r="C798" s="73"/>
      <c r="D798" s="73"/>
      <c r="E798" s="73"/>
      <c r="F798" s="73"/>
      <c r="G798" s="73"/>
      <c r="H798" s="73"/>
      <c r="I798" s="73"/>
      <c r="J798" s="73"/>
      <c r="K798" s="82"/>
      <c r="L798" s="81"/>
      <c r="M798" s="81"/>
      <c r="N798" s="55"/>
      <c r="O798" s="55"/>
      <c r="P798" s="56"/>
      <c r="Q798" s="17"/>
      <c r="R798" s="150"/>
      <c r="S798" s="150"/>
      <c r="T798" s="150"/>
      <c r="U798" s="150"/>
      <c r="V798" s="321"/>
      <c r="W798" s="338"/>
      <c r="X798" s="192"/>
      <c r="Y798" s="195"/>
      <c r="Z798" s="151"/>
      <c r="AA798" s="152"/>
      <c r="AB798" s="152"/>
      <c r="AC798" s="152"/>
      <c r="AD798" s="152"/>
      <c r="AE798" s="20"/>
      <c r="AF798" s="20"/>
      <c r="AG798" s="20"/>
      <c r="AH798" s="20"/>
      <c r="AI798" s="20"/>
      <c r="AJ798" s="20"/>
      <c r="AK798" s="20"/>
      <c r="AL798" s="20"/>
      <c r="AM798" s="20"/>
      <c r="AN798" s="20"/>
      <c r="AO798" s="20"/>
      <c r="AP798" s="20"/>
      <c r="AQ798" s="20"/>
      <c r="AR798" s="20"/>
      <c r="AS798" s="20"/>
      <c r="AT798" s="20"/>
      <c r="AU798" s="20"/>
      <c r="AV798" s="20"/>
      <c r="AW798" s="20"/>
      <c r="AX798" s="20"/>
      <c r="AY798" s="20"/>
      <c r="AZ798" s="20"/>
      <c r="BA798" s="20"/>
      <c r="BB798" s="20"/>
      <c r="BC798" s="20"/>
      <c r="BD798" s="20"/>
      <c r="BE798" s="20"/>
      <c r="BF798" s="20"/>
      <c r="BG798" s="20"/>
      <c r="BH798" s="20"/>
      <c r="BI798" s="20"/>
      <c r="BJ798" s="20"/>
      <c r="BK798" s="20"/>
      <c r="BL798" s="20"/>
      <c r="BM798" s="20"/>
      <c r="BN798" s="20"/>
      <c r="BO798" s="20"/>
      <c r="BP798" s="20"/>
      <c r="BQ798" s="20"/>
      <c r="BR798" s="20"/>
      <c r="BS798" s="20"/>
      <c r="BT798" s="20"/>
      <c r="BU798" s="20"/>
      <c r="BV798" s="20"/>
      <c r="BW798" s="20"/>
      <c r="BX798" s="20"/>
      <c r="BY798" s="20"/>
      <c r="BZ798" s="20"/>
      <c r="CA798" s="20"/>
      <c r="CB798" s="20"/>
      <c r="CC798" s="20"/>
      <c r="CD798" s="20"/>
      <c r="CE798" s="20"/>
      <c r="CF798" s="20"/>
      <c r="CG798" s="20"/>
      <c r="CH798" s="20"/>
      <c r="CI798" s="20"/>
      <c r="CJ798" s="20"/>
      <c r="CK798" s="20"/>
      <c r="CL798" s="20"/>
      <c r="CM798" s="20"/>
      <c r="CN798" s="20"/>
      <c r="CO798" s="20"/>
      <c r="CP798" s="20"/>
      <c r="CQ798" s="20"/>
      <c r="CR798" s="20"/>
      <c r="CS798" s="20"/>
      <c r="CT798" s="20"/>
      <c r="CU798" s="20"/>
      <c r="CV798" s="20"/>
      <c r="CW798" s="20"/>
      <c r="CX798" s="20"/>
      <c r="CY798" s="20"/>
      <c r="CZ798" s="20"/>
      <c r="DA798" s="20"/>
      <c r="DB798" s="20"/>
      <c r="DC798" s="20"/>
      <c r="DD798" s="20"/>
      <c r="DE798" s="20"/>
      <c r="DF798" s="20"/>
      <c r="DG798" s="20"/>
      <c r="DH798" s="20"/>
      <c r="DI798" s="20"/>
      <c r="DJ798" s="20"/>
      <c r="DK798" s="20"/>
      <c r="DL798" s="20"/>
      <c r="DM798" s="20"/>
      <c r="DN798" s="20"/>
      <c r="DO798" s="20"/>
      <c r="DP798" s="20"/>
      <c r="DQ798" s="20"/>
      <c r="DR798" s="20"/>
      <c r="DS798" s="20"/>
      <c r="DT798" s="20"/>
      <c r="DU798" s="20"/>
      <c r="DV798" s="20"/>
      <c r="DW798" s="20"/>
      <c r="DX798" s="20"/>
      <c r="DY798" s="20"/>
      <c r="DZ798" s="20"/>
      <c r="EA798" s="20"/>
      <c r="EB798" s="20"/>
      <c r="EC798" s="20"/>
      <c r="ED798" s="20"/>
      <c r="EE798" s="20"/>
      <c r="EF798" s="20"/>
      <c r="EG798" s="20"/>
      <c r="EH798" s="20"/>
    </row>
    <row r="799" spans="1:141" s="19" customFormat="1" ht="12" customHeight="1" x14ac:dyDescent="0.25">
      <c r="A799" s="22"/>
      <c r="B799" s="4"/>
      <c r="C799" s="73"/>
      <c r="D799" s="73"/>
      <c r="E799" s="73"/>
      <c r="F799" s="73"/>
      <c r="G799" s="73"/>
      <c r="H799" s="73"/>
      <c r="I799" s="73"/>
      <c r="J799" s="73"/>
      <c r="K799" s="82"/>
      <c r="L799" s="81"/>
      <c r="M799" s="81"/>
      <c r="N799" s="55"/>
      <c r="O799" s="55"/>
      <c r="P799" s="56"/>
      <c r="Q799" s="17"/>
      <c r="R799" s="150"/>
      <c r="S799" s="150"/>
      <c r="T799" s="150"/>
      <c r="U799" s="150"/>
      <c r="V799" s="321"/>
      <c r="W799" s="338"/>
      <c r="X799" s="192"/>
      <c r="Y799" s="195"/>
      <c r="Z799" s="151"/>
      <c r="AA799" s="152"/>
      <c r="AB799" s="152"/>
      <c r="AC799" s="152"/>
      <c r="AD799" s="152"/>
      <c r="AE799" s="20"/>
      <c r="AF799" s="20"/>
      <c r="AG799" s="20"/>
      <c r="AH799" s="20"/>
      <c r="AI799" s="20"/>
      <c r="AJ799" s="20"/>
      <c r="AK799" s="20"/>
      <c r="AL799" s="20"/>
      <c r="AM799" s="20"/>
      <c r="AN799" s="20"/>
      <c r="AO799" s="20"/>
      <c r="AP799" s="20"/>
      <c r="AQ799" s="20"/>
      <c r="AR799" s="20"/>
      <c r="AS799" s="20"/>
      <c r="AT799" s="20"/>
      <c r="AU799" s="20"/>
      <c r="AV799" s="20"/>
      <c r="AW799" s="20"/>
      <c r="AX799" s="20"/>
      <c r="AY799" s="20"/>
      <c r="AZ799" s="20"/>
      <c r="BA799" s="20"/>
      <c r="BB799" s="20"/>
      <c r="BC799" s="20"/>
      <c r="BD799" s="20"/>
      <c r="BE799" s="20"/>
      <c r="BF799" s="20"/>
      <c r="BG799" s="20"/>
      <c r="BH799" s="20"/>
      <c r="BI799" s="20"/>
      <c r="BJ799" s="20"/>
      <c r="BK799" s="20"/>
      <c r="BL799" s="20"/>
      <c r="BM799" s="20"/>
      <c r="BN799" s="20"/>
      <c r="BO799" s="20"/>
      <c r="BP799" s="20"/>
      <c r="BQ799" s="20"/>
      <c r="BR799" s="20"/>
      <c r="BS799" s="20"/>
      <c r="BT799" s="20"/>
      <c r="BU799" s="20"/>
      <c r="BV799" s="20"/>
      <c r="BW799" s="20"/>
      <c r="BX799" s="20"/>
      <c r="BY799" s="20"/>
      <c r="BZ799" s="20"/>
      <c r="CA799" s="20"/>
      <c r="CB799" s="20"/>
      <c r="CC799" s="20"/>
      <c r="CD799" s="20"/>
      <c r="CE799" s="20"/>
      <c r="CF799" s="20"/>
      <c r="CG799" s="20"/>
      <c r="CH799" s="20"/>
      <c r="CI799" s="20"/>
      <c r="CJ799" s="20"/>
      <c r="CK799" s="20"/>
      <c r="CL799" s="20"/>
      <c r="CM799" s="20"/>
      <c r="CN799" s="20"/>
      <c r="CO799" s="20"/>
      <c r="CP799" s="20"/>
      <c r="CQ799" s="20"/>
      <c r="CR799" s="20"/>
      <c r="CS799" s="20"/>
      <c r="CT799" s="20"/>
      <c r="CU799" s="20"/>
      <c r="CV799" s="20"/>
      <c r="CW799" s="20"/>
      <c r="CX799" s="20"/>
      <c r="CY799" s="20"/>
      <c r="CZ799" s="20"/>
      <c r="DA799" s="20"/>
      <c r="DB799" s="20"/>
      <c r="DC799" s="20"/>
      <c r="DD799" s="20"/>
      <c r="DE799" s="20"/>
      <c r="DF799" s="20"/>
      <c r="DG799" s="20"/>
      <c r="DH799" s="20"/>
      <c r="DI799" s="20"/>
      <c r="DJ799" s="20"/>
      <c r="DK799" s="20"/>
      <c r="DL799" s="20"/>
      <c r="DM799" s="20"/>
      <c r="DN799" s="20"/>
      <c r="DO799" s="20"/>
      <c r="DP799" s="20"/>
      <c r="DQ799" s="20"/>
      <c r="DR799" s="20"/>
      <c r="DS799" s="20"/>
      <c r="DT799" s="20"/>
      <c r="DU799" s="20"/>
      <c r="DV799" s="20"/>
      <c r="DW799" s="20"/>
      <c r="DX799" s="20"/>
      <c r="DY799" s="20"/>
      <c r="DZ799" s="20"/>
      <c r="EA799" s="20"/>
      <c r="EB799" s="20"/>
      <c r="EC799" s="20"/>
      <c r="ED799" s="20"/>
      <c r="EE799" s="20"/>
      <c r="EF799" s="20"/>
      <c r="EG799" s="20"/>
      <c r="EH799" s="20"/>
    </row>
    <row r="800" spans="1:141" s="19" customFormat="1" ht="12" customHeight="1" x14ac:dyDescent="0.25">
      <c r="A800" s="22"/>
      <c r="B800" s="4"/>
      <c r="C800" s="73"/>
      <c r="D800" s="73"/>
      <c r="E800" s="73"/>
      <c r="F800" s="73"/>
      <c r="G800" s="73"/>
      <c r="H800" s="73"/>
      <c r="I800" s="73"/>
      <c r="J800" s="73"/>
      <c r="K800" s="82"/>
      <c r="L800" s="81"/>
      <c r="M800" s="81"/>
      <c r="N800" s="55"/>
      <c r="O800" s="55"/>
      <c r="P800" s="56"/>
      <c r="Q800" s="17"/>
      <c r="R800" s="150"/>
      <c r="S800" s="150"/>
      <c r="T800" s="150"/>
      <c r="U800" s="150"/>
      <c r="V800" s="321"/>
      <c r="W800" s="338"/>
      <c r="X800" s="192"/>
      <c r="Y800" s="195"/>
      <c r="Z800" s="151"/>
      <c r="AA800" s="152"/>
      <c r="AB800" s="152"/>
      <c r="AC800" s="152"/>
      <c r="AD800" s="152"/>
      <c r="AE800" s="20"/>
      <c r="AF800" s="20"/>
      <c r="AG800" s="20"/>
      <c r="AH800" s="20"/>
      <c r="AI800" s="20"/>
      <c r="AJ800" s="20"/>
      <c r="AK800" s="20"/>
      <c r="AL800" s="20"/>
      <c r="AM800" s="20"/>
      <c r="AN800" s="20"/>
      <c r="AO800" s="20"/>
      <c r="AP800" s="20"/>
      <c r="AQ800" s="20"/>
      <c r="AR800" s="20"/>
      <c r="AS800" s="20"/>
      <c r="AT800" s="20"/>
      <c r="AU800" s="20"/>
      <c r="AV800" s="20"/>
      <c r="AW800" s="20"/>
      <c r="AX800" s="20"/>
      <c r="AY800" s="20"/>
      <c r="AZ800" s="20"/>
      <c r="BA800" s="20"/>
      <c r="BB800" s="20"/>
      <c r="BC800" s="20"/>
      <c r="BD800" s="20"/>
      <c r="BE800" s="20"/>
      <c r="BF800" s="20"/>
      <c r="BG800" s="20"/>
      <c r="BH800" s="20"/>
      <c r="BI800" s="20"/>
      <c r="BJ800" s="20"/>
      <c r="BK800" s="20"/>
      <c r="BL800" s="20"/>
      <c r="BM800" s="20"/>
      <c r="BN800" s="20"/>
      <c r="BO800" s="20"/>
      <c r="BP800" s="20"/>
      <c r="BQ800" s="20"/>
      <c r="BR800" s="20"/>
      <c r="BS800" s="20"/>
      <c r="BT800" s="20"/>
      <c r="BU800" s="20"/>
      <c r="BV800" s="20"/>
      <c r="BW800" s="20"/>
      <c r="BX800" s="20"/>
      <c r="BY800" s="20"/>
      <c r="BZ800" s="20"/>
      <c r="CA800" s="20"/>
      <c r="CB800" s="20"/>
      <c r="CC800" s="20"/>
      <c r="CD800" s="20"/>
      <c r="CE800" s="20"/>
      <c r="CF800" s="20"/>
      <c r="CG800" s="20"/>
      <c r="CH800" s="20"/>
      <c r="CI800" s="20"/>
      <c r="CJ800" s="20"/>
      <c r="CK800" s="20"/>
      <c r="CL800" s="20"/>
      <c r="CM800" s="20"/>
      <c r="CN800" s="20"/>
      <c r="CO800" s="20"/>
      <c r="CP800" s="20"/>
      <c r="CQ800" s="20"/>
      <c r="CR800" s="20"/>
      <c r="CS800" s="20"/>
      <c r="CT800" s="20"/>
      <c r="CU800" s="20"/>
      <c r="CV800" s="20"/>
      <c r="CW800" s="20"/>
      <c r="CX800" s="20"/>
      <c r="CY800" s="20"/>
      <c r="CZ800" s="20"/>
      <c r="DA800" s="20"/>
      <c r="DB800" s="20"/>
      <c r="DC800" s="20"/>
      <c r="DD800" s="20"/>
      <c r="DE800" s="20"/>
      <c r="DF800" s="20"/>
      <c r="DG800" s="20"/>
      <c r="DH800" s="20"/>
      <c r="DI800" s="20"/>
      <c r="DJ800" s="20"/>
      <c r="DK800" s="20"/>
      <c r="DL800" s="20"/>
      <c r="DM800" s="20"/>
      <c r="DN800" s="20"/>
      <c r="DO800" s="20"/>
      <c r="DP800" s="20"/>
      <c r="DQ800" s="20"/>
      <c r="DR800" s="20"/>
      <c r="DS800" s="20"/>
      <c r="DT800" s="20"/>
      <c r="DU800" s="20"/>
      <c r="DV800" s="20"/>
      <c r="DW800" s="20"/>
      <c r="DX800" s="20"/>
      <c r="DY800" s="20"/>
      <c r="DZ800" s="20"/>
      <c r="EA800" s="20"/>
      <c r="EB800" s="20"/>
      <c r="EC800" s="20"/>
      <c r="ED800" s="20"/>
      <c r="EE800" s="20"/>
      <c r="EF800" s="20"/>
      <c r="EG800" s="20"/>
      <c r="EH800" s="20"/>
    </row>
    <row r="801" spans="1:141" s="19" customFormat="1" ht="12" customHeight="1" x14ac:dyDescent="0.25">
      <c r="A801" s="22"/>
      <c r="B801" s="4"/>
      <c r="C801" s="73"/>
      <c r="D801" s="73"/>
      <c r="E801" s="73"/>
      <c r="F801" s="73"/>
      <c r="G801" s="73"/>
      <c r="H801" s="73"/>
      <c r="I801" s="73"/>
      <c r="J801" s="73"/>
      <c r="K801" s="82"/>
      <c r="L801" s="81"/>
      <c r="M801" s="81"/>
      <c r="N801" s="55"/>
      <c r="O801" s="55"/>
      <c r="P801" s="56"/>
      <c r="Q801" s="17"/>
      <c r="R801" s="150"/>
      <c r="S801" s="150"/>
      <c r="T801" s="150"/>
      <c r="U801" s="150"/>
      <c r="V801" s="321"/>
      <c r="W801" s="338"/>
      <c r="X801" s="192"/>
      <c r="Y801" s="195"/>
      <c r="Z801" s="151"/>
      <c r="AA801" s="152"/>
      <c r="AB801" s="152"/>
      <c r="AC801" s="152"/>
      <c r="AD801" s="152"/>
      <c r="AE801" s="20"/>
      <c r="AF801" s="20"/>
      <c r="AG801" s="20"/>
      <c r="AH801" s="20"/>
      <c r="AI801" s="20"/>
      <c r="AJ801" s="20"/>
      <c r="AK801" s="20"/>
      <c r="AL801" s="20"/>
      <c r="AM801" s="20"/>
      <c r="AN801" s="20"/>
      <c r="AO801" s="20"/>
      <c r="AP801" s="20"/>
      <c r="AQ801" s="20"/>
      <c r="AR801" s="20"/>
      <c r="AS801" s="20"/>
      <c r="AT801" s="20"/>
      <c r="AU801" s="20"/>
      <c r="AV801" s="20"/>
      <c r="AW801" s="20"/>
      <c r="AX801" s="20"/>
      <c r="AY801" s="20"/>
      <c r="AZ801" s="20"/>
      <c r="BA801" s="20"/>
      <c r="BB801" s="20"/>
      <c r="BC801" s="20"/>
      <c r="BD801" s="20"/>
      <c r="BE801" s="20"/>
      <c r="BF801" s="20"/>
      <c r="BG801" s="20"/>
      <c r="BH801" s="20"/>
      <c r="BI801" s="20"/>
      <c r="BJ801" s="20"/>
      <c r="BK801" s="20"/>
      <c r="BL801" s="20"/>
      <c r="BM801" s="20"/>
      <c r="BN801" s="20"/>
      <c r="BO801" s="20"/>
      <c r="BP801" s="20"/>
      <c r="BQ801" s="20"/>
      <c r="BR801" s="20"/>
      <c r="BS801" s="20"/>
      <c r="BT801" s="20"/>
      <c r="BU801" s="20"/>
      <c r="BV801" s="20"/>
      <c r="BW801" s="20"/>
      <c r="BX801" s="20"/>
      <c r="BY801" s="20"/>
      <c r="BZ801" s="20"/>
      <c r="CA801" s="20"/>
      <c r="CB801" s="20"/>
      <c r="CC801" s="20"/>
      <c r="CD801" s="20"/>
      <c r="CE801" s="20"/>
      <c r="CF801" s="20"/>
      <c r="CG801" s="20"/>
      <c r="CH801" s="20"/>
      <c r="CI801" s="20"/>
      <c r="CJ801" s="20"/>
      <c r="CK801" s="20"/>
      <c r="CL801" s="20"/>
      <c r="CM801" s="20"/>
      <c r="CN801" s="20"/>
      <c r="CO801" s="20"/>
      <c r="CP801" s="20"/>
      <c r="CQ801" s="20"/>
      <c r="CR801" s="20"/>
      <c r="CS801" s="20"/>
      <c r="CT801" s="20"/>
      <c r="CU801" s="20"/>
      <c r="CV801" s="20"/>
      <c r="CW801" s="20"/>
      <c r="CX801" s="20"/>
      <c r="CY801" s="20"/>
      <c r="CZ801" s="20"/>
      <c r="DA801" s="20"/>
      <c r="DB801" s="20"/>
      <c r="DC801" s="20"/>
      <c r="DD801" s="20"/>
      <c r="DE801" s="20"/>
      <c r="DF801" s="20"/>
      <c r="DG801" s="20"/>
      <c r="DH801" s="20"/>
      <c r="DI801" s="20"/>
      <c r="DJ801" s="20"/>
      <c r="DK801" s="20"/>
      <c r="DL801" s="20"/>
      <c r="DM801" s="20"/>
      <c r="DN801" s="20"/>
      <c r="DO801" s="20"/>
      <c r="DP801" s="20"/>
      <c r="DQ801" s="20"/>
      <c r="DR801" s="20"/>
      <c r="DS801" s="20"/>
      <c r="DT801" s="20"/>
      <c r="DU801" s="20"/>
      <c r="DV801" s="20"/>
      <c r="DW801" s="20"/>
      <c r="DX801" s="20"/>
      <c r="DY801" s="20"/>
      <c r="DZ801" s="20"/>
      <c r="EA801" s="20"/>
      <c r="EB801" s="20"/>
      <c r="EC801" s="20"/>
      <c r="ED801" s="20"/>
      <c r="EE801" s="20"/>
      <c r="EF801" s="20"/>
      <c r="EG801" s="20"/>
      <c r="EH801" s="20"/>
    </row>
    <row r="802" spans="1:141" s="19" customFormat="1" ht="12" customHeight="1" x14ac:dyDescent="0.25">
      <c r="A802" s="22"/>
      <c r="B802" s="4"/>
      <c r="C802" s="73"/>
      <c r="D802" s="73"/>
      <c r="E802" s="73"/>
      <c r="F802" s="73"/>
      <c r="G802" s="73"/>
      <c r="H802" s="73"/>
      <c r="I802" s="73"/>
      <c r="J802" s="73"/>
      <c r="K802" s="82"/>
      <c r="L802" s="81"/>
      <c r="M802" s="81"/>
      <c r="N802" s="55"/>
      <c r="O802" s="55"/>
      <c r="P802" s="56"/>
      <c r="Q802" s="17"/>
      <c r="R802" s="150"/>
      <c r="S802" s="150"/>
      <c r="T802" s="150"/>
      <c r="U802" s="150"/>
      <c r="V802" s="321"/>
      <c r="W802" s="338"/>
      <c r="X802" s="192"/>
      <c r="Y802" s="195"/>
      <c r="Z802" s="151"/>
      <c r="AA802" s="152"/>
      <c r="AB802" s="152"/>
      <c r="AC802" s="152"/>
      <c r="AD802" s="152"/>
      <c r="AE802" s="20"/>
      <c r="AF802" s="20"/>
      <c r="AG802" s="20"/>
      <c r="AH802" s="20"/>
      <c r="AI802" s="20"/>
      <c r="AJ802" s="20"/>
      <c r="AK802" s="20"/>
      <c r="AL802" s="20"/>
      <c r="AM802" s="20"/>
      <c r="AN802" s="20"/>
      <c r="AO802" s="20"/>
      <c r="AP802" s="20"/>
      <c r="AQ802" s="20"/>
      <c r="AR802" s="20"/>
      <c r="AS802" s="20"/>
      <c r="AT802" s="20"/>
      <c r="AU802" s="20"/>
      <c r="AV802" s="20"/>
      <c r="AW802" s="20"/>
      <c r="AX802" s="20"/>
      <c r="AY802" s="20"/>
      <c r="AZ802" s="20"/>
      <c r="BA802" s="20"/>
      <c r="BB802" s="20"/>
      <c r="BC802" s="20"/>
      <c r="BD802" s="20"/>
      <c r="BE802" s="20"/>
      <c r="BF802" s="20"/>
      <c r="BG802" s="20"/>
      <c r="BH802" s="20"/>
      <c r="BI802" s="20"/>
      <c r="BJ802" s="20"/>
      <c r="BK802" s="20"/>
      <c r="BL802" s="20"/>
      <c r="BM802" s="20"/>
      <c r="BN802" s="20"/>
      <c r="BO802" s="20"/>
      <c r="BP802" s="20"/>
      <c r="BQ802" s="20"/>
      <c r="BR802" s="20"/>
      <c r="BS802" s="20"/>
      <c r="BT802" s="20"/>
      <c r="BU802" s="20"/>
      <c r="BV802" s="20"/>
      <c r="BW802" s="20"/>
      <c r="BX802" s="20"/>
      <c r="BY802" s="20"/>
      <c r="BZ802" s="20"/>
      <c r="CA802" s="20"/>
      <c r="CB802" s="20"/>
      <c r="CC802" s="20"/>
      <c r="CD802" s="20"/>
      <c r="CE802" s="20"/>
      <c r="CF802" s="20"/>
      <c r="CG802" s="20"/>
      <c r="CH802" s="20"/>
      <c r="CI802" s="20"/>
      <c r="CJ802" s="20"/>
      <c r="CK802" s="20"/>
      <c r="CL802" s="20"/>
      <c r="CM802" s="20"/>
      <c r="CN802" s="20"/>
      <c r="CO802" s="20"/>
      <c r="CP802" s="20"/>
      <c r="CQ802" s="20"/>
      <c r="CR802" s="20"/>
      <c r="CS802" s="20"/>
      <c r="CT802" s="20"/>
      <c r="CU802" s="20"/>
      <c r="CV802" s="20"/>
      <c r="CW802" s="20"/>
      <c r="CX802" s="20"/>
      <c r="CY802" s="20"/>
      <c r="CZ802" s="20"/>
      <c r="DA802" s="20"/>
      <c r="DB802" s="20"/>
      <c r="DC802" s="20"/>
      <c r="DD802" s="20"/>
      <c r="DE802" s="20"/>
      <c r="DF802" s="20"/>
      <c r="DG802" s="20"/>
      <c r="DH802" s="20"/>
      <c r="DI802" s="20"/>
      <c r="DJ802" s="20"/>
      <c r="DK802" s="20"/>
      <c r="DL802" s="20"/>
      <c r="DM802" s="20"/>
      <c r="DN802" s="20"/>
      <c r="DO802" s="20"/>
      <c r="DP802" s="20"/>
      <c r="DQ802" s="20"/>
      <c r="DR802" s="20"/>
      <c r="DS802" s="20"/>
      <c r="DT802" s="20"/>
      <c r="DU802" s="20"/>
      <c r="DV802" s="20"/>
      <c r="DW802" s="20"/>
      <c r="DX802" s="20"/>
      <c r="DY802" s="20"/>
      <c r="DZ802" s="20"/>
      <c r="EA802" s="20"/>
      <c r="EB802" s="20"/>
      <c r="EC802" s="20"/>
      <c r="ED802" s="20"/>
      <c r="EE802" s="20"/>
      <c r="EF802" s="20"/>
      <c r="EG802" s="20"/>
      <c r="EH802" s="20"/>
    </row>
    <row r="803" spans="1:141" s="19" customFormat="1" ht="12" customHeight="1" x14ac:dyDescent="0.25">
      <c r="A803" s="22"/>
      <c r="B803" s="4"/>
      <c r="C803" s="73"/>
      <c r="D803" s="73"/>
      <c r="E803" s="73"/>
      <c r="F803" s="73"/>
      <c r="G803" s="73"/>
      <c r="H803" s="73"/>
      <c r="I803" s="73"/>
      <c r="J803" s="73"/>
      <c r="K803" s="82"/>
      <c r="L803" s="81"/>
      <c r="M803" s="81"/>
      <c r="N803" s="55"/>
      <c r="O803" s="55"/>
      <c r="P803" s="56"/>
      <c r="Q803" s="17"/>
      <c r="R803" s="150"/>
      <c r="S803" s="150"/>
      <c r="T803" s="150"/>
      <c r="U803" s="150"/>
      <c r="V803" s="321"/>
      <c r="W803" s="338"/>
      <c r="X803" s="192"/>
      <c r="Y803" s="195"/>
      <c r="Z803" s="151"/>
      <c r="AA803" s="152"/>
      <c r="AB803" s="152"/>
      <c r="AC803" s="152"/>
      <c r="AD803" s="152"/>
      <c r="AE803" s="20"/>
      <c r="AF803" s="20"/>
      <c r="AG803" s="20"/>
      <c r="AH803" s="20"/>
      <c r="AI803" s="20"/>
      <c r="AJ803" s="20"/>
      <c r="AK803" s="20"/>
      <c r="AL803" s="20"/>
      <c r="AM803" s="20"/>
      <c r="AN803" s="20"/>
      <c r="AO803" s="20"/>
      <c r="AP803" s="20"/>
      <c r="AQ803" s="20"/>
      <c r="AR803" s="20"/>
      <c r="AS803" s="20"/>
      <c r="AT803" s="20"/>
      <c r="AU803" s="20"/>
      <c r="AV803" s="20"/>
      <c r="AW803" s="20"/>
      <c r="AX803" s="20"/>
      <c r="AY803" s="20"/>
      <c r="AZ803" s="20"/>
      <c r="BA803" s="20"/>
      <c r="BB803" s="20"/>
      <c r="BC803" s="20"/>
      <c r="BD803" s="20"/>
      <c r="BE803" s="20"/>
      <c r="BF803" s="20"/>
      <c r="BG803" s="20"/>
      <c r="BH803" s="20"/>
      <c r="BI803" s="20"/>
      <c r="BJ803" s="20"/>
      <c r="BK803" s="20"/>
      <c r="BL803" s="20"/>
      <c r="BM803" s="20"/>
      <c r="BN803" s="20"/>
      <c r="BO803" s="20"/>
      <c r="BP803" s="20"/>
      <c r="BQ803" s="20"/>
      <c r="BR803" s="20"/>
      <c r="BS803" s="20"/>
      <c r="BT803" s="20"/>
      <c r="BU803" s="20"/>
      <c r="BV803" s="20"/>
      <c r="BW803" s="20"/>
      <c r="BX803" s="20"/>
      <c r="BY803" s="20"/>
      <c r="BZ803" s="20"/>
      <c r="CA803" s="20"/>
      <c r="CB803" s="20"/>
      <c r="CC803" s="20"/>
      <c r="CD803" s="20"/>
      <c r="CE803" s="20"/>
      <c r="CF803" s="20"/>
      <c r="CG803" s="20"/>
      <c r="CH803" s="20"/>
      <c r="CI803" s="20"/>
      <c r="CJ803" s="20"/>
      <c r="CK803" s="20"/>
      <c r="CL803" s="20"/>
      <c r="CM803" s="20"/>
      <c r="CN803" s="20"/>
      <c r="CO803" s="20"/>
      <c r="CP803" s="20"/>
      <c r="CQ803" s="20"/>
      <c r="CR803" s="20"/>
      <c r="CS803" s="20"/>
      <c r="CT803" s="20"/>
      <c r="CU803" s="20"/>
      <c r="CV803" s="20"/>
      <c r="CW803" s="20"/>
      <c r="CX803" s="20"/>
      <c r="CY803" s="20"/>
      <c r="CZ803" s="20"/>
      <c r="DA803" s="20"/>
      <c r="DB803" s="20"/>
      <c r="DC803" s="20"/>
      <c r="DD803" s="20"/>
      <c r="DE803" s="20"/>
      <c r="DF803" s="20"/>
      <c r="DG803" s="20"/>
      <c r="DH803" s="20"/>
      <c r="DI803" s="20"/>
      <c r="DJ803" s="20"/>
      <c r="DK803" s="20"/>
      <c r="DL803" s="20"/>
      <c r="DM803" s="20"/>
      <c r="DN803" s="20"/>
      <c r="DO803" s="20"/>
      <c r="DP803" s="20"/>
      <c r="DQ803" s="20"/>
      <c r="DR803" s="20"/>
      <c r="DS803" s="20"/>
      <c r="DT803" s="20"/>
      <c r="DU803" s="20"/>
      <c r="DV803" s="20"/>
      <c r="DW803" s="20"/>
      <c r="DX803" s="20"/>
      <c r="DY803" s="20"/>
      <c r="DZ803" s="20"/>
      <c r="EA803" s="20"/>
      <c r="EB803" s="20"/>
      <c r="EC803" s="20"/>
      <c r="ED803" s="20"/>
      <c r="EE803" s="20"/>
      <c r="EF803" s="20"/>
      <c r="EG803" s="20"/>
      <c r="EH803" s="20"/>
    </row>
    <row r="804" spans="1:141" s="19" customFormat="1" ht="12" customHeight="1" x14ac:dyDescent="0.25">
      <c r="A804" s="22"/>
      <c r="B804" s="4"/>
      <c r="C804" s="73"/>
      <c r="D804" s="73"/>
      <c r="E804" s="73"/>
      <c r="F804" s="73"/>
      <c r="G804" s="73"/>
      <c r="H804" s="73"/>
      <c r="I804" s="73"/>
      <c r="J804" s="73"/>
      <c r="K804" s="82"/>
      <c r="L804" s="81"/>
      <c r="M804" s="81"/>
      <c r="N804" s="55"/>
      <c r="O804" s="55"/>
      <c r="P804" s="56"/>
      <c r="Q804" s="17"/>
      <c r="R804" s="150"/>
      <c r="S804" s="150"/>
      <c r="T804" s="150"/>
      <c r="U804" s="150"/>
      <c r="V804" s="321"/>
      <c r="W804" s="338"/>
      <c r="X804" s="192"/>
      <c r="Y804" s="195"/>
      <c r="Z804" s="151"/>
      <c r="AA804" s="152"/>
      <c r="AB804" s="152"/>
      <c r="AC804" s="152"/>
      <c r="AD804" s="152"/>
      <c r="AE804" s="20"/>
      <c r="AF804" s="20"/>
      <c r="AG804" s="20"/>
      <c r="AH804" s="20"/>
      <c r="AI804" s="20"/>
      <c r="AJ804" s="20"/>
      <c r="AK804" s="20"/>
      <c r="AL804" s="20"/>
      <c r="AM804" s="20"/>
      <c r="AN804" s="20"/>
      <c r="AO804" s="20"/>
      <c r="AP804" s="20"/>
      <c r="AQ804" s="20"/>
      <c r="AR804" s="20"/>
      <c r="AS804" s="20"/>
      <c r="AT804" s="20"/>
      <c r="AU804" s="20"/>
      <c r="AV804" s="20"/>
      <c r="AW804" s="20"/>
      <c r="AX804" s="20"/>
      <c r="AY804" s="20"/>
      <c r="AZ804" s="20"/>
      <c r="BA804" s="20"/>
      <c r="BB804" s="20"/>
      <c r="BC804" s="20"/>
      <c r="BD804" s="20"/>
      <c r="BE804" s="20"/>
      <c r="BF804" s="20"/>
      <c r="BG804" s="20"/>
      <c r="BH804" s="20"/>
      <c r="BI804" s="20"/>
      <c r="BJ804" s="20"/>
      <c r="BK804" s="20"/>
      <c r="BL804" s="20"/>
      <c r="BM804" s="20"/>
      <c r="BN804" s="20"/>
      <c r="BO804" s="20"/>
      <c r="BP804" s="20"/>
      <c r="BQ804" s="20"/>
      <c r="BR804" s="20"/>
      <c r="BS804" s="20"/>
      <c r="BT804" s="20"/>
      <c r="BU804" s="20"/>
      <c r="BV804" s="20"/>
      <c r="BW804" s="20"/>
      <c r="BX804" s="20"/>
      <c r="BY804" s="20"/>
      <c r="BZ804" s="20"/>
      <c r="CA804" s="20"/>
      <c r="CB804" s="20"/>
      <c r="CC804" s="20"/>
      <c r="CD804" s="20"/>
      <c r="CE804" s="20"/>
      <c r="CF804" s="20"/>
      <c r="CG804" s="20"/>
      <c r="CH804" s="20"/>
      <c r="CI804" s="20"/>
      <c r="CJ804" s="20"/>
      <c r="CK804" s="20"/>
      <c r="CL804" s="20"/>
      <c r="CM804" s="20"/>
      <c r="CN804" s="20"/>
      <c r="CO804" s="20"/>
      <c r="CP804" s="20"/>
      <c r="CQ804" s="20"/>
      <c r="CR804" s="20"/>
      <c r="CS804" s="20"/>
      <c r="CT804" s="20"/>
      <c r="CU804" s="20"/>
      <c r="CV804" s="20"/>
      <c r="CW804" s="20"/>
      <c r="CX804" s="20"/>
      <c r="CY804" s="20"/>
      <c r="CZ804" s="20"/>
      <c r="DA804" s="20"/>
      <c r="DB804" s="20"/>
      <c r="DC804" s="20"/>
      <c r="DD804" s="20"/>
      <c r="DE804" s="20"/>
      <c r="DF804" s="20"/>
      <c r="DG804" s="20"/>
      <c r="DH804" s="20"/>
      <c r="DI804" s="20"/>
      <c r="DJ804" s="20"/>
      <c r="DK804" s="20"/>
      <c r="DL804" s="20"/>
      <c r="DM804" s="20"/>
      <c r="DN804" s="20"/>
      <c r="DO804" s="20"/>
      <c r="DP804" s="20"/>
      <c r="DQ804" s="20"/>
      <c r="DR804" s="20"/>
      <c r="DS804" s="20"/>
      <c r="DT804" s="20"/>
      <c r="DU804" s="20"/>
      <c r="DV804" s="20"/>
      <c r="DW804" s="20"/>
      <c r="DX804" s="20"/>
      <c r="DY804" s="20"/>
      <c r="DZ804" s="20"/>
      <c r="EA804" s="20"/>
      <c r="EB804" s="20"/>
      <c r="EC804" s="20"/>
      <c r="ED804" s="20"/>
      <c r="EE804" s="20"/>
      <c r="EF804" s="20"/>
      <c r="EG804" s="20"/>
      <c r="EH804" s="20"/>
    </row>
    <row r="805" spans="1:141" s="19" customFormat="1" ht="12" customHeight="1" x14ac:dyDescent="0.25">
      <c r="A805" s="22"/>
      <c r="B805" s="4"/>
      <c r="C805" s="73"/>
      <c r="D805" s="73"/>
      <c r="E805" s="73"/>
      <c r="F805" s="73"/>
      <c r="G805" s="73"/>
      <c r="H805" s="73"/>
      <c r="I805" s="73"/>
      <c r="J805" s="73"/>
      <c r="K805" s="82"/>
      <c r="L805" s="81"/>
      <c r="M805" s="81"/>
      <c r="N805" s="55"/>
      <c r="O805" s="55"/>
      <c r="P805" s="56"/>
      <c r="Q805" s="17"/>
      <c r="R805" s="150"/>
      <c r="S805" s="150"/>
      <c r="T805" s="150"/>
      <c r="U805" s="150"/>
      <c r="V805" s="321"/>
      <c r="W805" s="338"/>
      <c r="X805" s="192"/>
      <c r="Y805" s="195"/>
      <c r="Z805" s="151"/>
      <c r="AA805" s="152"/>
      <c r="AB805" s="152"/>
      <c r="AC805" s="152"/>
      <c r="AD805" s="152"/>
      <c r="AE805" s="20"/>
      <c r="AF805" s="20"/>
      <c r="AG805" s="20"/>
      <c r="AH805" s="20"/>
      <c r="AI805" s="20"/>
      <c r="AJ805" s="20"/>
      <c r="AK805" s="20"/>
      <c r="AL805" s="20"/>
      <c r="AM805" s="20"/>
      <c r="AN805" s="20"/>
      <c r="AO805" s="20"/>
      <c r="AP805" s="20"/>
      <c r="AQ805" s="20"/>
      <c r="AR805" s="20"/>
      <c r="AS805" s="20"/>
      <c r="AT805" s="20"/>
      <c r="AU805" s="20"/>
      <c r="AV805" s="20"/>
      <c r="AW805" s="20"/>
      <c r="AX805" s="20"/>
      <c r="AY805" s="20"/>
      <c r="AZ805" s="20"/>
      <c r="BA805" s="20"/>
      <c r="BB805" s="20"/>
      <c r="BC805" s="20"/>
      <c r="BD805" s="20"/>
      <c r="BE805" s="20"/>
      <c r="BF805" s="20"/>
      <c r="BG805" s="20"/>
      <c r="BH805" s="20"/>
      <c r="BI805" s="20"/>
      <c r="BJ805" s="20"/>
      <c r="BK805" s="20"/>
      <c r="BL805" s="20"/>
      <c r="BM805" s="20"/>
      <c r="BN805" s="20"/>
      <c r="BO805" s="20"/>
      <c r="BP805" s="20"/>
      <c r="BQ805" s="20"/>
      <c r="BR805" s="20"/>
      <c r="BS805" s="20"/>
      <c r="BT805" s="20"/>
      <c r="BU805" s="20"/>
      <c r="BV805" s="20"/>
      <c r="BW805" s="20"/>
      <c r="BX805" s="20"/>
      <c r="BY805" s="20"/>
      <c r="BZ805" s="20"/>
      <c r="CA805" s="20"/>
      <c r="CB805" s="20"/>
      <c r="CC805" s="20"/>
      <c r="CD805" s="20"/>
      <c r="CE805" s="20"/>
      <c r="CF805" s="20"/>
      <c r="CG805" s="20"/>
      <c r="CH805" s="20"/>
      <c r="CI805" s="20"/>
      <c r="CJ805" s="20"/>
      <c r="CK805" s="20"/>
      <c r="CL805" s="20"/>
      <c r="CM805" s="20"/>
      <c r="CN805" s="20"/>
      <c r="CO805" s="20"/>
      <c r="CP805" s="20"/>
      <c r="CQ805" s="20"/>
      <c r="CR805" s="20"/>
      <c r="CS805" s="20"/>
      <c r="CT805" s="20"/>
      <c r="CU805" s="20"/>
      <c r="CV805" s="20"/>
      <c r="CW805" s="20"/>
      <c r="CX805" s="20"/>
      <c r="CY805" s="20"/>
      <c r="CZ805" s="20"/>
      <c r="DA805" s="20"/>
      <c r="DB805" s="20"/>
      <c r="DC805" s="20"/>
      <c r="DD805" s="20"/>
      <c r="DE805" s="20"/>
      <c r="DF805" s="20"/>
      <c r="DG805" s="20"/>
      <c r="DH805" s="20"/>
      <c r="DI805" s="20"/>
      <c r="DJ805" s="20"/>
      <c r="DK805" s="20"/>
      <c r="DL805" s="20"/>
      <c r="DM805" s="20"/>
      <c r="DN805" s="20"/>
      <c r="DO805" s="20"/>
      <c r="DP805" s="20"/>
      <c r="DQ805" s="20"/>
      <c r="DR805" s="20"/>
      <c r="DS805" s="20"/>
      <c r="DT805" s="20"/>
      <c r="DU805" s="20"/>
      <c r="DV805" s="20"/>
      <c r="DW805" s="20"/>
      <c r="DX805" s="20"/>
      <c r="DY805" s="20"/>
      <c r="DZ805" s="20"/>
      <c r="EA805" s="20"/>
      <c r="EB805" s="20"/>
      <c r="EC805" s="20"/>
      <c r="ED805" s="20"/>
      <c r="EE805" s="20"/>
      <c r="EF805" s="20"/>
      <c r="EG805" s="20"/>
      <c r="EH805" s="20"/>
    </row>
    <row r="806" spans="1:141" s="19" customFormat="1" ht="12" customHeight="1" x14ac:dyDescent="0.25">
      <c r="A806" s="22"/>
      <c r="B806" s="4"/>
      <c r="C806" s="73"/>
      <c r="D806" s="73"/>
      <c r="E806" s="73"/>
      <c r="F806" s="73"/>
      <c r="G806" s="73"/>
      <c r="H806" s="73"/>
      <c r="I806" s="73"/>
      <c r="J806" s="73"/>
      <c r="K806" s="82"/>
      <c r="L806" s="81"/>
      <c r="M806" s="81"/>
      <c r="N806" s="55"/>
      <c r="O806" s="55"/>
      <c r="P806" s="56"/>
      <c r="Q806" s="17"/>
      <c r="R806" s="150"/>
      <c r="S806" s="150"/>
      <c r="T806" s="150"/>
      <c r="U806" s="150"/>
      <c r="V806" s="321"/>
      <c r="W806" s="338"/>
      <c r="X806" s="192"/>
      <c r="Y806" s="195"/>
      <c r="Z806" s="151"/>
      <c r="AA806" s="152"/>
      <c r="AB806" s="152"/>
      <c r="AC806" s="152"/>
      <c r="AD806" s="152"/>
      <c r="AE806" s="20"/>
      <c r="AF806" s="20"/>
      <c r="AG806" s="20"/>
      <c r="AH806" s="20"/>
      <c r="AI806" s="20"/>
      <c r="AJ806" s="20"/>
      <c r="AK806" s="20"/>
      <c r="AL806" s="20"/>
      <c r="AM806" s="20"/>
      <c r="AN806" s="20"/>
      <c r="AO806" s="20"/>
      <c r="AP806" s="20"/>
      <c r="AQ806" s="20"/>
      <c r="AR806" s="20"/>
      <c r="AS806" s="20"/>
      <c r="AT806" s="20"/>
      <c r="AU806" s="20"/>
      <c r="AV806" s="20"/>
      <c r="AW806" s="20"/>
      <c r="AX806" s="20"/>
      <c r="AY806" s="20"/>
      <c r="AZ806" s="20"/>
      <c r="BA806" s="20"/>
      <c r="BB806" s="20"/>
      <c r="BC806" s="20"/>
      <c r="BD806" s="20"/>
      <c r="BE806" s="20"/>
      <c r="BF806" s="20"/>
      <c r="BG806" s="20"/>
      <c r="BH806" s="20"/>
      <c r="BI806" s="20"/>
      <c r="BJ806" s="20"/>
      <c r="BK806" s="20"/>
      <c r="BL806" s="20"/>
      <c r="BM806" s="20"/>
      <c r="BN806" s="20"/>
      <c r="BO806" s="20"/>
      <c r="BP806" s="20"/>
      <c r="BQ806" s="20"/>
      <c r="BR806" s="20"/>
      <c r="BS806" s="20"/>
      <c r="BT806" s="20"/>
      <c r="BU806" s="20"/>
      <c r="BV806" s="20"/>
      <c r="BW806" s="20"/>
      <c r="BX806" s="20"/>
      <c r="BY806" s="20"/>
      <c r="BZ806" s="20"/>
      <c r="CA806" s="20"/>
      <c r="CB806" s="20"/>
      <c r="CC806" s="20"/>
      <c r="CD806" s="20"/>
      <c r="CE806" s="20"/>
      <c r="CF806" s="20"/>
      <c r="CG806" s="20"/>
      <c r="CH806" s="20"/>
      <c r="CI806" s="20"/>
      <c r="CJ806" s="20"/>
      <c r="CK806" s="20"/>
      <c r="CL806" s="20"/>
      <c r="CM806" s="20"/>
      <c r="CN806" s="20"/>
      <c r="CO806" s="20"/>
      <c r="CP806" s="20"/>
      <c r="CQ806" s="20"/>
      <c r="CR806" s="20"/>
      <c r="CS806" s="20"/>
      <c r="CT806" s="20"/>
      <c r="CU806" s="20"/>
      <c r="CV806" s="20"/>
      <c r="CW806" s="20"/>
      <c r="CX806" s="20"/>
      <c r="CY806" s="20"/>
      <c r="CZ806" s="20"/>
      <c r="DA806" s="20"/>
      <c r="DB806" s="20"/>
      <c r="DC806" s="20"/>
      <c r="DD806" s="20"/>
      <c r="DE806" s="20"/>
      <c r="DF806" s="20"/>
      <c r="DG806" s="20"/>
      <c r="DH806" s="20"/>
      <c r="DI806" s="20"/>
      <c r="DJ806" s="20"/>
      <c r="DK806" s="20"/>
      <c r="DL806" s="20"/>
      <c r="DM806" s="20"/>
      <c r="DN806" s="20"/>
      <c r="DO806" s="20"/>
      <c r="DP806" s="20"/>
      <c r="DQ806" s="20"/>
      <c r="DR806" s="20"/>
      <c r="DS806" s="20"/>
      <c r="DT806" s="20"/>
      <c r="DU806" s="20"/>
      <c r="DV806" s="20"/>
      <c r="DW806" s="20"/>
      <c r="DX806" s="20"/>
      <c r="DY806" s="20"/>
      <c r="DZ806" s="20"/>
      <c r="EA806" s="20"/>
      <c r="EB806" s="20"/>
      <c r="EC806" s="20"/>
      <c r="ED806" s="20"/>
      <c r="EE806" s="20"/>
      <c r="EF806" s="20"/>
      <c r="EG806" s="20"/>
      <c r="EH806" s="20"/>
    </row>
    <row r="807" spans="1:141" s="19" customFormat="1" ht="12" customHeight="1" x14ac:dyDescent="0.25">
      <c r="A807" s="22"/>
      <c r="B807" s="4"/>
      <c r="C807" s="73"/>
      <c r="D807" s="73"/>
      <c r="E807" s="73"/>
      <c r="F807" s="73"/>
      <c r="G807" s="73"/>
      <c r="H807" s="73"/>
      <c r="I807" s="73"/>
      <c r="J807" s="73"/>
      <c r="K807" s="82"/>
      <c r="L807" s="81"/>
      <c r="M807" s="81"/>
      <c r="N807" s="55"/>
      <c r="O807" s="55"/>
      <c r="P807" s="56"/>
      <c r="Q807" s="17"/>
      <c r="R807" s="150"/>
      <c r="S807" s="150"/>
      <c r="T807" s="150"/>
      <c r="U807" s="150"/>
      <c r="V807" s="321"/>
      <c r="W807" s="338"/>
      <c r="X807" s="192"/>
      <c r="Y807" s="195"/>
      <c r="Z807" s="151"/>
      <c r="AA807" s="152"/>
      <c r="AB807" s="152"/>
      <c r="AC807" s="152"/>
      <c r="AD807" s="152"/>
      <c r="AE807" s="20"/>
      <c r="AF807" s="20"/>
      <c r="AG807" s="20"/>
      <c r="AH807" s="20"/>
      <c r="AI807" s="20"/>
      <c r="AJ807" s="20"/>
      <c r="AK807" s="20"/>
      <c r="AL807" s="20"/>
      <c r="AM807" s="20"/>
      <c r="AN807" s="20"/>
      <c r="AO807" s="20"/>
      <c r="AP807" s="20"/>
      <c r="AQ807" s="20"/>
      <c r="AR807" s="20"/>
      <c r="AS807" s="20"/>
      <c r="AT807" s="20"/>
      <c r="AU807" s="20"/>
      <c r="AV807" s="20"/>
      <c r="AW807" s="20"/>
      <c r="AX807" s="20"/>
      <c r="AY807" s="20"/>
      <c r="AZ807" s="20"/>
      <c r="BA807" s="20"/>
      <c r="BB807" s="20"/>
      <c r="BC807" s="20"/>
      <c r="BD807" s="20"/>
      <c r="BE807" s="20"/>
      <c r="BF807" s="20"/>
      <c r="BG807" s="20"/>
      <c r="BH807" s="20"/>
      <c r="BI807" s="20"/>
      <c r="BJ807" s="20"/>
      <c r="BK807" s="20"/>
      <c r="BL807" s="20"/>
      <c r="BM807" s="20"/>
      <c r="BN807" s="20"/>
      <c r="BO807" s="20"/>
      <c r="BP807" s="20"/>
      <c r="BQ807" s="20"/>
      <c r="BR807" s="20"/>
      <c r="BS807" s="20"/>
      <c r="BT807" s="20"/>
      <c r="BU807" s="20"/>
      <c r="BV807" s="20"/>
      <c r="BW807" s="20"/>
      <c r="BX807" s="20"/>
      <c r="BY807" s="20"/>
      <c r="BZ807" s="20"/>
      <c r="CA807" s="20"/>
      <c r="CB807" s="20"/>
      <c r="CC807" s="20"/>
      <c r="CD807" s="20"/>
      <c r="CE807" s="20"/>
      <c r="CF807" s="20"/>
      <c r="CG807" s="20"/>
      <c r="CH807" s="20"/>
      <c r="CI807" s="20"/>
      <c r="CJ807" s="20"/>
      <c r="CK807" s="20"/>
      <c r="CL807" s="20"/>
      <c r="CM807" s="20"/>
      <c r="CN807" s="20"/>
      <c r="CO807" s="20"/>
      <c r="CP807" s="20"/>
      <c r="CQ807" s="20"/>
      <c r="CR807" s="20"/>
      <c r="CS807" s="20"/>
      <c r="CT807" s="20"/>
      <c r="CU807" s="20"/>
      <c r="CV807" s="20"/>
      <c r="CW807" s="20"/>
      <c r="CX807" s="20"/>
      <c r="CY807" s="20"/>
      <c r="CZ807" s="20"/>
      <c r="DA807" s="20"/>
      <c r="DB807" s="20"/>
      <c r="DC807" s="20"/>
      <c r="DD807" s="20"/>
      <c r="DE807" s="20"/>
      <c r="DF807" s="20"/>
      <c r="DG807" s="20"/>
      <c r="DH807" s="20"/>
      <c r="DI807" s="20"/>
      <c r="DJ807" s="20"/>
      <c r="DK807" s="20"/>
      <c r="DL807" s="20"/>
      <c r="DM807" s="20"/>
      <c r="DN807" s="20"/>
      <c r="DO807" s="20"/>
      <c r="DP807" s="20"/>
      <c r="DQ807" s="20"/>
      <c r="DR807" s="20"/>
      <c r="DS807" s="20"/>
      <c r="DT807" s="20"/>
      <c r="DU807" s="20"/>
      <c r="DV807" s="20"/>
      <c r="DW807" s="20"/>
      <c r="DX807" s="20"/>
      <c r="DY807" s="20"/>
      <c r="DZ807" s="20"/>
      <c r="EA807" s="20"/>
      <c r="EB807" s="20"/>
      <c r="EC807" s="20"/>
      <c r="ED807" s="20"/>
      <c r="EE807" s="20"/>
      <c r="EF807" s="20"/>
      <c r="EG807" s="20"/>
      <c r="EH807" s="20"/>
    </row>
    <row r="808" spans="1:141" ht="12" customHeight="1" x14ac:dyDescent="0.25">
      <c r="A808" s="4"/>
      <c r="B808" s="4"/>
      <c r="C808" s="73"/>
      <c r="D808" s="73"/>
      <c r="E808" s="73"/>
      <c r="F808" s="73"/>
      <c r="G808" s="73"/>
      <c r="H808" s="73"/>
      <c r="I808" s="73"/>
      <c r="J808" s="73"/>
      <c r="K808" s="82"/>
      <c r="L808" s="81"/>
      <c r="M808" s="81"/>
      <c r="N808" s="55"/>
      <c r="O808" s="55"/>
      <c r="P808" s="56"/>
      <c r="Q808" s="8"/>
      <c r="R808" s="148"/>
      <c r="S808" s="148"/>
      <c r="T808" s="148"/>
      <c r="U808" s="148"/>
      <c r="Y808" s="193"/>
      <c r="EK808" s="1"/>
    </row>
    <row r="809" spans="1:141" ht="12" customHeight="1" x14ac:dyDescent="0.25">
      <c r="A809" s="4"/>
      <c r="B809" s="4"/>
      <c r="C809" s="73"/>
      <c r="D809" s="73"/>
      <c r="E809" s="73"/>
      <c r="F809" s="73"/>
      <c r="G809" s="73"/>
      <c r="H809" s="73"/>
      <c r="I809" s="73"/>
      <c r="J809" s="73"/>
      <c r="K809" s="82"/>
      <c r="L809" s="81"/>
      <c r="M809" s="81"/>
      <c r="N809" s="55"/>
      <c r="O809" s="55"/>
      <c r="P809" s="56"/>
      <c r="Q809" s="8"/>
      <c r="R809" s="148"/>
      <c r="S809" s="148"/>
      <c r="T809" s="148"/>
      <c r="U809" s="148"/>
      <c r="Y809" s="193"/>
      <c r="EK809" s="1"/>
    </row>
    <row r="810" spans="1:141" ht="12" customHeight="1" x14ac:dyDescent="0.25">
      <c r="A810" s="4"/>
      <c r="B810" s="4"/>
      <c r="C810" s="73"/>
      <c r="D810" s="73"/>
      <c r="E810" s="73"/>
      <c r="F810" s="73"/>
      <c r="G810" s="73"/>
      <c r="H810" s="73"/>
      <c r="I810" s="73"/>
      <c r="J810" s="73"/>
      <c r="K810" s="82"/>
      <c r="L810" s="81"/>
      <c r="M810" s="81"/>
      <c r="N810" s="55"/>
      <c r="O810" s="55"/>
      <c r="P810" s="56"/>
      <c r="Q810" s="8"/>
      <c r="R810" s="148"/>
      <c r="S810" s="148"/>
      <c r="T810" s="148"/>
      <c r="U810" s="148"/>
      <c r="Y810" s="193"/>
      <c r="EK810" s="1"/>
    </row>
    <row r="811" spans="1:141" ht="12" customHeight="1" x14ac:dyDescent="0.25">
      <c r="A811" s="4"/>
      <c r="B811" s="4"/>
      <c r="C811" s="73"/>
      <c r="D811" s="73"/>
      <c r="E811" s="73"/>
      <c r="F811" s="73"/>
      <c r="G811" s="73"/>
      <c r="H811" s="73"/>
      <c r="I811" s="73"/>
      <c r="J811" s="73"/>
      <c r="K811" s="82"/>
      <c r="L811" s="81"/>
      <c r="M811" s="81"/>
      <c r="N811" s="55"/>
      <c r="O811" s="55"/>
      <c r="P811" s="56"/>
      <c r="Q811" s="8"/>
      <c r="R811" s="148"/>
      <c r="S811" s="148"/>
      <c r="T811" s="148"/>
      <c r="U811" s="148"/>
      <c r="Y811" s="193"/>
      <c r="EK811" s="1"/>
    </row>
    <row r="812" spans="1:141" ht="12" customHeight="1" x14ac:dyDescent="0.25">
      <c r="A812" s="4"/>
      <c r="B812" s="4"/>
      <c r="C812" s="73"/>
      <c r="D812" s="73"/>
      <c r="E812" s="73"/>
      <c r="F812" s="73"/>
      <c r="G812" s="73"/>
      <c r="H812" s="73"/>
      <c r="I812" s="73"/>
      <c r="J812" s="73"/>
      <c r="K812" s="82"/>
      <c r="L812" s="81"/>
      <c r="M812" s="81"/>
      <c r="N812" s="55"/>
      <c r="O812" s="55"/>
      <c r="P812" s="56"/>
      <c r="Q812" s="8"/>
      <c r="R812" s="148"/>
      <c r="S812" s="148"/>
      <c r="T812" s="148"/>
      <c r="U812" s="148"/>
      <c r="Y812" s="193"/>
      <c r="EK812" s="1"/>
    </row>
    <row r="813" spans="1:141" ht="12" customHeight="1" x14ac:dyDescent="0.25">
      <c r="A813" s="4"/>
      <c r="B813" s="4"/>
      <c r="C813" s="73"/>
      <c r="D813" s="73"/>
      <c r="E813" s="73"/>
      <c r="F813" s="73"/>
      <c r="G813" s="73"/>
      <c r="H813" s="73"/>
      <c r="I813" s="73"/>
      <c r="J813" s="73"/>
      <c r="K813" s="82"/>
      <c r="L813" s="81"/>
      <c r="M813" s="81"/>
      <c r="N813" s="55"/>
      <c r="O813" s="55"/>
      <c r="P813" s="56"/>
      <c r="Q813" s="8"/>
      <c r="R813" s="148"/>
      <c r="S813" s="148"/>
      <c r="T813" s="148"/>
      <c r="U813" s="148"/>
      <c r="Y813" s="193"/>
      <c r="EK813" s="1"/>
    </row>
    <row r="814" spans="1:141" ht="12" customHeight="1" x14ac:dyDescent="0.25">
      <c r="A814" s="4"/>
      <c r="B814" s="4"/>
      <c r="C814" s="73"/>
      <c r="D814" s="73"/>
      <c r="E814" s="73"/>
      <c r="F814" s="73"/>
      <c r="G814" s="73"/>
      <c r="H814" s="73"/>
      <c r="I814" s="73"/>
      <c r="J814" s="73"/>
      <c r="K814" s="82"/>
      <c r="L814" s="81"/>
      <c r="M814" s="81"/>
      <c r="N814" s="55"/>
      <c r="O814" s="55"/>
      <c r="P814" s="56"/>
      <c r="Q814" s="8"/>
      <c r="R814" s="148"/>
      <c r="S814" s="148"/>
      <c r="T814" s="148"/>
      <c r="U814" s="148"/>
      <c r="Y814" s="193"/>
      <c r="EK814" s="1"/>
    </row>
    <row r="815" spans="1:141" ht="12" customHeight="1" x14ac:dyDescent="0.25">
      <c r="B815" s="4"/>
      <c r="C815" s="73"/>
      <c r="D815" s="73"/>
      <c r="E815" s="73"/>
      <c r="F815" s="73"/>
      <c r="G815" s="73"/>
      <c r="H815" s="73"/>
      <c r="I815" s="73"/>
      <c r="J815" s="73"/>
      <c r="K815" s="82"/>
      <c r="L815" s="81"/>
      <c r="M815" s="81"/>
      <c r="N815" s="55"/>
      <c r="O815" s="55"/>
      <c r="P815" s="56"/>
      <c r="Q815" s="8"/>
      <c r="R815" s="148"/>
      <c r="S815" s="148"/>
      <c r="T815" s="148"/>
      <c r="U815" s="148"/>
      <c r="Y815" s="193"/>
      <c r="EK815" s="1"/>
    </row>
    <row r="816" spans="1:141" ht="12" customHeight="1" x14ac:dyDescent="0.25">
      <c r="A816" s="4"/>
      <c r="B816" s="4"/>
      <c r="C816" s="73"/>
      <c r="D816" s="73"/>
      <c r="E816" s="73"/>
      <c r="F816" s="73"/>
      <c r="G816" s="73"/>
      <c r="H816" s="73"/>
      <c r="I816" s="73"/>
      <c r="J816" s="73"/>
      <c r="K816" s="82"/>
      <c r="L816" s="81"/>
      <c r="M816" s="81"/>
      <c r="N816" s="55"/>
      <c r="O816" s="55"/>
      <c r="P816" s="56"/>
      <c r="Q816" s="8"/>
      <c r="R816" s="148"/>
      <c r="S816" s="148"/>
      <c r="T816" s="148"/>
      <c r="U816" s="148"/>
      <c r="Y816" s="193"/>
      <c r="EK816" s="1"/>
    </row>
    <row r="817" spans="1:141" ht="12" customHeight="1" x14ac:dyDescent="0.25">
      <c r="A817" s="4"/>
      <c r="B817" s="4"/>
      <c r="C817" s="73"/>
      <c r="D817" s="73"/>
      <c r="E817" s="73"/>
      <c r="F817" s="73"/>
      <c r="G817" s="73"/>
      <c r="H817" s="73"/>
      <c r="I817" s="73"/>
      <c r="J817" s="73"/>
      <c r="K817" s="82"/>
      <c r="L817" s="81"/>
      <c r="M817" s="81"/>
      <c r="N817" s="55"/>
      <c r="O817" s="55"/>
      <c r="P817" s="56"/>
      <c r="Q817" s="8"/>
      <c r="R817" s="148"/>
      <c r="S817" s="148"/>
      <c r="T817" s="148"/>
      <c r="U817" s="148"/>
      <c r="Y817" s="193"/>
      <c r="EK817" s="1"/>
    </row>
    <row r="818" spans="1:141" ht="12" customHeight="1" x14ac:dyDescent="0.25">
      <c r="A818" s="4"/>
      <c r="B818" s="4"/>
      <c r="C818" s="73"/>
      <c r="D818" s="73"/>
      <c r="E818" s="73"/>
      <c r="F818" s="73"/>
      <c r="G818" s="73"/>
      <c r="H818" s="73"/>
      <c r="I818" s="73"/>
      <c r="J818" s="73"/>
      <c r="K818" s="82"/>
      <c r="L818" s="81"/>
      <c r="M818" s="81"/>
      <c r="N818" s="55"/>
      <c r="O818" s="55"/>
      <c r="P818" s="56"/>
      <c r="Q818" s="8"/>
      <c r="R818" s="148"/>
      <c r="S818" s="148"/>
      <c r="T818" s="148"/>
      <c r="U818" s="148"/>
      <c r="Y818" s="193"/>
      <c r="EK818" s="1"/>
    </row>
    <row r="819" spans="1:141" ht="12" customHeight="1" x14ac:dyDescent="0.25">
      <c r="A819" s="4"/>
      <c r="B819" s="4"/>
      <c r="C819" s="73"/>
      <c r="D819" s="73"/>
      <c r="E819" s="73"/>
      <c r="F819" s="73"/>
      <c r="G819" s="73"/>
      <c r="H819" s="73"/>
      <c r="I819" s="73"/>
      <c r="J819" s="73"/>
      <c r="K819" s="82"/>
      <c r="L819" s="81"/>
      <c r="M819" s="81"/>
      <c r="N819" s="55"/>
      <c r="O819" s="55"/>
      <c r="P819" s="56"/>
      <c r="Q819" s="8"/>
      <c r="R819" s="148"/>
      <c r="S819" s="148"/>
      <c r="T819" s="148"/>
      <c r="U819" s="148"/>
      <c r="Y819" s="193"/>
      <c r="EK819" s="1"/>
    </row>
    <row r="820" spans="1:141" ht="12" customHeight="1" x14ac:dyDescent="0.25">
      <c r="A820" s="4"/>
      <c r="B820" s="4"/>
      <c r="C820" s="73"/>
      <c r="D820" s="73"/>
      <c r="E820" s="73"/>
      <c r="F820" s="73"/>
      <c r="G820" s="73"/>
      <c r="H820" s="73"/>
      <c r="I820" s="73"/>
      <c r="J820" s="73"/>
      <c r="K820" s="82"/>
      <c r="L820" s="81"/>
      <c r="M820" s="81"/>
      <c r="N820" s="55"/>
      <c r="O820" s="55"/>
      <c r="P820" s="56"/>
      <c r="Q820" s="8"/>
      <c r="R820" s="148"/>
      <c r="S820" s="148"/>
      <c r="T820" s="148"/>
      <c r="U820" s="148"/>
      <c r="Y820" s="193"/>
      <c r="EK820" s="1"/>
    </row>
    <row r="821" spans="1:141" ht="12" customHeight="1" x14ac:dyDescent="0.25">
      <c r="A821" s="4"/>
      <c r="B821" s="4"/>
      <c r="C821" s="73"/>
      <c r="D821" s="73"/>
      <c r="E821" s="73"/>
      <c r="F821" s="73"/>
      <c r="G821" s="73"/>
      <c r="H821" s="73"/>
      <c r="I821" s="73"/>
      <c r="J821" s="73"/>
      <c r="K821" s="82"/>
      <c r="L821" s="81"/>
      <c r="M821" s="81"/>
      <c r="N821" s="55"/>
      <c r="O821" s="55"/>
      <c r="P821" s="56"/>
      <c r="Q821" s="8"/>
      <c r="R821" s="148"/>
      <c r="S821" s="148"/>
      <c r="T821" s="148"/>
      <c r="U821" s="148"/>
      <c r="Y821" s="193"/>
      <c r="EK821" s="1"/>
    </row>
    <row r="822" spans="1:141" ht="12" customHeight="1" x14ac:dyDescent="0.25">
      <c r="A822" s="4"/>
      <c r="B822" s="4"/>
      <c r="C822" s="73"/>
      <c r="D822" s="73"/>
      <c r="E822" s="73"/>
      <c r="F822" s="73"/>
      <c r="G822" s="73"/>
      <c r="H822" s="73"/>
      <c r="I822" s="73"/>
      <c r="J822" s="73"/>
      <c r="K822" s="82"/>
      <c r="L822" s="81"/>
      <c r="M822" s="81"/>
      <c r="N822" s="55"/>
      <c r="O822" s="55"/>
      <c r="P822" s="56"/>
      <c r="Q822" s="8"/>
      <c r="R822" s="148"/>
      <c r="S822" s="148"/>
      <c r="T822" s="148"/>
      <c r="U822" s="148"/>
      <c r="Y822" s="193"/>
      <c r="EK822" s="1"/>
    </row>
    <row r="823" spans="1:141" ht="12" customHeight="1" x14ac:dyDescent="0.25">
      <c r="A823" s="4"/>
      <c r="B823" s="4"/>
      <c r="C823" s="73"/>
      <c r="D823" s="73"/>
      <c r="E823" s="73"/>
      <c r="F823" s="73"/>
      <c r="G823" s="73"/>
      <c r="H823" s="73"/>
      <c r="I823" s="73"/>
      <c r="J823" s="73"/>
      <c r="K823" s="82"/>
      <c r="L823" s="81"/>
      <c r="M823" s="81"/>
      <c r="N823" s="55"/>
      <c r="O823" s="55"/>
      <c r="P823" s="56"/>
      <c r="Q823" s="8"/>
      <c r="R823" s="148"/>
      <c r="S823" s="148"/>
      <c r="T823" s="148"/>
      <c r="U823" s="148"/>
      <c r="Y823" s="193"/>
      <c r="EK823" s="1"/>
    </row>
    <row r="824" spans="1:141" ht="12" customHeight="1" x14ac:dyDescent="0.25">
      <c r="A824" s="4"/>
      <c r="B824" s="4"/>
      <c r="C824" s="73"/>
      <c r="D824" s="73"/>
      <c r="E824" s="73"/>
      <c r="F824" s="73"/>
      <c r="G824" s="73"/>
      <c r="H824" s="73"/>
      <c r="I824" s="73"/>
      <c r="J824" s="73"/>
      <c r="K824" s="82"/>
      <c r="L824" s="81"/>
      <c r="M824" s="81"/>
      <c r="N824" s="55"/>
      <c r="O824" s="55"/>
      <c r="P824" s="56"/>
      <c r="Q824" s="8"/>
      <c r="R824" s="148"/>
      <c r="S824" s="148"/>
      <c r="T824" s="148"/>
      <c r="U824" s="148"/>
      <c r="Y824" s="193"/>
      <c r="EK824" s="1"/>
    </row>
    <row r="825" spans="1:141" ht="12" customHeight="1" x14ac:dyDescent="0.25">
      <c r="A825" s="4"/>
      <c r="B825" s="4"/>
      <c r="C825" s="73"/>
      <c r="D825" s="73"/>
      <c r="E825" s="73"/>
      <c r="F825" s="73"/>
      <c r="G825" s="73"/>
      <c r="H825" s="73"/>
      <c r="I825" s="73"/>
      <c r="J825" s="73"/>
      <c r="K825" s="82"/>
      <c r="L825" s="81"/>
      <c r="M825" s="81"/>
      <c r="N825" s="55"/>
      <c r="O825" s="55"/>
      <c r="P825" s="56"/>
      <c r="Q825" s="8"/>
      <c r="R825" s="148"/>
      <c r="S825" s="148"/>
      <c r="T825" s="148"/>
      <c r="U825" s="148"/>
      <c r="Y825" s="193"/>
      <c r="EK825" s="1"/>
    </row>
    <row r="826" spans="1:141" s="19" customFormat="1" ht="12" customHeight="1" x14ac:dyDescent="0.25">
      <c r="B826" s="4"/>
      <c r="C826" s="73"/>
      <c r="D826" s="73"/>
      <c r="E826" s="73"/>
      <c r="F826" s="73"/>
      <c r="G826" s="73"/>
      <c r="H826" s="73"/>
      <c r="I826" s="73"/>
      <c r="J826" s="73"/>
      <c r="K826" s="82"/>
      <c r="L826" s="81"/>
      <c r="M826" s="81"/>
      <c r="N826" s="55"/>
      <c r="O826" s="55"/>
      <c r="P826" s="56"/>
      <c r="Q826" s="17"/>
      <c r="R826" s="150"/>
      <c r="S826" s="150"/>
      <c r="T826" s="150"/>
      <c r="U826" s="150"/>
      <c r="V826" s="321"/>
      <c r="W826" s="338"/>
      <c r="X826" s="192"/>
      <c r="Y826" s="53"/>
      <c r="Z826" s="151"/>
      <c r="AA826" s="152"/>
      <c r="AB826" s="152"/>
      <c r="AC826" s="152"/>
      <c r="AD826" s="152"/>
      <c r="AE826" s="20"/>
      <c r="AF826" s="20"/>
      <c r="AG826" s="20"/>
      <c r="AH826" s="20"/>
      <c r="AI826" s="20"/>
      <c r="AJ826" s="20"/>
      <c r="AK826" s="20"/>
      <c r="AL826" s="20"/>
      <c r="AM826" s="20"/>
      <c r="AN826" s="20"/>
      <c r="AO826" s="20"/>
      <c r="AP826" s="20"/>
      <c r="AQ826" s="20"/>
      <c r="AR826" s="20"/>
      <c r="AS826" s="20"/>
      <c r="AT826" s="20"/>
      <c r="AU826" s="20"/>
      <c r="AV826" s="20"/>
      <c r="AW826" s="20"/>
      <c r="AX826" s="20"/>
      <c r="AY826" s="20"/>
      <c r="AZ826" s="20"/>
      <c r="BA826" s="20"/>
      <c r="BB826" s="20"/>
      <c r="BC826" s="20"/>
      <c r="BD826" s="20"/>
      <c r="BE826" s="20"/>
      <c r="BF826" s="20"/>
      <c r="BG826" s="20"/>
      <c r="BH826" s="20"/>
      <c r="BI826" s="20"/>
      <c r="BJ826" s="20"/>
      <c r="BK826" s="20"/>
      <c r="BL826" s="20"/>
      <c r="BM826" s="20"/>
      <c r="BN826" s="20"/>
      <c r="BO826" s="20"/>
      <c r="BP826" s="20"/>
      <c r="BQ826" s="20"/>
      <c r="BR826" s="20"/>
      <c r="BS826" s="20"/>
      <c r="BT826" s="20"/>
      <c r="BU826" s="20"/>
      <c r="BV826" s="20"/>
      <c r="BW826" s="20"/>
      <c r="BX826" s="20"/>
      <c r="BY826" s="20"/>
      <c r="BZ826" s="20"/>
      <c r="CA826" s="20"/>
      <c r="CB826" s="20"/>
      <c r="CC826" s="20"/>
      <c r="CD826" s="20"/>
      <c r="CE826" s="20"/>
      <c r="CF826" s="20"/>
      <c r="CG826" s="20"/>
      <c r="CH826" s="20"/>
      <c r="CI826" s="20"/>
      <c r="CJ826" s="20"/>
      <c r="CK826" s="20"/>
      <c r="CL826" s="20"/>
      <c r="CM826" s="20"/>
      <c r="CN826" s="20"/>
      <c r="CO826" s="20"/>
      <c r="CP826" s="20"/>
      <c r="CQ826" s="20"/>
      <c r="CR826" s="20"/>
      <c r="CS826" s="20"/>
      <c r="CT826" s="20"/>
      <c r="CU826" s="20"/>
      <c r="CV826" s="20"/>
      <c r="CW826" s="20"/>
      <c r="CX826" s="20"/>
      <c r="CY826" s="20"/>
      <c r="CZ826" s="20"/>
      <c r="DA826" s="20"/>
      <c r="DB826" s="20"/>
      <c r="DC826" s="20"/>
      <c r="DD826" s="20"/>
      <c r="DE826" s="20"/>
      <c r="DF826" s="20"/>
      <c r="DG826" s="20"/>
      <c r="DH826" s="20"/>
      <c r="DI826" s="20"/>
      <c r="DJ826" s="20"/>
      <c r="DK826" s="20"/>
      <c r="DL826" s="20"/>
      <c r="DM826" s="20"/>
      <c r="DN826" s="20"/>
      <c r="DO826" s="20"/>
      <c r="DP826" s="20"/>
      <c r="DQ826" s="20"/>
      <c r="DR826" s="20"/>
      <c r="DS826" s="20"/>
      <c r="DT826" s="20"/>
      <c r="DU826" s="20"/>
      <c r="DV826" s="20"/>
      <c r="DW826" s="20"/>
      <c r="DX826" s="20"/>
      <c r="DY826" s="20"/>
      <c r="DZ826" s="20"/>
      <c r="EA826" s="20"/>
      <c r="EB826" s="20"/>
      <c r="EC826" s="20"/>
      <c r="ED826" s="20"/>
      <c r="EE826" s="20"/>
      <c r="EF826" s="20"/>
      <c r="EG826" s="20"/>
      <c r="EH826" s="20"/>
      <c r="EK826" s="21"/>
    </row>
    <row r="827" spans="1:141" ht="12" customHeight="1" x14ac:dyDescent="0.25">
      <c r="A827" s="4"/>
      <c r="B827" s="4"/>
      <c r="C827" s="73"/>
      <c r="D827" s="73"/>
      <c r="E827" s="73"/>
      <c r="F827" s="73"/>
      <c r="G827" s="73"/>
      <c r="H827" s="73"/>
      <c r="I827" s="73"/>
      <c r="J827" s="73"/>
      <c r="K827" s="82"/>
      <c r="L827" s="81"/>
      <c r="M827" s="81"/>
      <c r="N827" s="55"/>
      <c r="O827" s="55"/>
      <c r="P827" s="56"/>
      <c r="Q827" s="8"/>
      <c r="R827" s="148"/>
      <c r="S827" s="148"/>
      <c r="T827" s="148"/>
      <c r="U827" s="148"/>
      <c r="Y827" s="193"/>
      <c r="EK827" s="1"/>
    </row>
    <row r="828" spans="1:141" ht="12" customHeight="1" x14ac:dyDescent="0.25">
      <c r="A828" s="4"/>
      <c r="B828" s="4"/>
      <c r="C828" s="73"/>
      <c r="D828" s="73"/>
      <c r="E828" s="73"/>
      <c r="F828" s="73"/>
      <c r="G828" s="73"/>
      <c r="H828" s="73"/>
      <c r="I828" s="73"/>
      <c r="J828" s="73"/>
      <c r="K828" s="82"/>
      <c r="L828" s="81"/>
      <c r="M828" s="81"/>
      <c r="N828" s="55"/>
      <c r="O828" s="55"/>
      <c r="P828" s="56"/>
      <c r="Q828" s="8"/>
      <c r="R828" s="148"/>
      <c r="S828" s="148"/>
      <c r="T828" s="148"/>
      <c r="U828" s="148"/>
      <c r="Y828" s="193"/>
      <c r="EK828" s="1"/>
    </row>
    <row r="829" spans="1:141" ht="12" customHeight="1" x14ac:dyDescent="0.25">
      <c r="A829" s="4"/>
      <c r="B829" s="4"/>
      <c r="C829" s="73"/>
      <c r="D829" s="73"/>
      <c r="E829" s="73"/>
      <c r="F829" s="73"/>
      <c r="G829" s="73"/>
      <c r="H829" s="73"/>
      <c r="I829" s="73"/>
      <c r="J829" s="73"/>
      <c r="K829" s="82"/>
      <c r="L829" s="81"/>
      <c r="M829" s="81"/>
      <c r="N829" s="55"/>
      <c r="O829" s="55"/>
      <c r="P829" s="56"/>
      <c r="Q829" s="8"/>
      <c r="R829" s="148"/>
      <c r="S829" s="148"/>
      <c r="T829" s="148"/>
      <c r="U829" s="148"/>
      <c r="Y829" s="193"/>
      <c r="EK829" s="1"/>
    </row>
    <row r="830" spans="1:141" ht="12" customHeight="1" x14ac:dyDescent="0.25">
      <c r="A830" s="4"/>
      <c r="B830" s="4"/>
      <c r="C830" s="73"/>
      <c r="D830" s="73"/>
      <c r="E830" s="73"/>
      <c r="F830" s="73"/>
      <c r="G830" s="73"/>
      <c r="H830" s="73"/>
      <c r="I830" s="73"/>
      <c r="J830" s="73"/>
      <c r="K830" s="82"/>
      <c r="L830" s="81"/>
      <c r="M830" s="81"/>
      <c r="N830" s="55"/>
      <c r="O830" s="55"/>
      <c r="P830" s="56"/>
      <c r="Q830" s="8"/>
      <c r="R830" s="148"/>
      <c r="S830" s="148"/>
      <c r="T830" s="148"/>
      <c r="U830" s="148"/>
      <c r="Y830" s="193"/>
      <c r="EK830" s="1"/>
    </row>
    <row r="831" spans="1:141" ht="12" customHeight="1" x14ac:dyDescent="0.25">
      <c r="B831" s="4"/>
      <c r="C831" s="73"/>
      <c r="D831" s="73"/>
      <c r="E831" s="73"/>
      <c r="F831" s="73"/>
      <c r="G831" s="73"/>
      <c r="H831" s="73"/>
      <c r="I831" s="73"/>
      <c r="J831" s="73"/>
      <c r="K831" s="82"/>
      <c r="L831" s="81"/>
      <c r="M831" s="81"/>
      <c r="N831" s="55"/>
      <c r="O831" s="55"/>
      <c r="P831" s="56"/>
      <c r="Q831" s="8"/>
      <c r="R831" s="148"/>
      <c r="S831" s="148"/>
      <c r="T831" s="148"/>
      <c r="U831" s="148"/>
      <c r="Y831" s="193"/>
      <c r="EK831" s="1"/>
    </row>
    <row r="832" spans="1:141" ht="12" customHeight="1" x14ac:dyDescent="0.25">
      <c r="B832" s="4"/>
      <c r="C832" s="73"/>
      <c r="D832" s="73"/>
      <c r="E832" s="73"/>
      <c r="F832" s="73"/>
      <c r="G832" s="73"/>
      <c r="H832" s="73"/>
      <c r="I832" s="73"/>
      <c r="J832" s="73"/>
      <c r="K832" s="82"/>
      <c r="L832" s="81"/>
      <c r="M832" s="81"/>
      <c r="N832" s="55"/>
      <c r="O832" s="55"/>
      <c r="P832" s="56"/>
      <c r="Q832" s="8"/>
      <c r="R832" s="148"/>
      <c r="S832" s="148"/>
      <c r="T832" s="148"/>
      <c r="U832" s="148"/>
      <c r="Y832" s="193"/>
      <c r="EK832" s="1"/>
    </row>
    <row r="833" spans="1:141" ht="12" customHeight="1" x14ac:dyDescent="0.25">
      <c r="B833" s="4"/>
      <c r="C833" s="73"/>
      <c r="D833" s="73"/>
      <c r="E833" s="73"/>
      <c r="F833" s="73"/>
      <c r="G833" s="73"/>
      <c r="H833" s="73"/>
      <c r="I833" s="73"/>
      <c r="J833" s="73"/>
      <c r="K833" s="82"/>
      <c r="L833" s="81"/>
      <c r="M833" s="81"/>
      <c r="N833" s="55"/>
      <c r="O833" s="55"/>
      <c r="P833" s="56"/>
      <c r="Q833" s="8"/>
      <c r="R833" s="148"/>
      <c r="S833" s="148"/>
      <c r="T833" s="148"/>
      <c r="U833" s="148"/>
      <c r="Y833" s="193"/>
      <c r="EK833" s="1"/>
    </row>
    <row r="834" spans="1:141" ht="12" customHeight="1" x14ac:dyDescent="0.25">
      <c r="B834" s="4"/>
      <c r="C834" s="73"/>
      <c r="D834" s="73"/>
      <c r="E834" s="73"/>
      <c r="F834" s="73"/>
      <c r="G834" s="73"/>
      <c r="H834" s="73"/>
      <c r="I834" s="73"/>
      <c r="J834" s="73"/>
      <c r="K834" s="82"/>
      <c r="L834" s="81"/>
      <c r="M834" s="81"/>
      <c r="N834" s="55"/>
      <c r="O834" s="55"/>
      <c r="P834" s="56"/>
      <c r="Q834" s="8"/>
      <c r="R834" s="148"/>
      <c r="S834" s="148"/>
      <c r="T834" s="148"/>
      <c r="U834" s="148"/>
      <c r="Y834" s="193"/>
      <c r="EK834" s="1"/>
    </row>
    <row r="835" spans="1:141" ht="12" customHeight="1" x14ac:dyDescent="0.25">
      <c r="B835" s="4"/>
      <c r="C835" s="73"/>
      <c r="D835" s="73"/>
      <c r="E835" s="73"/>
      <c r="F835" s="73"/>
      <c r="G835" s="73"/>
      <c r="H835" s="73"/>
      <c r="I835" s="73"/>
      <c r="J835" s="73"/>
      <c r="K835" s="82"/>
      <c r="L835" s="81"/>
      <c r="M835" s="81"/>
      <c r="N835" s="55"/>
      <c r="O835" s="55"/>
      <c r="P835" s="56"/>
      <c r="Q835" s="8"/>
      <c r="R835" s="148"/>
      <c r="S835" s="148"/>
      <c r="T835" s="148"/>
      <c r="U835" s="148"/>
      <c r="Y835" s="193"/>
      <c r="EK835" s="1"/>
    </row>
    <row r="836" spans="1:141" ht="12" customHeight="1" x14ac:dyDescent="0.25">
      <c r="B836" s="4"/>
      <c r="C836" s="73"/>
      <c r="D836" s="73"/>
      <c r="E836" s="73"/>
      <c r="F836" s="73"/>
      <c r="G836" s="73"/>
      <c r="H836" s="73"/>
      <c r="I836" s="73"/>
      <c r="J836" s="73"/>
      <c r="K836" s="82"/>
      <c r="L836" s="81"/>
      <c r="M836" s="81"/>
      <c r="N836" s="55"/>
      <c r="O836" s="55"/>
      <c r="P836" s="56"/>
      <c r="Q836" s="8"/>
      <c r="R836" s="148"/>
      <c r="S836" s="148"/>
      <c r="T836" s="148"/>
      <c r="U836" s="148"/>
      <c r="Y836" s="193"/>
      <c r="EK836" s="1"/>
    </row>
    <row r="837" spans="1:141" ht="12" customHeight="1" x14ac:dyDescent="0.25">
      <c r="B837" s="4"/>
      <c r="C837" s="73"/>
      <c r="D837" s="73"/>
      <c r="E837" s="73"/>
      <c r="F837" s="73"/>
      <c r="G837" s="73"/>
      <c r="H837" s="73"/>
      <c r="I837" s="73"/>
      <c r="J837" s="73"/>
      <c r="K837" s="82"/>
      <c r="L837" s="81"/>
      <c r="M837" s="81"/>
      <c r="N837" s="55"/>
      <c r="O837" s="55"/>
      <c r="P837" s="56"/>
      <c r="Q837" s="8"/>
      <c r="R837" s="148"/>
      <c r="S837" s="148"/>
      <c r="T837" s="148"/>
      <c r="U837" s="148"/>
      <c r="Y837" s="193"/>
      <c r="EK837" s="1"/>
    </row>
    <row r="838" spans="1:141" ht="12" customHeight="1" x14ac:dyDescent="0.25">
      <c r="B838" s="4"/>
      <c r="C838" s="73"/>
      <c r="D838" s="73"/>
      <c r="E838" s="73"/>
      <c r="F838" s="73"/>
      <c r="G838" s="73"/>
      <c r="H838" s="73"/>
      <c r="I838" s="73"/>
      <c r="J838" s="73"/>
      <c r="K838" s="82"/>
      <c r="L838" s="81"/>
      <c r="M838" s="81"/>
      <c r="N838" s="55"/>
      <c r="O838" s="55"/>
      <c r="P838" s="56"/>
      <c r="Q838" s="8"/>
      <c r="R838" s="148"/>
      <c r="S838" s="148"/>
      <c r="T838" s="148"/>
      <c r="U838" s="148"/>
      <c r="Y838" s="193"/>
      <c r="EK838" s="1"/>
    </row>
    <row r="839" spans="1:141" ht="12" customHeight="1" x14ac:dyDescent="0.25">
      <c r="B839" s="4"/>
      <c r="C839" s="73"/>
      <c r="D839" s="73"/>
      <c r="E839" s="73"/>
      <c r="F839" s="73"/>
      <c r="G839" s="73"/>
      <c r="H839" s="73"/>
      <c r="I839" s="73"/>
      <c r="J839" s="73"/>
      <c r="K839" s="82"/>
      <c r="L839" s="81"/>
      <c r="M839" s="81"/>
      <c r="N839" s="55"/>
      <c r="O839" s="55"/>
      <c r="P839" s="56"/>
      <c r="Q839" s="8"/>
      <c r="R839" s="148"/>
      <c r="S839" s="148"/>
      <c r="T839" s="148"/>
      <c r="U839" s="148"/>
      <c r="Y839" s="193"/>
      <c r="EK839" s="1"/>
    </row>
    <row r="840" spans="1:141" ht="12" customHeight="1" x14ac:dyDescent="0.25">
      <c r="B840" s="4"/>
      <c r="C840" s="73"/>
      <c r="D840" s="73"/>
      <c r="E840" s="73"/>
      <c r="F840" s="73"/>
      <c r="G840" s="73"/>
      <c r="H840" s="73"/>
      <c r="I840" s="73"/>
      <c r="J840" s="73"/>
      <c r="K840" s="82"/>
      <c r="L840" s="81"/>
      <c r="M840" s="81"/>
      <c r="N840" s="55"/>
      <c r="O840" s="55"/>
      <c r="P840" s="56"/>
      <c r="Q840" s="8"/>
      <c r="R840" s="148"/>
      <c r="S840" s="148"/>
      <c r="T840" s="148"/>
      <c r="U840" s="148"/>
      <c r="Y840" s="193"/>
      <c r="EK840" s="1"/>
    </row>
    <row r="841" spans="1:141" ht="12" customHeight="1" x14ac:dyDescent="0.25">
      <c r="B841" s="4"/>
      <c r="C841" s="73"/>
      <c r="D841" s="73"/>
      <c r="E841" s="73"/>
      <c r="F841" s="73"/>
      <c r="G841" s="73"/>
      <c r="H841" s="73"/>
      <c r="I841" s="73"/>
      <c r="J841" s="73"/>
      <c r="K841" s="82"/>
      <c r="L841" s="81"/>
      <c r="M841" s="81"/>
      <c r="N841" s="55"/>
      <c r="O841" s="55"/>
      <c r="P841" s="56"/>
      <c r="Q841" s="8"/>
      <c r="R841" s="148"/>
      <c r="S841" s="148"/>
      <c r="T841" s="148"/>
      <c r="U841" s="148"/>
      <c r="Y841" s="193"/>
      <c r="EK841" s="1"/>
    </row>
    <row r="842" spans="1:141" ht="12" customHeight="1" x14ac:dyDescent="0.25">
      <c r="B842" s="4"/>
      <c r="C842" s="73"/>
      <c r="D842" s="73"/>
      <c r="E842" s="73"/>
      <c r="F842" s="73"/>
      <c r="G842" s="73"/>
      <c r="H842" s="73"/>
      <c r="I842" s="73"/>
      <c r="J842" s="73"/>
      <c r="K842" s="82"/>
      <c r="L842" s="81"/>
      <c r="M842" s="81"/>
      <c r="N842" s="55"/>
      <c r="O842" s="55"/>
      <c r="P842" s="56"/>
      <c r="Q842" s="8"/>
      <c r="R842" s="148"/>
      <c r="S842" s="148"/>
      <c r="T842" s="148"/>
      <c r="U842" s="148"/>
      <c r="Y842" s="193"/>
      <c r="EK842" s="1"/>
    </row>
    <row r="843" spans="1:141" ht="12" customHeight="1" x14ac:dyDescent="0.25">
      <c r="B843" s="4"/>
      <c r="C843" s="73"/>
      <c r="D843" s="73"/>
      <c r="E843" s="73"/>
      <c r="F843" s="73"/>
      <c r="G843" s="73"/>
      <c r="H843" s="73"/>
      <c r="I843" s="73"/>
      <c r="J843" s="73"/>
      <c r="K843" s="82"/>
      <c r="L843" s="81"/>
      <c r="M843" s="81"/>
      <c r="N843" s="55"/>
      <c r="O843" s="55"/>
      <c r="P843" s="56"/>
      <c r="Q843" s="8"/>
      <c r="R843" s="148"/>
      <c r="S843" s="148"/>
      <c r="T843" s="148"/>
      <c r="U843" s="148"/>
      <c r="Y843" s="193"/>
      <c r="EK843" s="1"/>
    </row>
    <row r="844" spans="1:141" ht="12" customHeight="1" x14ac:dyDescent="0.25">
      <c r="B844" s="4"/>
      <c r="C844" s="73"/>
      <c r="D844" s="73"/>
      <c r="E844" s="73"/>
      <c r="F844" s="73"/>
      <c r="G844" s="73"/>
      <c r="H844" s="73"/>
      <c r="I844" s="73"/>
      <c r="J844" s="73"/>
      <c r="K844" s="82"/>
      <c r="L844" s="81"/>
      <c r="M844" s="81"/>
      <c r="N844" s="55"/>
      <c r="O844" s="55"/>
      <c r="P844" s="56"/>
      <c r="Q844" s="8"/>
      <c r="R844" s="148"/>
      <c r="S844" s="148"/>
      <c r="T844" s="148"/>
      <c r="U844" s="148"/>
      <c r="Y844" s="193"/>
      <c r="EK844" s="1"/>
    </row>
    <row r="845" spans="1:141" ht="12" customHeight="1" x14ac:dyDescent="0.25">
      <c r="A845" s="4"/>
      <c r="B845" s="4"/>
      <c r="C845" s="73"/>
      <c r="D845" s="73"/>
      <c r="E845" s="73"/>
      <c r="F845" s="73"/>
      <c r="G845" s="73"/>
      <c r="H845" s="73"/>
      <c r="I845" s="73"/>
      <c r="J845" s="73"/>
      <c r="K845" s="82"/>
      <c r="L845" s="81"/>
      <c r="M845" s="81"/>
      <c r="N845" s="55"/>
      <c r="O845" s="55"/>
      <c r="P845" s="56"/>
      <c r="Q845" s="8"/>
      <c r="R845" s="148"/>
      <c r="S845" s="148"/>
      <c r="T845" s="148"/>
      <c r="U845" s="148"/>
      <c r="Y845" s="196"/>
      <c r="EK845" s="1"/>
    </row>
    <row r="846" spans="1:141" ht="12" customHeight="1" x14ac:dyDescent="0.25">
      <c r="A846" s="4"/>
      <c r="B846" s="4"/>
      <c r="C846" s="73"/>
      <c r="D846" s="73"/>
      <c r="E846" s="73"/>
      <c r="F846" s="73"/>
      <c r="G846" s="73"/>
      <c r="H846" s="73"/>
      <c r="I846" s="73"/>
      <c r="J846" s="73"/>
      <c r="K846" s="82"/>
      <c r="L846" s="81"/>
      <c r="M846" s="81"/>
      <c r="N846" s="55"/>
      <c r="O846" s="55"/>
      <c r="P846" s="56"/>
      <c r="Q846" s="8"/>
      <c r="R846" s="148"/>
      <c r="S846" s="148"/>
      <c r="T846" s="148"/>
      <c r="U846" s="148"/>
      <c r="Y846" s="196"/>
      <c r="EK846" s="1"/>
    </row>
    <row r="847" spans="1:141" ht="12" customHeight="1" x14ac:dyDescent="0.25">
      <c r="A847" s="4"/>
      <c r="B847" s="4"/>
      <c r="C847" s="73"/>
      <c r="D847" s="73"/>
      <c r="E847" s="73"/>
      <c r="F847" s="73"/>
      <c r="G847" s="73"/>
      <c r="H847" s="73"/>
      <c r="I847" s="73"/>
      <c r="J847" s="73"/>
      <c r="K847" s="82"/>
      <c r="L847" s="81"/>
      <c r="M847" s="81"/>
      <c r="N847" s="55"/>
      <c r="O847" s="55"/>
      <c r="P847" s="56"/>
      <c r="Q847" s="8"/>
      <c r="R847" s="148"/>
      <c r="S847" s="148"/>
      <c r="T847" s="148"/>
      <c r="U847" s="148"/>
      <c r="Y847" s="196"/>
      <c r="EK847" s="1"/>
    </row>
    <row r="848" spans="1:141" ht="12" customHeight="1" x14ac:dyDescent="0.25">
      <c r="A848" s="4"/>
      <c r="B848" s="4"/>
      <c r="C848" s="73"/>
      <c r="D848" s="73"/>
      <c r="E848" s="73"/>
      <c r="F848" s="73"/>
      <c r="G848" s="73"/>
      <c r="H848" s="73"/>
      <c r="I848" s="73"/>
      <c r="J848" s="73"/>
      <c r="K848" s="82"/>
      <c r="L848" s="81"/>
      <c r="M848" s="81"/>
      <c r="N848" s="55"/>
      <c r="O848" s="55"/>
      <c r="P848" s="56"/>
      <c r="Q848" s="8"/>
      <c r="R848" s="148"/>
      <c r="S848" s="148"/>
      <c r="T848" s="148"/>
      <c r="U848" s="148"/>
      <c r="Y848" s="196"/>
      <c r="EK848" s="1"/>
    </row>
    <row r="849" spans="1:141" ht="12" customHeight="1" x14ac:dyDescent="0.25">
      <c r="A849" s="4"/>
      <c r="B849" s="4"/>
      <c r="C849" s="73"/>
      <c r="D849" s="73"/>
      <c r="E849" s="73"/>
      <c r="F849" s="73"/>
      <c r="G849" s="73"/>
      <c r="H849" s="73"/>
      <c r="I849" s="73"/>
      <c r="J849" s="73"/>
      <c r="K849" s="82"/>
      <c r="L849" s="81"/>
      <c r="M849" s="81"/>
      <c r="N849" s="55"/>
      <c r="O849" s="55"/>
      <c r="P849" s="56"/>
      <c r="Q849" s="8"/>
      <c r="R849" s="148"/>
      <c r="S849" s="148"/>
      <c r="T849" s="148"/>
      <c r="U849" s="148"/>
      <c r="Y849" s="196"/>
      <c r="EK849" s="1"/>
    </row>
    <row r="850" spans="1:141" ht="12" customHeight="1" x14ac:dyDescent="0.25">
      <c r="A850" s="4"/>
      <c r="B850" s="4"/>
      <c r="C850" s="73"/>
      <c r="D850" s="73"/>
      <c r="E850" s="73"/>
      <c r="F850" s="73"/>
      <c r="G850" s="73"/>
      <c r="H850" s="73"/>
      <c r="I850" s="73"/>
      <c r="J850" s="73"/>
      <c r="K850" s="82"/>
      <c r="L850" s="81"/>
      <c r="M850" s="81"/>
      <c r="N850" s="55"/>
      <c r="O850" s="55"/>
      <c r="P850" s="56"/>
      <c r="Q850" s="8"/>
      <c r="R850" s="148"/>
      <c r="S850" s="148"/>
      <c r="T850" s="148"/>
      <c r="U850" s="148"/>
      <c r="Y850" s="196"/>
      <c r="EK850" s="1"/>
    </row>
    <row r="851" spans="1:141" ht="12" customHeight="1" x14ac:dyDescent="0.25">
      <c r="A851" s="4"/>
      <c r="B851" s="4"/>
      <c r="C851" s="73"/>
      <c r="D851" s="73"/>
      <c r="E851" s="73"/>
      <c r="F851" s="73"/>
      <c r="G851" s="73"/>
      <c r="H851" s="73"/>
      <c r="I851" s="73"/>
      <c r="J851" s="73"/>
      <c r="K851" s="82"/>
      <c r="L851" s="81"/>
      <c r="M851" s="81"/>
      <c r="N851" s="55"/>
      <c r="O851" s="55"/>
      <c r="P851" s="56"/>
      <c r="Q851" s="8"/>
      <c r="R851" s="148"/>
      <c r="S851" s="148"/>
      <c r="T851" s="148"/>
      <c r="U851" s="148"/>
      <c r="Y851" s="196"/>
      <c r="EK851" s="1"/>
    </row>
    <row r="852" spans="1:141" ht="12" customHeight="1" x14ac:dyDescent="0.25">
      <c r="A852" s="4"/>
      <c r="B852" s="4"/>
      <c r="C852" s="73"/>
      <c r="D852" s="73"/>
      <c r="E852" s="73"/>
      <c r="F852" s="73"/>
      <c r="G852" s="73"/>
      <c r="H852" s="73"/>
      <c r="I852" s="73"/>
      <c r="J852" s="73"/>
      <c r="K852" s="82"/>
      <c r="L852" s="81"/>
      <c r="M852" s="81"/>
      <c r="N852" s="55"/>
      <c r="O852" s="55"/>
      <c r="P852" s="56"/>
      <c r="Q852" s="8"/>
      <c r="R852" s="148"/>
      <c r="S852" s="148"/>
      <c r="T852" s="148"/>
      <c r="U852" s="148"/>
      <c r="Y852" s="196"/>
      <c r="EK852" s="1"/>
    </row>
    <row r="853" spans="1:141" ht="12" customHeight="1" x14ac:dyDescent="0.25">
      <c r="A853" s="4"/>
      <c r="B853" s="4"/>
      <c r="C853" s="73"/>
      <c r="D853" s="73"/>
      <c r="E853" s="73"/>
      <c r="F853" s="73"/>
      <c r="G853" s="73"/>
      <c r="H853" s="73"/>
      <c r="I853" s="73"/>
      <c r="J853" s="73"/>
      <c r="K853" s="82"/>
      <c r="L853" s="81"/>
      <c r="M853" s="81"/>
      <c r="N853" s="55"/>
      <c r="O853" s="55"/>
      <c r="P853" s="56"/>
      <c r="Q853" s="8"/>
      <c r="R853" s="148"/>
      <c r="S853" s="148"/>
      <c r="T853" s="148"/>
      <c r="U853" s="148"/>
      <c r="Y853" s="196"/>
      <c r="EK853" s="1"/>
    </row>
    <row r="854" spans="1:141" ht="12" customHeight="1" x14ac:dyDescent="0.25">
      <c r="A854" s="4"/>
      <c r="B854" s="4"/>
      <c r="C854" s="73"/>
      <c r="D854" s="73"/>
      <c r="E854" s="73"/>
      <c r="F854" s="73"/>
      <c r="G854" s="73"/>
      <c r="H854" s="73"/>
      <c r="I854" s="73"/>
      <c r="J854" s="73"/>
      <c r="K854" s="82"/>
      <c r="L854" s="81"/>
      <c r="M854" s="81"/>
      <c r="N854" s="55"/>
      <c r="O854" s="55"/>
      <c r="P854" s="56"/>
      <c r="Q854" s="8"/>
      <c r="R854" s="148"/>
      <c r="S854" s="148"/>
      <c r="T854" s="148"/>
      <c r="U854" s="148"/>
      <c r="Y854" s="196"/>
      <c r="EK854" s="1"/>
    </row>
    <row r="855" spans="1:141" ht="12" customHeight="1" x14ac:dyDescent="0.25">
      <c r="A855" s="4"/>
      <c r="B855" s="4"/>
      <c r="C855" s="73"/>
      <c r="D855" s="73"/>
      <c r="E855" s="73"/>
      <c r="F855" s="73"/>
      <c r="G855" s="73"/>
      <c r="H855" s="73"/>
      <c r="I855" s="73"/>
      <c r="J855" s="73"/>
      <c r="K855" s="82"/>
      <c r="L855" s="81"/>
      <c r="M855" s="81"/>
      <c r="N855" s="55"/>
      <c r="O855" s="55"/>
      <c r="P855" s="56"/>
      <c r="Q855" s="8"/>
      <c r="R855" s="148"/>
      <c r="S855" s="148"/>
      <c r="T855" s="148"/>
      <c r="U855" s="148"/>
      <c r="Y855" s="196"/>
      <c r="EK855" s="1"/>
    </row>
    <row r="856" spans="1:141" ht="12" customHeight="1" x14ac:dyDescent="0.25">
      <c r="A856" s="4"/>
      <c r="B856" s="4"/>
      <c r="C856" s="73"/>
      <c r="D856" s="73"/>
      <c r="E856" s="73"/>
      <c r="F856" s="73"/>
      <c r="G856" s="73"/>
      <c r="H856" s="73"/>
      <c r="I856" s="73"/>
      <c r="J856" s="73"/>
      <c r="K856" s="82"/>
      <c r="L856" s="81"/>
      <c r="M856" s="81"/>
      <c r="N856" s="55"/>
      <c r="O856" s="55"/>
      <c r="P856" s="56"/>
      <c r="Q856" s="8"/>
      <c r="R856" s="148"/>
      <c r="S856" s="148"/>
      <c r="T856" s="148"/>
      <c r="U856" s="148"/>
      <c r="Y856" s="196"/>
      <c r="EK856" s="1"/>
    </row>
    <row r="857" spans="1:141" ht="12" customHeight="1" x14ac:dyDescent="0.25">
      <c r="A857" s="4"/>
      <c r="B857" s="4"/>
      <c r="C857" s="73"/>
      <c r="D857" s="73"/>
      <c r="E857" s="73"/>
      <c r="F857" s="73"/>
      <c r="G857" s="73"/>
      <c r="H857" s="73"/>
      <c r="I857" s="73"/>
      <c r="J857" s="73"/>
      <c r="K857" s="82"/>
      <c r="L857" s="81"/>
      <c r="M857" s="81"/>
      <c r="N857" s="55"/>
      <c r="O857" s="55"/>
      <c r="P857" s="56"/>
      <c r="Q857" s="8"/>
      <c r="R857" s="148"/>
      <c r="S857" s="148"/>
      <c r="T857" s="148"/>
      <c r="U857" s="148"/>
      <c r="Y857" s="196"/>
      <c r="EK857" s="1"/>
    </row>
    <row r="858" spans="1:141" ht="12" customHeight="1" x14ac:dyDescent="0.25">
      <c r="A858" s="4"/>
      <c r="B858" s="4"/>
      <c r="C858" s="73"/>
      <c r="D858" s="73"/>
      <c r="E858" s="73"/>
      <c r="F858" s="73"/>
      <c r="G858" s="73"/>
      <c r="H858" s="73"/>
      <c r="I858" s="73"/>
      <c r="J858" s="73"/>
      <c r="K858" s="82"/>
      <c r="L858" s="81"/>
      <c r="M858" s="81"/>
      <c r="N858" s="55"/>
      <c r="O858" s="55"/>
      <c r="P858" s="56"/>
      <c r="Q858" s="8"/>
      <c r="R858" s="148"/>
      <c r="S858" s="148"/>
      <c r="T858" s="148"/>
      <c r="U858" s="148"/>
      <c r="Y858" s="196"/>
      <c r="EK858" s="1"/>
    </row>
    <row r="859" spans="1:141" ht="12" customHeight="1" x14ac:dyDescent="0.25">
      <c r="A859" s="4"/>
      <c r="B859" s="4"/>
      <c r="C859" s="73"/>
      <c r="D859" s="73"/>
      <c r="E859" s="73"/>
      <c r="F859" s="73"/>
      <c r="G859" s="73"/>
      <c r="H859" s="73"/>
      <c r="I859" s="73"/>
      <c r="J859" s="73"/>
      <c r="K859" s="82"/>
      <c r="L859" s="81"/>
      <c r="M859" s="81"/>
      <c r="N859" s="55"/>
      <c r="O859" s="55"/>
      <c r="P859" s="56"/>
      <c r="Q859" s="8"/>
      <c r="R859" s="148"/>
      <c r="S859" s="148"/>
      <c r="T859" s="148"/>
      <c r="U859" s="148"/>
      <c r="Y859" s="196"/>
      <c r="EK859" s="1"/>
    </row>
    <row r="860" spans="1:141" ht="12" customHeight="1" x14ac:dyDescent="0.25">
      <c r="A860" s="4"/>
      <c r="B860" s="4"/>
      <c r="C860" s="73"/>
      <c r="D860" s="73"/>
      <c r="E860" s="73"/>
      <c r="F860" s="73"/>
      <c r="G860" s="73"/>
      <c r="H860" s="73"/>
      <c r="I860" s="73"/>
      <c r="J860" s="73"/>
      <c r="K860" s="82"/>
      <c r="L860" s="81"/>
      <c r="M860" s="81"/>
      <c r="N860" s="55"/>
      <c r="O860" s="55"/>
      <c r="P860" s="56"/>
      <c r="Q860" s="8"/>
      <c r="R860" s="148"/>
      <c r="S860" s="148"/>
      <c r="T860" s="148"/>
      <c r="U860" s="148"/>
      <c r="Y860" s="196"/>
      <c r="EK860" s="1"/>
    </row>
    <row r="861" spans="1:141" ht="12" customHeight="1" x14ac:dyDescent="0.25">
      <c r="A861" s="4"/>
      <c r="B861" s="4"/>
      <c r="C861" s="73"/>
      <c r="D861" s="73"/>
      <c r="E861" s="73"/>
      <c r="F861" s="73"/>
      <c r="G861" s="73"/>
      <c r="H861" s="73"/>
      <c r="I861" s="73"/>
      <c r="J861" s="73"/>
      <c r="K861" s="82"/>
      <c r="L861" s="81"/>
      <c r="M861" s="81"/>
      <c r="N861" s="55"/>
      <c r="O861" s="55"/>
      <c r="P861" s="56"/>
      <c r="Q861" s="8"/>
      <c r="R861" s="148"/>
      <c r="S861" s="148"/>
      <c r="T861" s="148"/>
      <c r="U861" s="148"/>
      <c r="Y861" s="196"/>
      <c r="EK861" s="1"/>
    </row>
    <row r="862" spans="1:141" ht="12" customHeight="1" x14ac:dyDescent="0.25">
      <c r="A862" s="4"/>
      <c r="B862" s="4"/>
      <c r="C862" s="73"/>
      <c r="D862" s="73"/>
      <c r="E862" s="73"/>
      <c r="F862" s="73"/>
      <c r="G862" s="73"/>
      <c r="H862" s="73"/>
      <c r="I862" s="73"/>
      <c r="J862" s="73"/>
      <c r="K862" s="82"/>
      <c r="L862" s="81"/>
      <c r="M862" s="81"/>
      <c r="N862" s="55"/>
      <c r="O862" s="55"/>
      <c r="P862" s="56"/>
      <c r="Q862" s="8"/>
      <c r="R862" s="148"/>
      <c r="S862" s="148"/>
      <c r="T862" s="148"/>
      <c r="U862" s="148"/>
      <c r="Y862" s="196"/>
      <c r="EK862" s="1"/>
    </row>
    <row r="863" spans="1:141" ht="12" customHeight="1" x14ac:dyDescent="0.25">
      <c r="A863" s="4"/>
      <c r="B863" s="4"/>
      <c r="C863" s="73"/>
      <c r="D863" s="73"/>
      <c r="E863" s="73"/>
      <c r="F863" s="73"/>
      <c r="G863" s="73"/>
      <c r="H863" s="73"/>
      <c r="I863" s="73"/>
      <c r="J863" s="73"/>
      <c r="K863" s="82"/>
      <c r="L863" s="81"/>
      <c r="M863" s="81"/>
      <c r="N863" s="55"/>
      <c r="O863" s="55"/>
      <c r="P863" s="56"/>
      <c r="Q863" s="8"/>
      <c r="R863" s="148"/>
      <c r="S863" s="148"/>
      <c r="T863" s="148"/>
      <c r="U863" s="148"/>
      <c r="Y863" s="196"/>
      <c r="EK863" s="1"/>
    </row>
    <row r="864" spans="1:141" ht="12" customHeight="1" x14ac:dyDescent="0.25">
      <c r="A864" s="4"/>
      <c r="B864" s="4"/>
      <c r="C864" s="73"/>
      <c r="D864" s="73"/>
      <c r="E864" s="73"/>
      <c r="F864" s="73"/>
      <c r="G864" s="73"/>
      <c r="H864" s="73"/>
      <c r="I864" s="73"/>
      <c r="J864" s="73"/>
      <c r="K864" s="82"/>
      <c r="L864" s="81"/>
      <c r="M864" s="81"/>
      <c r="N864" s="55"/>
      <c r="O864" s="55"/>
      <c r="P864" s="56"/>
      <c r="Q864" s="8"/>
      <c r="R864" s="148"/>
      <c r="S864" s="148"/>
      <c r="T864" s="148"/>
      <c r="U864" s="148"/>
      <c r="Y864" s="196"/>
      <c r="EK864" s="1"/>
    </row>
    <row r="865" spans="1:141" ht="12" customHeight="1" x14ac:dyDescent="0.25">
      <c r="A865" s="4"/>
      <c r="B865" s="4"/>
      <c r="C865" s="73"/>
      <c r="D865" s="73"/>
      <c r="E865" s="73"/>
      <c r="F865" s="73"/>
      <c r="G865" s="73"/>
      <c r="H865" s="73"/>
      <c r="I865" s="73"/>
      <c r="J865" s="73"/>
      <c r="K865" s="82"/>
      <c r="L865" s="81"/>
      <c r="M865" s="81"/>
      <c r="N865" s="55"/>
      <c r="O865" s="55"/>
      <c r="P865" s="56"/>
      <c r="Q865" s="8"/>
      <c r="R865" s="148"/>
      <c r="S865" s="148"/>
      <c r="T865" s="148"/>
      <c r="U865" s="148"/>
      <c r="Y865" s="196"/>
      <c r="EK865" s="1"/>
    </row>
    <row r="866" spans="1:141" ht="12" customHeight="1" x14ac:dyDescent="0.25">
      <c r="A866" s="4"/>
      <c r="B866" s="4"/>
      <c r="C866" s="73"/>
      <c r="D866" s="73"/>
      <c r="E866" s="73"/>
      <c r="F866" s="73"/>
      <c r="G866" s="73"/>
      <c r="H866" s="73"/>
      <c r="I866" s="73"/>
      <c r="J866" s="73"/>
      <c r="K866" s="82"/>
      <c r="L866" s="81"/>
      <c r="M866" s="81"/>
      <c r="N866" s="55"/>
      <c r="O866" s="55"/>
      <c r="P866" s="56"/>
      <c r="Q866" s="8"/>
      <c r="R866" s="148"/>
      <c r="S866" s="148"/>
      <c r="T866" s="148"/>
      <c r="U866" s="148"/>
      <c r="Y866" s="196"/>
      <c r="EK866" s="1"/>
    </row>
    <row r="867" spans="1:141" ht="12" customHeight="1" x14ac:dyDescent="0.25">
      <c r="A867" s="4"/>
      <c r="B867" s="4"/>
      <c r="C867" s="73"/>
      <c r="D867" s="73"/>
      <c r="E867" s="73"/>
      <c r="F867" s="73"/>
      <c r="G867" s="73"/>
      <c r="H867" s="73"/>
      <c r="I867" s="73"/>
      <c r="J867" s="73"/>
      <c r="K867" s="82"/>
      <c r="L867" s="81"/>
      <c r="M867" s="81"/>
      <c r="N867" s="55"/>
      <c r="O867" s="55"/>
      <c r="P867" s="56"/>
      <c r="Q867" s="8"/>
      <c r="R867" s="148"/>
      <c r="S867" s="148"/>
      <c r="T867" s="148"/>
      <c r="U867" s="148"/>
      <c r="Y867" s="196"/>
      <c r="EK867" s="1"/>
    </row>
    <row r="868" spans="1:141" ht="12" customHeight="1" x14ac:dyDescent="0.25">
      <c r="A868" s="4"/>
      <c r="B868" s="4"/>
      <c r="C868" s="73"/>
      <c r="D868" s="73"/>
      <c r="E868" s="73"/>
      <c r="F868" s="73"/>
      <c r="G868" s="73"/>
      <c r="H868" s="73"/>
      <c r="I868" s="73"/>
      <c r="J868" s="73"/>
      <c r="K868" s="82"/>
      <c r="L868" s="81"/>
      <c r="M868" s="81"/>
      <c r="N868" s="55"/>
      <c r="O868" s="55"/>
      <c r="P868" s="56"/>
      <c r="Q868" s="8"/>
      <c r="R868" s="148"/>
      <c r="S868" s="148"/>
      <c r="T868" s="148"/>
      <c r="U868" s="148"/>
      <c r="Y868" s="196"/>
      <c r="EK868" s="1"/>
    </row>
    <row r="869" spans="1:141" ht="12" customHeight="1" x14ac:dyDescent="0.25">
      <c r="A869" s="4"/>
      <c r="B869" s="4"/>
      <c r="C869" s="73"/>
      <c r="D869" s="73"/>
      <c r="E869" s="73"/>
      <c r="F869" s="73"/>
      <c r="G869" s="73"/>
      <c r="H869" s="73"/>
      <c r="I869" s="73"/>
      <c r="J869" s="73"/>
      <c r="K869" s="82"/>
      <c r="L869" s="81"/>
      <c r="M869" s="81"/>
      <c r="N869" s="55"/>
      <c r="O869" s="55"/>
      <c r="P869" s="56"/>
      <c r="Q869" s="8"/>
      <c r="R869" s="148"/>
      <c r="S869" s="148"/>
      <c r="T869" s="148"/>
      <c r="U869" s="148"/>
      <c r="Y869" s="196"/>
      <c r="EK869" s="1"/>
    </row>
    <row r="870" spans="1:141" ht="12" customHeight="1" x14ac:dyDescent="0.25">
      <c r="B870" s="4"/>
      <c r="C870" s="73"/>
      <c r="D870" s="73"/>
      <c r="E870" s="73"/>
      <c r="F870" s="73"/>
      <c r="G870" s="73"/>
      <c r="H870" s="73"/>
      <c r="I870" s="73"/>
      <c r="J870" s="73"/>
      <c r="K870" s="82"/>
      <c r="L870" s="81"/>
      <c r="M870" s="81"/>
      <c r="N870" s="55"/>
      <c r="O870" s="55"/>
      <c r="P870" s="56"/>
      <c r="Q870" s="8"/>
      <c r="R870" s="148"/>
      <c r="S870" s="148"/>
      <c r="T870" s="148"/>
      <c r="U870" s="148"/>
      <c r="Y870" s="196"/>
      <c r="EK870" s="1"/>
    </row>
    <row r="871" spans="1:141" ht="12" customHeight="1" x14ac:dyDescent="0.25">
      <c r="A871" s="4"/>
      <c r="B871" s="4"/>
      <c r="C871" s="73"/>
      <c r="D871" s="73"/>
      <c r="E871" s="73"/>
      <c r="F871" s="73"/>
      <c r="G871" s="73"/>
      <c r="H871" s="73"/>
      <c r="I871" s="73"/>
      <c r="J871" s="73"/>
      <c r="K871" s="82"/>
      <c r="L871" s="81"/>
      <c r="M871" s="81"/>
      <c r="N871" s="55"/>
      <c r="O871" s="55"/>
      <c r="P871" s="56"/>
      <c r="Q871" s="8"/>
      <c r="R871" s="148"/>
      <c r="S871" s="148"/>
      <c r="T871" s="148"/>
      <c r="U871" s="148"/>
      <c r="Y871" s="196"/>
      <c r="EK871" s="1"/>
    </row>
    <row r="872" spans="1:141" ht="12" customHeight="1" x14ac:dyDescent="0.25">
      <c r="A872" s="4"/>
      <c r="B872" s="4"/>
      <c r="C872" s="73"/>
      <c r="D872" s="73"/>
      <c r="E872" s="73"/>
      <c r="F872" s="73"/>
      <c r="G872" s="73"/>
      <c r="H872" s="73"/>
      <c r="I872" s="73"/>
      <c r="J872" s="73"/>
      <c r="K872" s="82"/>
      <c r="L872" s="81"/>
      <c r="M872" s="81"/>
      <c r="N872" s="55"/>
      <c r="O872" s="55"/>
      <c r="P872" s="56"/>
      <c r="Q872" s="8"/>
      <c r="R872" s="148"/>
      <c r="S872" s="148"/>
      <c r="T872" s="148"/>
      <c r="U872" s="148"/>
      <c r="Y872" s="196"/>
      <c r="EK872" s="1"/>
    </row>
    <row r="873" spans="1:141" ht="12" customHeight="1" x14ac:dyDescent="0.25">
      <c r="A873" s="4"/>
      <c r="B873" s="4"/>
      <c r="C873" s="73"/>
      <c r="D873" s="73"/>
      <c r="E873" s="73"/>
      <c r="F873" s="73"/>
      <c r="G873" s="73"/>
      <c r="H873" s="73"/>
      <c r="I873" s="73"/>
      <c r="J873" s="73"/>
      <c r="K873" s="82"/>
      <c r="L873" s="81"/>
      <c r="M873" s="81"/>
      <c r="N873" s="55"/>
      <c r="O873" s="55"/>
      <c r="P873" s="56"/>
      <c r="Q873" s="8"/>
      <c r="R873" s="148"/>
      <c r="S873" s="148"/>
      <c r="T873" s="148"/>
      <c r="U873" s="148"/>
      <c r="Y873" s="196"/>
      <c r="EK873" s="1"/>
    </row>
    <row r="874" spans="1:141" ht="12" customHeight="1" x14ac:dyDescent="0.25">
      <c r="A874" s="4"/>
      <c r="B874" s="4"/>
      <c r="C874" s="73"/>
      <c r="D874" s="73"/>
      <c r="E874" s="73"/>
      <c r="F874" s="73"/>
      <c r="G874" s="73"/>
      <c r="H874" s="73"/>
      <c r="I874" s="73"/>
      <c r="J874" s="73"/>
      <c r="K874" s="82"/>
      <c r="L874" s="81"/>
      <c r="M874" s="81"/>
      <c r="N874" s="55"/>
      <c r="O874" s="55"/>
      <c r="P874" s="56"/>
      <c r="Q874" s="8"/>
      <c r="R874" s="148"/>
      <c r="S874" s="148"/>
      <c r="T874" s="148"/>
      <c r="U874" s="148"/>
      <c r="Y874" s="196"/>
      <c r="EK874" s="1"/>
    </row>
    <row r="875" spans="1:141" ht="12" customHeight="1" x14ac:dyDescent="0.25">
      <c r="A875" s="4"/>
      <c r="B875" s="4"/>
      <c r="C875" s="73"/>
      <c r="D875" s="73"/>
      <c r="E875" s="73"/>
      <c r="F875" s="73"/>
      <c r="G875" s="73"/>
      <c r="H875" s="73"/>
      <c r="I875" s="73"/>
      <c r="J875" s="73"/>
      <c r="K875" s="82"/>
      <c r="L875" s="81"/>
      <c r="M875" s="81"/>
      <c r="N875" s="55"/>
      <c r="O875" s="55"/>
      <c r="P875" s="56"/>
      <c r="Q875" s="8"/>
      <c r="R875" s="148"/>
      <c r="S875" s="148"/>
      <c r="T875" s="148"/>
      <c r="U875" s="148"/>
      <c r="Y875" s="196"/>
      <c r="EK875" s="1"/>
    </row>
    <row r="876" spans="1:141" ht="12" customHeight="1" x14ac:dyDescent="0.25">
      <c r="A876" s="4"/>
      <c r="B876" s="4"/>
      <c r="C876" s="73"/>
      <c r="D876" s="73"/>
      <c r="E876" s="73"/>
      <c r="F876" s="73"/>
      <c r="G876" s="73"/>
      <c r="H876" s="73"/>
      <c r="I876" s="73"/>
      <c r="J876" s="73"/>
      <c r="K876" s="82"/>
      <c r="L876" s="81"/>
      <c r="M876" s="81"/>
      <c r="N876" s="55"/>
      <c r="O876" s="55"/>
      <c r="P876" s="56"/>
      <c r="Q876" s="8"/>
      <c r="R876" s="148"/>
      <c r="S876" s="148"/>
      <c r="T876" s="148"/>
      <c r="U876" s="148"/>
      <c r="Y876" s="196"/>
      <c r="EK876" s="1"/>
    </row>
    <row r="877" spans="1:141" ht="12" customHeight="1" x14ac:dyDescent="0.25">
      <c r="A877" s="4"/>
      <c r="B877" s="4"/>
      <c r="C877" s="73"/>
      <c r="D877" s="73"/>
      <c r="E877" s="73"/>
      <c r="F877" s="73"/>
      <c r="G877" s="73"/>
      <c r="H877" s="73"/>
      <c r="I877" s="73"/>
      <c r="J877" s="73"/>
      <c r="K877" s="82"/>
      <c r="L877" s="81"/>
      <c r="M877" s="81"/>
      <c r="N877" s="55"/>
      <c r="O877" s="55"/>
      <c r="P877" s="56"/>
      <c r="Q877" s="8"/>
      <c r="R877" s="148"/>
      <c r="S877" s="148"/>
      <c r="T877" s="148"/>
      <c r="U877" s="148"/>
      <c r="Y877" s="196"/>
      <c r="EK877" s="1"/>
    </row>
    <row r="878" spans="1:141" ht="12" customHeight="1" x14ac:dyDescent="0.25">
      <c r="A878" s="4"/>
      <c r="B878" s="4"/>
      <c r="C878" s="73"/>
      <c r="D878" s="73"/>
      <c r="E878" s="73"/>
      <c r="F878" s="73"/>
      <c r="G878" s="73"/>
      <c r="H878" s="73"/>
      <c r="I878" s="73"/>
      <c r="J878" s="73"/>
      <c r="K878" s="82"/>
      <c r="L878" s="81"/>
      <c r="M878" s="81"/>
      <c r="N878" s="55"/>
      <c r="O878" s="55"/>
      <c r="P878" s="56"/>
      <c r="Q878" s="8"/>
      <c r="R878" s="148"/>
      <c r="S878" s="148"/>
      <c r="T878" s="148"/>
      <c r="U878" s="148"/>
      <c r="Y878" s="196"/>
      <c r="EK878" s="1"/>
    </row>
    <row r="879" spans="1:141" ht="12" customHeight="1" x14ac:dyDescent="0.25">
      <c r="A879" s="4"/>
      <c r="B879" s="4"/>
      <c r="C879" s="73"/>
      <c r="D879" s="73"/>
      <c r="E879" s="73"/>
      <c r="F879" s="73"/>
      <c r="G879" s="73"/>
      <c r="H879" s="73"/>
      <c r="I879" s="73"/>
      <c r="J879" s="73"/>
      <c r="K879" s="82"/>
      <c r="L879" s="81"/>
      <c r="M879" s="81"/>
      <c r="N879" s="55"/>
      <c r="O879" s="55"/>
      <c r="P879" s="56"/>
      <c r="Q879" s="8"/>
      <c r="R879" s="148"/>
      <c r="S879" s="148"/>
      <c r="T879" s="148"/>
      <c r="U879" s="148"/>
      <c r="Y879" s="196"/>
      <c r="EK879" s="1"/>
    </row>
    <row r="880" spans="1:141" ht="12" customHeight="1" x14ac:dyDescent="0.25">
      <c r="A880" s="4"/>
      <c r="B880" s="4"/>
      <c r="C880" s="73"/>
      <c r="D880" s="73"/>
      <c r="E880" s="73"/>
      <c r="F880" s="73"/>
      <c r="G880" s="73"/>
      <c r="H880" s="73"/>
      <c r="I880" s="73"/>
      <c r="J880" s="73"/>
      <c r="K880" s="82"/>
      <c r="L880" s="81"/>
      <c r="M880" s="81"/>
      <c r="N880" s="55"/>
      <c r="O880" s="55"/>
      <c r="P880" s="56"/>
      <c r="Q880" s="8"/>
      <c r="R880" s="148"/>
      <c r="S880" s="148"/>
      <c r="T880" s="148"/>
      <c r="U880" s="148"/>
      <c r="Y880" s="196"/>
      <c r="EK880" s="1"/>
    </row>
    <row r="881" spans="1:141" s="19" customFormat="1" ht="12" customHeight="1" x14ac:dyDescent="0.25">
      <c r="B881" s="4"/>
      <c r="C881" s="73"/>
      <c r="D881" s="73"/>
      <c r="E881" s="73"/>
      <c r="F881" s="73"/>
      <c r="G881" s="73"/>
      <c r="H881" s="73"/>
      <c r="I881" s="73"/>
      <c r="J881" s="73"/>
      <c r="K881" s="82"/>
      <c r="L881" s="81"/>
      <c r="M881" s="81"/>
      <c r="N881" s="55"/>
      <c r="O881" s="55"/>
      <c r="P881" s="56"/>
      <c r="Q881" s="17"/>
      <c r="R881" s="150"/>
      <c r="S881" s="150"/>
      <c r="T881" s="150"/>
      <c r="U881" s="150"/>
      <c r="V881" s="321"/>
      <c r="W881" s="338"/>
      <c r="X881" s="192"/>
      <c r="Y881" s="53"/>
      <c r="Z881" s="151"/>
      <c r="AA881" s="152"/>
      <c r="AB881" s="152"/>
      <c r="AC881" s="152"/>
      <c r="AD881" s="152"/>
      <c r="AE881" s="20"/>
      <c r="AF881" s="20"/>
      <c r="AG881" s="20"/>
      <c r="AH881" s="20"/>
      <c r="AI881" s="20"/>
      <c r="AJ881" s="20"/>
      <c r="AK881" s="20"/>
      <c r="AL881" s="20"/>
      <c r="AM881" s="20"/>
      <c r="AN881" s="20"/>
      <c r="AO881" s="20"/>
      <c r="AP881" s="20"/>
      <c r="AQ881" s="20"/>
      <c r="AR881" s="20"/>
      <c r="AS881" s="20"/>
      <c r="AT881" s="20"/>
      <c r="AU881" s="20"/>
      <c r="AV881" s="20"/>
      <c r="AW881" s="20"/>
      <c r="AX881" s="20"/>
      <c r="AY881" s="20"/>
      <c r="AZ881" s="20"/>
      <c r="BA881" s="20"/>
      <c r="BB881" s="20"/>
      <c r="BC881" s="20"/>
      <c r="BD881" s="20"/>
      <c r="BE881" s="20"/>
      <c r="BF881" s="20"/>
      <c r="BG881" s="20"/>
      <c r="BH881" s="20"/>
      <c r="BI881" s="20"/>
      <c r="BJ881" s="20"/>
      <c r="BK881" s="20"/>
      <c r="BL881" s="20"/>
      <c r="BM881" s="20"/>
      <c r="BN881" s="20"/>
      <c r="BO881" s="20"/>
      <c r="BP881" s="20"/>
      <c r="BQ881" s="20"/>
      <c r="BR881" s="20"/>
      <c r="BS881" s="20"/>
      <c r="BT881" s="20"/>
      <c r="BU881" s="20"/>
      <c r="BV881" s="20"/>
      <c r="BW881" s="20"/>
      <c r="BX881" s="20"/>
      <c r="BY881" s="20"/>
      <c r="BZ881" s="20"/>
      <c r="CA881" s="20"/>
      <c r="CB881" s="20"/>
      <c r="CC881" s="20"/>
      <c r="CD881" s="20"/>
      <c r="CE881" s="20"/>
      <c r="CF881" s="20"/>
      <c r="CG881" s="20"/>
      <c r="CH881" s="20"/>
      <c r="CI881" s="20"/>
      <c r="CJ881" s="20"/>
      <c r="CK881" s="20"/>
      <c r="CL881" s="20"/>
      <c r="CM881" s="20"/>
      <c r="CN881" s="20"/>
      <c r="CO881" s="20"/>
      <c r="CP881" s="20"/>
      <c r="CQ881" s="20"/>
      <c r="CR881" s="20"/>
      <c r="CS881" s="20"/>
      <c r="CT881" s="20"/>
      <c r="CU881" s="20"/>
      <c r="CV881" s="20"/>
      <c r="CW881" s="20"/>
      <c r="CX881" s="20"/>
      <c r="CY881" s="20"/>
      <c r="CZ881" s="20"/>
      <c r="DA881" s="20"/>
      <c r="DB881" s="20"/>
      <c r="DC881" s="20"/>
      <c r="DD881" s="20"/>
      <c r="DE881" s="20"/>
      <c r="DF881" s="20"/>
      <c r="DG881" s="20"/>
      <c r="DH881" s="20"/>
      <c r="DI881" s="20"/>
      <c r="DJ881" s="20"/>
      <c r="DK881" s="20"/>
      <c r="DL881" s="20"/>
      <c r="DM881" s="20"/>
      <c r="DN881" s="20"/>
      <c r="DO881" s="20"/>
      <c r="DP881" s="20"/>
      <c r="DQ881" s="20"/>
      <c r="DR881" s="20"/>
      <c r="DS881" s="20"/>
      <c r="DT881" s="20"/>
      <c r="DU881" s="20"/>
      <c r="DV881" s="20"/>
      <c r="DW881" s="20"/>
      <c r="DX881" s="20"/>
      <c r="DY881" s="20"/>
      <c r="DZ881" s="20"/>
      <c r="EA881" s="20"/>
      <c r="EB881" s="20"/>
      <c r="EC881" s="20"/>
      <c r="ED881" s="20"/>
      <c r="EE881" s="20"/>
      <c r="EF881" s="20"/>
      <c r="EG881" s="20"/>
      <c r="EH881" s="20"/>
      <c r="EK881" s="21"/>
    </row>
    <row r="882" spans="1:141" ht="12" customHeight="1" x14ac:dyDescent="0.25">
      <c r="A882" s="4"/>
      <c r="B882" s="4"/>
      <c r="C882" s="73"/>
      <c r="D882" s="73"/>
      <c r="E882" s="73"/>
      <c r="F882" s="73"/>
      <c r="G882" s="73"/>
      <c r="H882" s="73"/>
      <c r="I882" s="73"/>
      <c r="J882" s="73"/>
      <c r="K882" s="82"/>
      <c r="L882" s="81"/>
      <c r="M882" s="81"/>
      <c r="N882" s="55"/>
      <c r="O882" s="55"/>
      <c r="P882" s="56"/>
      <c r="Q882" s="8"/>
      <c r="R882" s="148"/>
      <c r="S882" s="148"/>
      <c r="T882" s="148"/>
      <c r="U882" s="148"/>
      <c r="Y882" s="196"/>
      <c r="EK882" s="1"/>
    </row>
    <row r="883" spans="1:141" ht="12" customHeight="1" x14ac:dyDescent="0.25">
      <c r="A883" s="4"/>
      <c r="B883" s="4"/>
      <c r="C883" s="73"/>
      <c r="D883" s="73"/>
      <c r="E883" s="73"/>
      <c r="F883" s="73"/>
      <c r="G883" s="73"/>
      <c r="H883" s="73"/>
      <c r="I883" s="73"/>
      <c r="J883" s="73"/>
      <c r="K883" s="82"/>
      <c r="L883" s="81"/>
      <c r="M883" s="81"/>
      <c r="N883" s="55"/>
      <c r="O883" s="55"/>
      <c r="P883" s="56"/>
      <c r="Q883" s="8"/>
      <c r="R883" s="148"/>
      <c r="S883" s="148"/>
      <c r="T883" s="148"/>
      <c r="U883" s="148"/>
      <c r="Y883" s="196"/>
      <c r="EK883" s="1"/>
    </row>
    <row r="884" spans="1:141" ht="12" customHeight="1" x14ac:dyDescent="0.25">
      <c r="A884" s="4"/>
      <c r="B884" s="4"/>
      <c r="C884" s="73"/>
      <c r="D884" s="73"/>
      <c r="E884" s="73"/>
      <c r="F884" s="73"/>
      <c r="G884" s="73"/>
      <c r="H884" s="73"/>
      <c r="I884" s="73"/>
      <c r="J884" s="73"/>
      <c r="K884" s="82"/>
      <c r="L884" s="81"/>
      <c r="M884" s="81"/>
      <c r="N884" s="55"/>
      <c r="O884" s="55"/>
      <c r="P884" s="56"/>
      <c r="Q884" s="8"/>
      <c r="R884" s="148"/>
      <c r="S884" s="148"/>
      <c r="T884" s="148"/>
      <c r="U884" s="148"/>
      <c r="Y884" s="196"/>
      <c r="EK884" s="1"/>
    </row>
    <row r="885" spans="1:141" ht="12" customHeight="1" x14ac:dyDescent="0.25">
      <c r="A885" s="4"/>
      <c r="B885" s="4"/>
      <c r="C885" s="73"/>
      <c r="D885" s="73"/>
      <c r="E885" s="73"/>
      <c r="F885" s="73"/>
      <c r="G885" s="73"/>
      <c r="H885" s="73"/>
      <c r="I885" s="73"/>
      <c r="J885" s="73"/>
      <c r="K885" s="82"/>
      <c r="L885" s="81"/>
      <c r="M885" s="81"/>
      <c r="N885" s="55"/>
      <c r="O885" s="55"/>
      <c r="P885" s="56"/>
      <c r="Q885" s="8"/>
      <c r="R885" s="148"/>
      <c r="S885" s="148"/>
      <c r="T885" s="148"/>
      <c r="U885" s="148"/>
      <c r="Y885" s="196"/>
      <c r="EK885" s="1"/>
    </row>
    <row r="886" spans="1:141" ht="12" customHeight="1" x14ac:dyDescent="0.25">
      <c r="B886" s="4"/>
      <c r="C886" s="73"/>
      <c r="D886" s="73"/>
      <c r="E886" s="73"/>
      <c r="F886" s="73"/>
      <c r="G886" s="73"/>
      <c r="H886" s="73"/>
      <c r="I886" s="73"/>
      <c r="J886" s="73"/>
      <c r="K886" s="82"/>
      <c r="L886" s="81"/>
      <c r="M886" s="81"/>
      <c r="N886" s="55"/>
      <c r="O886" s="55"/>
      <c r="P886" s="56"/>
      <c r="Q886" s="8"/>
      <c r="R886" s="148"/>
      <c r="S886" s="148"/>
      <c r="T886" s="148"/>
      <c r="U886" s="148"/>
      <c r="Y886" s="196"/>
      <c r="EK886" s="1"/>
    </row>
    <row r="887" spans="1:141" ht="12" customHeight="1" x14ac:dyDescent="0.25">
      <c r="B887" s="4"/>
      <c r="C887" s="73"/>
      <c r="D887" s="73"/>
      <c r="E887" s="73"/>
      <c r="F887" s="73"/>
      <c r="G887" s="73"/>
      <c r="H887" s="73"/>
      <c r="I887" s="73"/>
      <c r="J887" s="73"/>
      <c r="K887" s="82"/>
      <c r="L887" s="81"/>
      <c r="M887" s="81"/>
      <c r="N887" s="55"/>
      <c r="O887" s="55"/>
      <c r="P887" s="56"/>
      <c r="Q887" s="8"/>
      <c r="R887" s="148"/>
      <c r="S887" s="148"/>
      <c r="T887" s="148"/>
      <c r="U887" s="148"/>
      <c r="Y887" s="196"/>
      <c r="EK887" s="1"/>
    </row>
    <row r="888" spans="1:141" ht="12" customHeight="1" x14ac:dyDescent="0.25">
      <c r="B888" s="4"/>
      <c r="C888" s="73"/>
      <c r="D888" s="73"/>
      <c r="E888" s="73"/>
      <c r="F888" s="73"/>
      <c r="G888" s="73"/>
      <c r="H888" s="73"/>
      <c r="I888" s="73"/>
      <c r="J888" s="73"/>
      <c r="K888" s="82"/>
      <c r="L888" s="81"/>
      <c r="M888" s="81"/>
      <c r="N888" s="55"/>
      <c r="O888" s="55"/>
      <c r="P888" s="56"/>
      <c r="Q888" s="8"/>
      <c r="R888" s="148"/>
      <c r="S888" s="148"/>
      <c r="T888" s="148"/>
      <c r="U888" s="148"/>
      <c r="Y888" s="196"/>
      <c r="EK888" s="1"/>
    </row>
    <row r="889" spans="1:141" ht="12" customHeight="1" x14ac:dyDescent="0.25">
      <c r="B889" s="4"/>
      <c r="C889" s="73"/>
      <c r="D889" s="73"/>
      <c r="E889" s="73"/>
      <c r="F889" s="73"/>
      <c r="G889" s="73"/>
      <c r="H889" s="73"/>
      <c r="I889" s="73"/>
      <c r="J889" s="73"/>
      <c r="K889" s="82"/>
      <c r="L889" s="81"/>
      <c r="M889" s="81"/>
      <c r="N889" s="55"/>
      <c r="O889" s="55"/>
      <c r="P889" s="56"/>
      <c r="Q889" s="8"/>
      <c r="R889" s="148"/>
      <c r="S889" s="148"/>
      <c r="T889" s="148"/>
      <c r="U889" s="148"/>
      <c r="Y889" s="196"/>
      <c r="EK889" s="1"/>
    </row>
    <row r="890" spans="1:141" ht="12" customHeight="1" x14ac:dyDescent="0.25">
      <c r="B890" s="4"/>
      <c r="C890" s="73"/>
      <c r="D890" s="73"/>
      <c r="E890" s="73"/>
      <c r="F890" s="73"/>
      <c r="G890" s="73"/>
      <c r="H890" s="73"/>
      <c r="I890" s="73"/>
      <c r="J890" s="73"/>
      <c r="K890" s="82"/>
      <c r="L890" s="81"/>
      <c r="M890" s="81"/>
      <c r="N890" s="55"/>
      <c r="O890" s="55"/>
      <c r="P890" s="56"/>
      <c r="Q890" s="8"/>
      <c r="R890" s="148"/>
      <c r="S890" s="148"/>
      <c r="T890" s="148"/>
      <c r="U890" s="148"/>
      <c r="Y890" s="196"/>
      <c r="EK890" s="1"/>
    </row>
    <row r="891" spans="1:141" ht="12" customHeight="1" x14ac:dyDescent="0.25">
      <c r="B891" s="4"/>
      <c r="C891" s="73"/>
      <c r="D891" s="73"/>
      <c r="E891" s="73"/>
      <c r="F891" s="73"/>
      <c r="G891" s="73"/>
      <c r="H891" s="73"/>
      <c r="I891" s="73"/>
      <c r="J891" s="73"/>
      <c r="K891" s="82"/>
      <c r="L891" s="81"/>
      <c r="M891" s="81"/>
      <c r="N891" s="55"/>
      <c r="O891" s="55"/>
      <c r="P891" s="56"/>
      <c r="Q891" s="8"/>
      <c r="R891" s="148"/>
      <c r="S891" s="148"/>
      <c r="T891" s="148"/>
      <c r="U891" s="148"/>
      <c r="Y891" s="196"/>
      <c r="EK891" s="1"/>
    </row>
    <row r="892" spans="1:141" ht="12" customHeight="1" x14ac:dyDescent="0.25">
      <c r="B892" s="4"/>
      <c r="C892" s="73"/>
      <c r="D892" s="73"/>
      <c r="E892" s="73"/>
      <c r="F892" s="73"/>
      <c r="G892" s="73"/>
      <c r="H892" s="73"/>
      <c r="I892" s="73"/>
      <c r="J892" s="73"/>
      <c r="K892" s="82"/>
      <c r="L892" s="81"/>
      <c r="M892" s="81"/>
      <c r="N892" s="55"/>
      <c r="O892" s="55"/>
      <c r="P892" s="56"/>
      <c r="Q892" s="8"/>
      <c r="R892" s="148"/>
      <c r="S892" s="148"/>
      <c r="T892" s="148"/>
      <c r="U892" s="148"/>
      <c r="Y892" s="196"/>
      <c r="EK892" s="1"/>
    </row>
    <row r="893" spans="1:141" ht="12" customHeight="1" x14ac:dyDescent="0.25">
      <c r="B893" s="4"/>
      <c r="C893" s="73"/>
      <c r="D893" s="73"/>
      <c r="E893" s="73"/>
      <c r="F893" s="73"/>
      <c r="G893" s="73"/>
      <c r="H893" s="73"/>
      <c r="I893" s="73"/>
      <c r="J893" s="73"/>
      <c r="K893" s="82"/>
      <c r="L893" s="81"/>
      <c r="M893" s="81"/>
      <c r="N893" s="55"/>
      <c r="O893" s="55"/>
      <c r="P893" s="56"/>
      <c r="Q893" s="8"/>
      <c r="R893" s="148"/>
      <c r="S893" s="148"/>
      <c r="T893" s="148"/>
      <c r="U893" s="148"/>
      <c r="Y893" s="196"/>
      <c r="EK893" s="1"/>
    </row>
    <row r="894" spans="1:141" ht="12" customHeight="1" x14ac:dyDescent="0.25">
      <c r="B894" s="4"/>
      <c r="C894" s="73"/>
      <c r="D894" s="73"/>
      <c r="E894" s="73"/>
      <c r="F894" s="73"/>
      <c r="G894" s="73"/>
      <c r="H894" s="73"/>
      <c r="I894" s="73"/>
      <c r="J894" s="73"/>
      <c r="K894" s="82"/>
      <c r="L894" s="81"/>
      <c r="M894" s="81"/>
      <c r="N894" s="55"/>
      <c r="O894" s="55"/>
      <c r="P894" s="56"/>
      <c r="Q894" s="8"/>
      <c r="R894" s="148"/>
      <c r="S894" s="148"/>
      <c r="T894" s="148"/>
      <c r="U894" s="148"/>
      <c r="Y894" s="196"/>
      <c r="EK894" s="1"/>
    </row>
    <row r="895" spans="1:141" ht="12" customHeight="1" x14ac:dyDescent="0.25">
      <c r="B895" s="4"/>
      <c r="C895" s="73"/>
      <c r="D895" s="73"/>
      <c r="E895" s="73"/>
      <c r="F895" s="73"/>
      <c r="G895" s="73"/>
      <c r="H895" s="73"/>
      <c r="I895" s="73"/>
      <c r="J895" s="73"/>
      <c r="K895" s="82"/>
      <c r="L895" s="81"/>
      <c r="M895" s="81"/>
      <c r="N895" s="55"/>
      <c r="O895" s="55"/>
      <c r="P895" s="56"/>
      <c r="Q895" s="8"/>
      <c r="R895" s="148"/>
      <c r="S895" s="148"/>
      <c r="T895" s="148"/>
      <c r="U895" s="148"/>
      <c r="Y895" s="196"/>
      <c r="EK895" s="1"/>
    </row>
    <row r="896" spans="1:141" ht="12" customHeight="1" x14ac:dyDescent="0.25">
      <c r="B896" s="4"/>
      <c r="C896" s="73"/>
      <c r="D896" s="73"/>
      <c r="E896" s="73"/>
      <c r="F896" s="73"/>
      <c r="G896" s="73"/>
      <c r="H896" s="73"/>
      <c r="I896" s="73"/>
      <c r="J896" s="73"/>
      <c r="K896" s="82"/>
      <c r="L896" s="81"/>
      <c r="M896" s="81"/>
      <c r="N896" s="55"/>
      <c r="O896" s="55"/>
      <c r="P896" s="56"/>
      <c r="Q896" s="8"/>
      <c r="R896" s="148"/>
      <c r="S896" s="148"/>
      <c r="T896" s="148"/>
      <c r="U896" s="148"/>
      <c r="Y896" s="196"/>
      <c r="EK896" s="1"/>
    </row>
    <row r="897" spans="1:141" ht="12" customHeight="1" x14ac:dyDescent="0.25">
      <c r="B897" s="4"/>
      <c r="C897" s="73"/>
      <c r="D897" s="73"/>
      <c r="E897" s="73"/>
      <c r="F897" s="73"/>
      <c r="G897" s="73"/>
      <c r="H897" s="73"/>
      <c r="I897" s="73"/>
      <c r="J897" s="73"/>
      <c r="K897" s="82"/>
      <c r="L897" s="81"/>
      <c r="M897" s="81"/>
      <c r="N897" s="55"/>
      <c r="O897" s="55"/>
      <c r="P897" s="56"/>
      <c r="Q897" s="8"/>
      <c r="R897" s="148"/>
      <c r="S897" s="148"/>
      <c r="T897" s="148"/>
      <c r="U897" s="148"/>
      <c r="Y897" s="196"/>
      <c r="EK897" s="1"/>
    </row>
    <row r="898" spans="1:141" ht="12" customHeight="1" x14ac:dyDescent="0.25">
      <c r="B898" s="4"/>
      <c r="C898" s="73"/>
      <c r="D898" s="73"/>
      <c r="E898" s="73"/>
      <c r="F898" s="73"/>
      <c r="G898" s="73"/>
      <c r="H898" s="73"/>
      <c r="I898" s="73"/>
      <c r="J898" s="73"/>
      <c r="K898" s="82"/>
      <c r="L898" s="81"/>
      <c r="M898" s="81"/>
      <c r="N898" s="55"/>
      <c r="O898" s="55"/>
      <c r="P898" s="56"/>
      <c r="Q898" s="8"/>
      <c r="R898" s="148"/>
      <c r="S898" s="148"/>
      <c r="T898" s="148"/>
      <c r="U898" s="148"/>
      <c r="Y898" s="196"/>
      <c r="EK898" s="1"/>
    </row>
    <row r="899" spans="1:141" ht="12" customHeight="1" x14ac:dyDescent="0.25">
      <c r="B899" s="4"/>
      <c r="C899" s="73"/>
      <c r="D899" s="73"/>
      <c r="E899" s="73"/>
      <c r="F899" s="73"/>
      <c r="G899" s="73"/>
      <c r="H899" s="73"/>
      <c r="I899" s="73"/>
      <c r="J899" s="73"/>
      <c r="K899" s="82"/>
      <c r="L899" s="81"/>
      <c r="M899" s="81"/>
      <c r="N899" s="55"/>
      <c r="O899" s="55"/>
      <c r="P899" s="56"/>
      <c r="Q899" s="8"/>
      <c r="R899" s="148"/>
      <c r="S899" s="148"/>
      <c r="T899" s="148"/>
      <c r="U899" s="148"/>
      <c r="Y899" s="196"/>
      <c r="EK899" s="1"/>
    </row>
    <row r="900" spans="1:141" ht="12" customHeight="1" x14ac:dyDescent="0.25">
      <c r="B900" s="4"/>
      <c r="C900" s="73"/>
      <c r="D900" s="73"/>
      <c r="E900" s="73"/>
      <c r="F900" s="73"/>
      <c r="G900" s="73"/>
      <c r="H900" s="73"/>
      <c r="I900" s="73"/>
      <c r="J900" s="73"/>
      <c r="K900" s="82"/>
      <c r="L900" s="81"/>
      <c r="M900" s="81"/>
      <c r="N900" s="55"/>
      <c r="O900" s="55"/>
      <c r="P900" s="56"/>
      <c r="Q900" s="8"/>
      <c r="R900" s="148"/>
      <c r="S900" s="148"/>
      <c r="T900" s="148"/>
      <c r="U900" s="148"/>
      <c r="Y900" s="196"/>
      <c r="EK900" s="1"/>
    </row>
    <row r="901" spans="1:141" ht="12" customHeight="1" x14ac:dyDescent="0.25">
      <c r="B901" s="4"/>
      <c r="C901" s="73"/>
      <c r="D901" s="73"/>
      <c r="E901" s="73"/>
      <c r="F901" s="73"/>
      <c r="G901" s="73"/>
      <c r="H901" s="73"/>
      <c r="I901" s="73"/>
      <c r="J901" s="73"/>
      <c r="K901" s="82"/>
      <c r="L901" s="81"/>
      <c r="M901" s="81"/>
      <c r="N901" s="55"/>
      <c r="O901" s="55"/>
      <c r="P901" s="56"/>
      <c r="Q901" s="8"/>
      <c r="R901" s="148"/>
      <c r="S901" s="148"/>
      <c r="T901" s="148"/>
      <c r="U901" s="148"/>
      <c r="EK901" s="1"/>
    </row>
    <row r="902" spans="1:141" ht="12" customHeight="1" x14ac:dyDescent="0.3">
      <c r="A902" s="4"/>
      <c r="B902" s="4"/>
      <c r="C902" s="73"/>
      <c r="D902" s="73"/>
      <c r="E902" s="73"/>
      <c r="F902" s="73"/>
      <c r="G902" s="73"/>
      <c r="H902" s="73"/>
      <c r="I902" s="73"/>
      <c r="J902" s="73"/>
      <c r="K902" s="82"/>
      <c r="L902" s="81"/>
      <c r="M902" s="81"/>
      <c r="N902" s="55"/>
      <c r="O902" s="55"/>
      <c r="P902" s="56"/>
      <c r="Q902" s="7"/>
      <c r="R902" s="149"/>
      <c r="S902" s="149"/>
      <c r="T902" s="149"/>
      <c r="U902" s="149"/>
      <c r="W902" s="339"/>
      <c r="X902" s="190"/>
      <c r="Y902" s="7"/>
      <c r="Z902" s="149"/>
      <c r="EK902" s="1"/>
    </row>
    <row r="903" spans="1:141" ht="12" customHeight="1" x14ac:dyDescent="0.25">
      <c r="A903" s="4"/>
      <c r="B903" s="4"/>
      <c r="C903" s="73"/>
      <c r="D903" s="73"/>
      <c r="E903" s="73"/>
      <c r="F903" s="73"/>
      <c r="G903" s="73"/>
      <c r="H903" s="73"/>
      <c r="I903" s="73"/>
      <c r="J903" s="73"/>
      <c r="K903" s="82"/>
      <c r="L903" s="81"/>
      <c r="M903" s="81"/>
      <c r="N903" s="55"/>
      <c r="O903" s="55"/>
      <c r="P903" s="56"/>
      <c r="Q903" s="8"/>
      <c r="R903" s="148"/>
      <c r="S903" s="148"/>
      <c r="T903" s="148"/>
      <c r="U903" s="148"/>
      <c r="V903" s="333"/>
      <c r="EK903" s="1"/>
    </row>
    <row r="904" spans="1:141" ht="12" customHeight="1" x14ac:dyDescent="0.25">
      <c r="A904" s="4"/>
      <c r="B904" s="4"/>
      <c r="C904" s="73"/>
      <c r="D904" s="73"/>
      <c r="E904" s="73"/>
      <c r="F904" s="73"/>
      <c r="G904" s="73"/>
      <c r="H904" s="73"/>
      <c r="I904" s="73"/>
      <c r="J904" s="73"/>
      <c r="K904" s="82"/>
      <c r="L904" s="81"/>
      <c r="M904" s="81"/>
      <c r="N904" s="55"/>
      <c r="O904" s="55"/>
      <c r="P904" s="56"/>
      <c r="Q904" s="8"/>
      <c r="R904" s="148"/>
      <c r="S904" s="148"/>
      <c r="T904" s="148"/>
      <c r="U904" s="148"/>
      <c r="V904" s="333"/>
      <c r="EK904" s="1"/>
    </row>
    <row r="905" spans="1:141" ht="12" customHeight="1" x14ac:dyDescent="0.25">
      <c r="A905" s="4"/>
      <c r="B905" s="4"/>
      <c r="C905" s="73"/>
      <c r="D905" s="73"/>
      <c r="E905" s="73"/>
      <c r="F905" s="73"/>
      <c r="G905" s="73"/>
      <c r="H905" s="73"/>
      <c r="I905" s="73"/>
      <c r="J905" s="73"/>
      <c r="K905" s="82"/>
      <c r="L905" s="81"/>
      <c r="M905" s="81"/>
      <c r="N905" s="55"/>
      <c r="O905" s="55"/>
      <c r="P905" s="56"/>
      <c r="Q905" s="8"/>
      <c r="R905" s="148"/>
      <c r="S905" s="148"/>
      <c r="T905" s="148"/>
      <c r="U905" s="148"/>
      <c r="V905" s="333"/>
      <c r="EK905" s="1"/>
    </row>
    <row r="906" spans="1:141" ht="12" customHeight="1" x14ac:dyDescent="0.25">
      <c r="A906" s="4"/>
      <c r="B906" s="4"/>
      <c r="C906" s="73"/>
      <c r="D906" s="73"/>
      <c r="E906" s="73"/>
      <c r="F906" s="73"/>
      <c r="G906" s="73"/>
      <c r="H906" s="73"/>
      <c r="I906" s="73"/>
      <c r="J906" s="73"/>
      <c r="K906" s="82"/>
      <c r="L906" s="81"/>
      <c r="M906" s="81"/>
      <c r="N906" s="55"/>
      <c r="O906" s="55"/>
      <c r="P906" s="56"/>
      <c r="Q906" s="8"/>
      <c r="R906" s="148"/>
      <c r="S906" s="148"/>
      <c r="T906" s="148"/>
      <c r="U906" s="148"/>
      <c r="V906" s="333"/>
      <c r="EK906" s="1"/>
    </row>
    <row r="907" spans="1:141" ht="12" customHeight="1" x14ac:dyDescent="0.25">
      <c r="A907" s="4"/>
      <c r="B907" s="4"/>
      <c r="C907" s="73"/>
      <c r="D907" s="73"/>
      <c r="E907" s="73"/>
      <c r="F907" s="73"/>
      <c r="G907" s="73"/>
      <c r="H907" s="73"/>
      <c r="I907" s="73"/>
      <c r="J907" s="73"/>
      <c r="K907" s="82"/>
      <c r="L907" s="81"/>
      <c r="M907" s="81"/>
      <c r="N907" s="55"/>
      <c r="O907" s="55"/>
      <c r="P907" s="56"/>
      <c r="Q907" s="8"/>
      <c r="R907" s="148"/>
      <c r="S907" s="148"/>
      <c r="T907" s="148"/>
      <c r="U907" s="148"/>
      <c r="V907" s="333"/>
      <c r="EK907" s="1"/>
    </row>
    <row r="908" spans="1:141" ht="12" customHeight="1" x14ac:dyDescent="0.25">
      <c r="A908" s="4"/>
      <c r="B908" s="4"/>
      <c r="C908" s="73"/>
      <c r="D908" s="73"/>
      <c r="E908" s="73"/>
      <c r="F908" s="73"/>
      <c r="G908" s="73"/>
      <c r="H908" s="73"/>
      <c r="I908" s="73"/>
      <c r="J908" s="73"/>
      <c r="K908" s="82"/>
      <c r="L908" s="81"/>
      <c r="M908" s="81"/>
      <c r="N908" s="55"/>
      <c r="O908" s="55"/>
      <c r="P908" s="56"/>
      <c r="Q908" s="8"/>
      <c r="R908" s="148"/>
      <c r="S908" s="148"/>
      <c r="T908" s="148"/>
      <c r="U908" s="148"/>
      <c r="V908" s="333"/>
      <c r="EK908" s="1"/>
    </row>
    <row r="909" spans="1:141" ht="12" customHeight="1" x14ac:dyDescent="0.25">
      <c r="A909" s="4"/>
      <c r="B909" s="4"/>
      <c r="C909" s="73"/>
      <c r="D909" s="73"/>
      <c r="E909" s="73"/>
      <c r="F909" s="73"/>
      <c r="G909" s="73"/>
      <c r="H909" s="73"/>
      <c r="I909" s="73"/>
      <c r="J909" s="73"/>
      <c r="K909" s="82"/>
      <c r="L909" s="81"/>
      <c r="M909" s="81"/>
      <c r="N909" s="55"/>
      <c r="O909" s="55"/>
      <c r="P909" s="56"/>
      <c r="Q909" s="8"/>
      <c r="R909" s="148"/>
      <c r="S909" s="148"/>
      <c r="T909" s="148"/>
      <c r="U909" s="148"/>
      <c r="V909" s="333"/>
      <c r="EK909" s="1"/>
    </row>
    <row r="910" spans="1:141" ht="12" customHeight="1" x14ac:dyDescent="0.25">
      <c r="A910" s="4"/>
      <c r="B910" s="4"/>
      <c r="C910" s="73"/>
      <c r="D910" s="73"/>
      <c r="E910" s="73"/>
      <c r="F910" s="73"/>
      <c r="G910" s="73"/>
      <c r="H910" s="73"/>
      <c r="I910" s="73"/>
      <c r="J910" s="73"/>
      <c r="K910" s="82"/>
      <c r="L910" s="81"/>
      <c r="M910" s="81"/>
      <c r="N910" s="55"/>
      <c r="O910" s="55"/>
      <c r="P910" s="56"/>
      <c r="Q910" s="8"/>
      <c r="R910" s="148"/>
      <c r="S910" s="148"/>
      <c r="T910" s="148"/>
      <c r="U910" s="148"/>
      <c r="V910" s="333"/>
      <c r="EK910" s="1"/>
    </row>
    <row r="911" spans="1:141" ht="12" customHeight="1" x14ac:dyDescent="0.25">
      <c r="A911" s="4"/>
      <c r="B911" s="4"/>
      <c r="C911" s="73"/>
      <c r="D911" s="73"/>
      <c r="E911" s="73"/>
      <c r="F911" s="73"/>
      <c r="G911" s="73"/>
      <c r="H911" s="73"/>
      <c r="I911" s="73"/>
      <c r="J911" s="73"/>
      <c r="K911" s="82"/>
      <c r="L911" s="81"/>
      <c r="M911" s="81"/>
      <c r="N911" s="55"/>
      <c r="O911" s="55"/>
      <c r="P911" s="56"/>
      <c r="Q911" s="8"/>
      <c r="R911" s="148"/>
      <c r="S911" s="148"/>
      <c r="T911" s="148"/>
      <c r="U911" s="148"/>
      <c r="V911" s="333"/>
      <c r="EK911" s="1"/>
    </row>
    <row r="912" spans="1:141" ht="12" customHeight="1" x14ac:dyDescent="0.25">
      <c r="A912" s="4"/>
      <c r="B912" s="4"/>
      <c r="C912" s="73"/>
      <c r="D912" s="73"/>
      <c r="E912" s="73"/>
      <c r="F912" s="73"/>
      <c r="G912" s="73"/>
      <c r="H912" s="73"/>
      <c r="I912" s="73"/>
      <c r="J912" s="73"/>
      <c r="K912" s="82"/>
      <c r="L912" s="81"/>
      <c r="M912" s="81"/>
      <c r="N912" s="55"/>
      <c r="O912" s="55"/>
      <c r="P912" s="56"/>
      <c r="Q912" s="8"/>
      <c r="R912" s="148"/>
      <c r="S912" s="148"/>
      <c r="T912" s="148"/>
      <c r="U912" s="148"/>
      <c r="V912" s="333"/>
      <c r="EK912" s="1"/>
    </row>
    <row r="913" spans="1:141" ht="12" customHeight="1" x14ac:dyDescent="0.25">
      <c r="A913" s="4"/>
      <c r="B913" s="4"/>
      <c r="C913" s="73"/>
      <c r="D913" s="73"/>
      <c r="E913" s="73"/>
      <c r="F913" s="73"/>
      <c r="G913" s="73"/>
      <c r="H913" s="73"/>
      <c r="I913" s="73"/>
      <c r="J913" s="73"/>
      <c r="K913" s="82"/>
      <c r="L913" s="81"/>
      <c r="M913" s="81"/>
      <c r="N913" s="55"/>
      <c r="O913" s="55"/>
      <c r="P913" s="56"/>
      <c r="Q913" s="8"/>
      <c r="R913" s="148"/>
      <c r="S913" s="148"/>
      <c r="T913" s="148"/>
      <c r="U913" s="148"/>
      <c r="V913" s="333"/>
      <c r="EK913" s="1"/>
    </row>
    <row r="914" spans="1:141" ht="12" customHeight="1" x14ac:dyDescent="0.25">
      <c r="A914" s="4"/>
      <c r="B914" s="4"/>
      <c r="C914" s="73"/>
      <c r="D914" s="73"/>
      <c r="E914" s="73"/>
      <c r="F914" s="73"/>
      <c r="G914" s="73"/>
      <c r="H914" s="73"/>
      <c r="I914" s="73"/>
      <c r="J914" s="73"/>
      <c r="K914" s="82"/>
      <c r="L914" s="81"/>
      <c r="M914" s="81"/>
      <c r="N914" s="55"/>
      <c r="O914" s="55"/>
      <c r="P914" s="56"/>
      <c r="Q914" s="8"/>
      <c r="R914" s="148"/>
      <c r="S914" s="148"/>
      <c r="T914" s="148"/>
      <c r="U914" s="148"/>
      <c r="V914" s="333"/>
      <c r="EK914" s="1"/>
    </row>
    <row r="915" spans="1:141" ht="12" customHeight="1" x14ac:dyDescent="0.25">
      <c r="A915" s="4"/>
      <c r="B915" s="4"/>
      <c r="C915" s="73"/>
      <c r="D915" s="73"/>
      <c r="E915" s="73"/>
      <c r="F915" s="73"/>
      <c r="G915" s="73"/>
      <c r="H915" s="73"/>
      <c r="I915" s="73"/>
      <c r="J915" s="73"/>
      <c r="K915" s="82"/>
      <c r="L915" s="81"/>
      <c r="M915" s="81"/>
      <c r="N915" s="55"/>
      <c r="O915" s="55"/>
      <c r="P915" s="56"/>
      <c r="Q915" s="8"/>
      <c r="R915" s="148"/>
      <c r="S915" s="148"/>
      <c r="T915" s="148"/>
      <c r="U915" s="148"/>
      <c r="V915" s="333"/>
      <c r="EK915" s="1"/>
    </row>
    <row r="916" spans="1:141" ht="12" customHeight="1" x14ac:dyDescent="0.25">
      <c r="A916" s="4"/>
      <c r="B916" s="4"/>
      <c r="C916" s="73"/>
      <c r="D916" s="73"/>
      <c r="E916" s="73"/>
      <c r="F916" s="73"/>
      <c r="G916" s="73"/>
      <c r="H916" s="73"/>
      <c r="I916" s="73"/>
      <c r="J916" s="73"/>
      <c r="K916" s="82"/>
      <c r="L916" s="81"/>
      <c r="M916" s="81"/>
      <c r="N916" s="55"/>
      <c r="O916" s="55"/>
      <c r="P916" s="56"/>
      <c r="Q916" s="8"/>
      <c r="R916" s="148"/>
      <c r="S916" s="148"/>
      <c r="T916" s="148"/>
      <c r="U916" s="148"/>
      <c r="V916" s="333"/>
      <c r="EK916" s="1"/>
    </row>
    <row r="917" spans="1:141" ht="12" customHeight="1" x14ac:dyDescent="0.25">
      <c r="A917" s="4"/>
      <c r="B917" s="4"/>
      <c r="C917" s="73"/>
      <c r="D917" s="73"/>
      <c r="E917" s="73"/>
      <c r="F917" s="73"/>
      <c r="G917" s="73"/>
      <c r="H917" s="73"/>
      <c r="I917" s="73"/>
      <c r="J917" s="73"/>
      <c r="K917" s="82"/>
      <c r="L917" s="81"/>
      <c r="M917" s="81"/>
      <c r="N917" s="55"/>
      <c r="O917" s="55"/>
      <c r="P917" s="56"/>
      <c r="Q917" s="8"/>
      <c r="R917" s="148"/>
      <c r="S917" s="148"/>
      <c r="T917" s="148"/>
      <c r="U917" s="148"/>
      <c r="V917" s="333"/>
      <c r="EK917" s="1"/>
    </row>
    <row r="918" spans="1:141" ht="12" customHeight="1" x14ac:dyDescent="0.25">
      <c r="A918" s="4"/>
      <c r="B918" s="4"/>
      <c r="C918" s="73"/>
      <c r="D918" s="73"/>
      <c r="E918" s="73"/>
      <c r="F918" s="73"/>
      <c r="G918" s="73"/>
      <c r="H918" s="73"/>
      <c r="I918" s="73"/>
      <c r="J918" s="73"/>
      <c r="K918" s="82"/>
      <c r="L918" s="81"/>
      <c r="M918" s="81"/>
      <c r="N918" s="55"/>
      <c r="O918" s="55"/>
      <c r="P918" s="56"/>
      <c r="Q918" s="8"/>
      <c r="R918" s="148"/>
      <c r="S918" s="148"/>
      <c r="T918" s="148"/>
      <c r="U918" s="148"/>
      <c r="V918" s="333"/>
      <c r="EK918" s="1"/>
    </row>
    <row r="919" spans="1:141" ht="12" customHeight="1" x14ac:dyDescent="0.25">
      <c r="A919" s="4"/>
      <c r="B919" s="4"/>
      <c r="C919" s="73"/>
      <c r="D919" s="73"/>
      <c r="E919" s="73"/>
      <c r="F919" s="73"/>
      <c r="G919" s="73"/>
      <c r="H919" s="73"/>
      <c r="I919" s="73"/>
      <c r="J919" s="73"/>
      <c r="K919" s="82"/>
      <c r="L919" s="81"/>
      <c r="M919" s="81"/>
      <c r="N919" s="55"/>
      <c r="O919" s="55"/>
      <c r="P919" s="56"/>
      <c r="Q919" s="8"/>
      <c r="R919" s="148"/>
      <c r="S919" s="148"/>
      <c r="T919" s="148"/>
      <c r="U919" s="148"/>
      <c r="V919" s="333"/>
      <c r="EK919" s="1"/>
    </row>
    <row r="920" spans="1:141" ht="12" customHeight="1" x14ac:dyDescent="0.25">
      <c r="A920" s="4"/>
      <c r="B920" s="4"/>
      <c r="C920" s="73"/>
      <c r="D920" s="73"/>
      <c r="E920" s="73"/>
      <c r="F920" s="73"/>
      <c r="G920" s="73"/>
      <c r="H920" s="73"/>
      <c r="I920" s="73"/>
      <c r="J920" s="73"/>
      <c r="K920" s="82"/>
      <c r="L920" s="81"/>
      <c r="M920" s="81"/>
      <c r="N920" s="55"/>
      <c r="O920" s="55"/>
      <c r="P920" s="56"/>
      <c r="Q920" s="8"/>
      <c r="R920" s="148"/>
      <c r="S920" s="148"/>
      <c r="T920" s="148"/>
      <c r="U920" s="148"/>
      <c r="V920" s="333"/>
      <c r="EK920" s="1"/>
    </row>
    <row r="921" spans="1:141" ht="12" customHeight="1" x14ac:dyDescent="0.25">
      <c r="A921" s="4"/>
      <c r="B921" s="4"/>
      <c r="C921" s="73"/>
      <c r="D921" s="73"/>
      <c r="E921" s="73"/>
      <c r="F921" s="73"/>
      <c r="G921" s="73"/>
      <c r="H921" s="73"/>
      <c r="I921" s="73"/>
      <c r="J921" s="73"/>
      <c r="K921" s="82"/>
      <c r="L921" s="81"/>
      <c r="M921" s="81"/>
      <c r="N921" s="55"/>
      <c r="O921" s="55"/>
      <c r="P921" s="56"/>
      <c r="Q921" s="8"/>
      <c r="R921" s="148"/>
      <c r="S921" s="148"/>
      <c r="T921" s="148"/>
      <c r="U921" s="148"/>
      <c r="V921" s="333"/>
      <c r="EK921" s="1"/>
    </row>
    <row r="922" spans="1:141" ht="12" customHeight="1" x14ac:dyDescent="0.25">
      <c r="A922" s="4"/>
      <c r="B922" s="4"/>
      <c r="C922" s="73"/>
      <c r="D922" s="73"/>
      <c r="E922" s="73"/>
      <c r="F922" s="73"/>
      <c r="G922" s="73"/>
      <c r="H922" s="73"/>
      <c r="I922" s="73"/>
      <c r="J922" s="73"/>
      <c r="K922" s="82"/>
      <c r="L922" s="81"/>
      <c r="M922" s="81"/>
      <c r="N922" s="55"/>
      <c r="O922" s="55"/>
      <c r="P922" s="56"/>
      <c r="Q922" s="8"/>
      <c r="R922" s="148"/>
      <c r="S922" s="148"/>
      <c r="T922" s="148"/>
      <c r="U922" s="148"/>
      <c r="V922" s="333"/>
      <c r="EK922" s="1"/>
    </row>
    <row r="923" spans="1:141" ht="12" customHeight="1" x14ac:dyDescent="0.25">
      <c r="A923" s="4"/>
      <c r="B923" s="4"/>
      <c r="C923" s="73"/>
      <c r="D923" s="73"/>
      <c r="E923" s="73"/>
      <c r="F923" s="73"/>
      <c r="G923" s="73"/>
      <c r="H923" s="73"/>
      <c r="I923" s="73"/>
      <c r="J923" s="73"/>
      <c r="K923" s="82"/>
      <c r="L923" s="81"/>
      <c r="M923" s="81"/>
      <c r="N923" s="55"/>
      <c r="O923" s="55"/>
      <c r="P923" s="56"/>
      <c r="Q923" s="8"/>
      <c r="R923" s="148"/>
      <c r="S923" s="148"/>
      <c r="T923" s="148"/>
      <c r="U923" s="148"/>
      <c r="V923" s="333"/>
      <c r="EK923" s="1"/>
    </row>
    <row r="924" spans="1:141" ht="12" customHeight="1" x14ac:dyDescent="0.25">
      <c r="A924" s="4"/>
      <c r="B924" s="4"/>
      <c r="C924" s="73"/>
      <c r="D924" s="73"/>
      <c r="E924" s="73"/>
      <c r="F924" s="73"/>
      <c r="G924" s="73"/>
      <c r="H924" s="73"/>
      <c r="I924" s="73"/>
      <c r="J924" s="73"/>
      <c r="K924" s="82"/>
      <c r="L924" s="81"/>
      <c r="M924" s="81"/>
      <c r="N924" s="55"/>
      <c r="O924" s="55"/>
      <c r="P924" s="56"/>
      <c r="Q924" s="8"/>
      <c r="R924" s="148"/>
      <c r="S924" s="148"/>
      <c r="T924" s="148"/>
      <c r="U924" s="148"/>
      <c r="V924" s="333"/>
      <c r="EK924" s="1"/>
    </row>
    <row r="925" spans="1:141" ht="12" customHeight="1" x14ac:dyDescent="0.25">
      <c r="A925" s="4"/>
      <c r="B925" s="4"/>
      <c r="C925" s="73"/>
      <c r="D925" s="73"/>
      <c r="E925" s="73"/>
      <c r="F925" s="73"/>
      <c r="G925" s="73"/>
      <c r="H925" s="73"/>
      <c r="I925" s="73"/>
      <c r="J925" s="73"/>
      <c r="K925" s="82"/>
      <c r="L925" s="81"/>
      <c r="M925" s="81"/>
      <c r="N925" s="55"/>
      <c r="O925" s="55"/>
      <c r="P925" s="56"/>
      <c r="Q925" s="8"/>
      <c r="R925" s="148"/>
      <c r="S925" s="148"/>
      <c r="T925" s="148"/>
      <c r="U925" s="148"/>
      <c r="V925" s="333"/>
      <c r="EK925" s="1"/>
    </row>
    <row r="926" spans="1:141" ht="12" customHeight="1" x14ac:dyDescent="0.25">
      <c r="A926" s="4"/>
      <c r="B926" s="4"/>
      <c r="C926" s="73"/>
      <c r="D926" s="73"/>
      <c r="E926" s="73"/>
      <c r="F926" s="73"/>
      <c r="G926" s="73"/>
      <c r="H926" s="73"/>
      <c r="I926" s="73"/>
      <c r="J926" s="73"/>
      <c r="K926" s="82"/>
      <c r="L926" s="81"/>
      <c r="M926" s="81"/>
      <c r="N926" s="55"/>
      <c r="O926" s="55"/>
      <c r="P926" s="56"/>
      <c r="Q926" s="8"/>
      <c r="R926" s="148"/>
      <c r="S926" s="148"/>
      <c r="T926" s="148"/>
      <c r="U926" s="148"/>
      <c r="V926" s="333"/>
      <c r="EK926" s="1"/>
    </row>
    <row r="927" spans="1:141" ht="12" customHeight="1" x14ac:dyDescent="0.25">
      <c r="A927" s="4"/>
      <c r="B927" s="4"/>
      <c r="C927" s="73"/>
      <c r="D927" s="73"/>
      <c r="E927" s="73"/>
      <c r="F927" s="73"/>
      <c r="G927" s="73"/>
      <c r="H927" s="73"/>
      <c r="I927" s="73"/>
      <c r="J927" s="73"/>
      <c r="K927" s="82"/>
      <c r="L927" s="81"/>
      <c r="M927" s="81"/>
      <c r="N927" s="55"/>
      <c r="O927" s="55"/>
      <c r="P927" s="56"/>
      <c r="Q927" s="8"/>
      <c r="R927" s="148"/>
      <c r="S927" s="148"/>
      <c r="T927" s="148"/>
      <c r="U927" s="148"/>
      <c r="V927" s="333"/>
      <c r="EK927" s="1"/>
    </row>
    <row r="928" spans="1:141" ht="12" customHeight="1" x14ac:dyDescent="0.25">
      <c r="B928" s="4"/>
      <c r="C928" s="73"/>
      <c r="D928" s="73"/>
      <c r="E928" s="73"/>
      <c r="F928" s="73"/>
      <c r="G928" s="73"/>
      <c r="H928" s="73"/>
      <c r="I928" s="73"/>
      <c r="J928" s="73"/>
      <c r="K928" s="82"/>
      <c r="L928" s="81"/>
      <c r="M928" s="81"/>
      <c r="N928" s="55"/>
      <c r="O928" s="55"/>
      <c r="P928" s="56"/>
      <c r="Q928" s="8"/>
      <c r="R928" s="148"/>
      <c r="S928" s="148"/>
      <c r="T928" s="148"/>
      <c r="U928" s="148"/>
      <c r="V928" s="333"/>
      <c r="EK928" s="1"/>
    </row>
    <row r="929" spans="1:141" ht="12" customHeight="1" x14ac:dyDescent="0.25">
      <c r="A929" s="4"/>
      <c r="B929" s="4"/>
      <c r="C929" s="73"/>
      <c r="D929" s="73"/>
      <c r="E929" s="73"/>
      <c r="F929" s="73"/>
      <c r="G929" s="73"/>
      <c r="H929" s="73"/>
      <c r="I929" s="73"/>
      <c r="J929" s="73"/>
      <c r="K929" s="82"/>
      <c r="L929" s="81"/>
      <c r="M929" s="81"/>
      <c r="N929" s="55"/>
      <c r="O929" s="55"/>
      <c r="P929" s="56"/>
      <c r="Q929" s="8"/>
      <c r="R929" s="148"/>
      <c r="S929" s="148"/>
      <c r="T929" s="148"/>
      <c r="U929" s="148"/>
      <c r="V929" s="333"/>
      <c r="EK929" s="1"/>
    </row>
    <row r="930" spans="1:141" ht="12" customHeight="1" x14ac:dyDescent="0.25">
      <c r="A930" s="4"/>
      <c r="B930" s="4"/>
      <c r="C930" s="73"/>
      <c r="D930" s="73"/>
      <c r="E930" s="73"/>
      <c r="F930" s="73"/>
      <c r="G930" s="73"/>
      <c r="H930" s="73"/>
      <c r="I930" s="73"/>
      <c r="J930" s="73"/>
      <c r="K930" s="82"/>
      <c r="L930" s="81"/>
      <c r="M930" s="81"/>
      <c r="N930" s="55"/>
      <c r="O930" s="55"/>
      <c r="P930" s="56"/>
      <c r="Q930" s="8"/>
      <c r="R930" s="148"/>
      <c r="S930" s="148"/>
      <c r="T930" s="148"/>
      <c r="U930" s="148"/>
      <c r="V930" s="333"/>
      <c r="EK930" s="1"/>
    </row>
    <row r="931" spans="1:141" ht="12" customHeight="1" x14ac:dyDescent="0.25">
      <c r="A931" s="4"/>
      <c r="B931" s="4"/>
      <c r="C931" s="73"/>
      <c r="D931" s="73"/>
      <c r="E931" s="73"/>
      <c r="F931" s="73"/>
      <c r="G931" s="73"/>
      <c r="H931" s="73"/>
      <c r="I931" s="73"/>
      <c r="J931" s="73"/>
      <c r="K931" s="82"/>
      <c r="L931" s="81"/>
      <c r="M931" s="81"/>
      <c r="N931" s="55"/>
      <c r="O931" s="55"/>
      <c r="P931" s="56"/>
      <c r="Q931" s="8"/>
      <c r="R931" s="148"/>
      <c r="S931" s="148"/>
      <c r="T931" s="148"/>
      <c r="U931" s="148"/>
      <c r="V931" s="333"/>
      <c r="EK931" s="1"/>
    </row>
    <row r="932" spans="1:141" ht="12" customHeight="1" x14ac:dyDescent="0.25">
      <c r="A932" s="4"/>
      <c r="B932" s="4"/>
      <c r="C932" s="73"/>
      <c r="D932" s="73"/>
      <c r="E932" s="73"/>
      <c r="F932" s="73"/>
      <c r="G932" s="73"/>
      <c r="H932" s="73"/>
      <c r="I932" s="73"/>
      <c r="J932" s="73"/>
      <c r="K932" s="82"/>
      <c r="L932" s="81"/>
      <c r="M932" s="81"/>
      <c r="N932" s="55"/>
      <c r="O932" s="55"/>
      <c r="P932" s="56"/>
      <c r="Q932" s="8"/>
      <c r="R932" s="148"/>
      <c r="S932" s="148"/>
      <c r="T932" s="148"/>
      <c r="U932" s="148"/>
      <c r="V932" s="333"/>
      <c r="EK932" s="1"/>
    </row>
    <row r="933" spans="1:141" ht="12" customHeight="1" x14ac:dyDescent="0.25">
      <c r="A933" s="4"/>
      <c r="B933" s="4"/>
      <c r="C933" s="73"/>
      <c r="D933" s="73"/>
      <c r="E933" s="73"/>
      <c r="F933" s="73"/>
      <c r="G933" s="73"/>
      <c r="H933" s="73"/>
      <c r="I933" s="73"/>
      <c r="J933" s="73"/>
      <c r="K933" s="82"/>
      <c r="L933" s="81"/>
      <c r="M933" s="81"/>
      <c r="N933" s="55"/>
      <c r="O933" s="55"/>
      <c r="P933" s="56"/>
      <c r="Q933" s="8"/>
      <c r="R933" s="148"/>
      <c r="S933" s="148"/>
      <c r="T933" s="148"/>
      <c r="U933" s="148"/>
      <c r="V933" s="333"/>
      <c r="EK933" s="1"/>
    </row>
    <row r="934" spans="1:141" ht="12" customHeight="1" x14ac:dyDescent="0.25">
      <c r="A934" s="4"/>
      <c r="B934" s="4"/>
      <c r="C934" s="73"/>
      <c r="D934" s="73"/>
      <c r="E934" s="73"/>
      <c r="F934" s="73"/>
      <c r="G934" s="73"/>
      <c r="H934" s="73"/>
      <c r="I934" s="73"/>
      <c r="J934" s="73"/>
      <c r="K934" s="82"/>
      <c r="L934" s="81"/>
      <c r="M934" s="81"/>
      <c r="N934" s="55"/>
      <c r="O934" s="55"/>
      <c r="P934" s="56"/>
      <c r="Q934" s="8"/>
      <c r="R934" s="148"/>
      <c r="S934" s="148"/>
      <c r="T934" s="148"/>
      <c r="U934" s="148"/>
      <c r="V934" s="333"/>
      <c r="EK934" s="1"/>
    </row>
    <row r="935" spans="1:141" ht="12" customHeight="1" x14ac:dyDescent="0.25">
      <c r="A935" s="4"/>
      <c r="B935" s="4"/>
      <c r="C935" s="73"/>
      <c r="D935" s="73"/>
      <c r="E935" s="73"/>
      <c r="F935" s="73"/>
      <c r="G935" s="73"/>
      <c r="H935" s="73"/>
      <c r="I935" s="73"/>
      <c r="J935" s="73"/>
      <c r="K935" s="82"/>
      <c r="L935" s="81"/>
      <c r="M935" s="81"/>
      <c r="N935" s="55"/>
      <c r="O935" s="55"/>
      <c r="P935" s="56"/>
      <c r="Q935" s="8"/>
      <c r="R935" s="148"/>
      <c r="S935" s="148"/>
      <c r="T935" s="148"/>
      <c r="U935" s="148"/>
      <c r="EK935" s="1"/>
    </row>
    <row r="936" spans="1:141" ht="12" customHeight="1" x14ac:dyDescent="0.25">
      <c r="A936" s="4"/>
      <c r="B936" s="4"/>
      <c r="C936" s="73"/>
      <c r="D936" s="73"/>
      <c r="E936" s="73"/>
      <c r="F936" s="73"/>
      <c r="G936" s="73"/>
      <c r="H936" s="73"/>
      <c r="I936" s="73"/>
      <c r="J936" s="73"/>
      <c r="K936" s="82"/>
      <c r="L936" s="81"/>
      <c r="M936" s="81"/>
      <c r="N936" s="55"/>
      <c r="O936" s="55"/>
      <c r="P936" s="56"/>
      <c r="Q936" s="8"/>
      <c r="R936" s="148"/>
      <c r="S936" s="148"/>
      <c r="T936" s="148"/>
      <c r="U936" s="148"/>
      <c r="EK936" s="1"/>
    </row>
    <row r="937" spans="1:141" ht="12" customHeight="1" x14ac:dyDescent="0.3">
      <c r="A937" s="4"/>
      <c r="B937" s="4"/>
      <c r="C937" s="73"/>
      <c r="D937" s="73"/>
      <c r="E937" s="73"/>
      <c r="F937" s="73"/>
      <c r="G937" s="73"/>
      <c r="H937" s="73"/>
      <c r="I937" s="73"/>
      <c r="J937" s="73"/>
      <c r="K937" s="82"/>
      <c r="L937" s="81"/>
      <c r="M937" s="81"/>
      <c r="N937" s="55"/>
      <c r="O937" s="55"/>
      <c r="P937" s="56"/>
      <c r="Q937" s="7"/>
      <c r="R937" s="149"/>
      <c r="S937" s="149"/>
      <c r="T937" s="149"/>
      <c r="U937" s="149"/>
      <c r="W937" s="339"/>
      <c r="X937" s="190"/>
      <c r="Y937" s="7"/>
      <c r="Z937" s="149"/>
      <c r="EK937" s="1"/>
    </row>
    <row r="938" spans="1:141" ht="12" customHeight="1" x14ac:dyDescent="0.25">
      <c r="A938" s="4"/>
      <c r="B938" s="4"/>
      <c r="C938" s="73"/>
      <c r="D938" s="73"/>
      <c r="E938" s="73"/>
      <c r="F938" s="73"/>
      <c r="G938" s="73"/>
      <c r="H938" s="73"/>
      <c r="I938" s="73"/>
      <c r="J938" s="73"/>
      <c r="K938" s="82"/>
      <c r="L938" s="81"/>
      <c r="M938" s="81"/>
      <c r="N938" s="55"/>
      <c r="O938" s="55"/>
      <c r="P938" s="56"/>
      <c r="Q938" s="8"/>
      <c r="R938" s="148"/>
      <c r="S938" s="148"/>
      <c r="T938" s="148"/>
      <c r="U938" s="148"/>
      <c r="Y938" s="193"/>
      <c r="EK938" s="1"/>
    </row>
    <row r="939" spans="1:141" ht="12" customHeight="1" x14ac:dyDescent="0.25">
      <c r="A939" s="4"/>
      <c r="B939" s="4"/>
      <c r="C939" s="73"/>
      <c r="D939" s="73"/>
      <c r="E939" s="73"/>
      <c r="F939" s="73"/>
      <c r="G939" s="73"/>
      <c r="H939" s="73"/>
      <c r="I939" s="73"/>
      <c r="J939" s="73"/>
      <c r="K939" s="82"/>
      <c r="L939" s="81"/>
      <c r="M939" s="81"/>
      <c r="N939" s="55"/>
      <c r="O939" s="55"/>
      <c r="P939" s="56"/>
      <c r="Q939" s="8"/>
      <c r="R939" s="148"/>
      <c r="S939" s="148"/>
      <c r="T939" s="148"/>
      <c r="U939" s="148"/>
      <c r="Y939" s="193"/>
      <c r="EK939" s="1"/>
    </row>
    <row r="940" spans="1:141" ht="12" customHeight="1" x14ac:dyDescent="0.25">
      <c r="A940" s="4"/>
      <c r="B940" s="4"/>
      <c r="C940" s="73"/>
      <c r="D940" s="73"/>
      <c r="E940" s="73"/>
      <c r="F940" s="73"/>
      <c r="G940" s="73"/>
      <c r="H940" s="73"/>
      <c r="I940" s="73"/>
      <c r="J940" s="73"/>
      <c r="K940" s="82"/>
      <c r="L940" s="81"/>
      <c r="M940" s="81"/>
      <c r="N940" s="55"/>
      <c r="O940" s="55"/>
      <c r="P940" s="56"/>
      <c r="Q940" s="8"/>
      <c r="R940" s="148"/>
      <c r="S940" s="148"/>
      <c r="T940" s="148"/>
      <c r="U940" s="148"/>
      <c r="Y940" s="193"/>
      <c r="EK940" s="1"/>
    </row>
    <row r="941" spans="1:141" ht="12" customHeight="1" x14ac:dyDescent="0.25">
      <c r="A941" s="4"/>
      <c r="B941" s="4"/>
      <c r="C941" s="73"/>
      <c r="D941" s="73"/>
      <c r="E941" s="73"/>
      <c r="F941" s="73"/>
      <c r="G941" s="73"/>
      <c r="H941" s="73"/>
      <c r="I941" s="73"/>
      <c r="J941" s="73"/>
      <c r="K941" s="82"/>
      <c r="L941" s="81"/>
      <c r="M941" s="81"/>
      <c r="N941" s="55"/>
      <c r="O941" s="55"/>
      <c r="P941" s="56"/>
      <c r="Q941" s="8"/>
      <c r="R941" s="148"/>
      <c r="S941" s="148"/>
      <c r="T941" s="148"/>
      <c r="U941" s="148"/>
      <c r="Y941" s="193"/>
      <c r="EK941" s="1"/>
    </row>
    <row r="942" spans="1:141" ht="12" customHeight="1" x14ac:dyDescent="0.25">
      <c r="A942" s="4"/>
      <c r="B942" s="4"/>
      <c r="C942" s="73"/>
      <c r="D942" s="73"/>
      <c r="E942" s="73"/>
      <c r="F942" s="73"/>
      <c r="G942" s="73"/>
      <c r="H942" s="73"/>
      <c r="I942" s="73"/>
      <c r="J942" s="73"/>
      <c r="K942" s="82"/>
      <c r="L942" s="81"/>
      <c r="M942" s="81"/>
      <c r="N942" s="55"/>
      <c r="O942" s="55"/>
      <c r="P942" s="56"/>
      <c r="Q942" s="8"/>
      <c r="R942" s="148"/>
      <c r="S942" s="148"/>
      <c r="T942" s="148"/>
      <c r="U942" s="148"/>
      <c r="Y942" s="193"/>
      <c r="EK942" s="1"/>
    </row>
    <row r="943" spans="1:141" ht="12" customHeight="1" x14ac:dyDescent="0.25">
      <c r="A943" s="4"/>
      <c r="B943" s="4"/>
      <c r="C943" s="73"/>
      <c r="D943" s="73"/>
      <c r="E943" s="73"/>
      <c r="F943" s="73"/>
      <c r="G943" s="73"/>
      <c r="H943" s="73"/>
      <c r="I943" s="73"/>
      <c r="J943" s="73"/>
      <c r="K943" s="82"/>
      <c r="L943" s="81"/>
      <c r="M943" s="81"/>
      <c r="N943" s="55"/>
      <c r="O943" s="55"/>
      <c r="P943" s="56"/>
      <c r="Q943" s="8"/>
      <c r="R943" s="148"/>
      <c r="S943" s="148"/>
      <c r="T943" s="148"/>
      <c r="U943" s="148"/>
      <c r="Y943" s="193"/>
      <c r="EK943" s="1"/>
    </row>
    <row r="944" spans="1:141" ht="12" customHeight="1" x14ac:dyDescent="0.25">
      <c r="A944" s="4"/>
      <c r="B944" s="4"/>
      <c r="C944" s="73"/>
      <c r="D944" s="73"/>
      <c r="E944" s="73"/>
      <c r="F944" s="73"/>
      <c r="G944" s="73"/>
      <c r="H944" s="73"/>
      <c r="I944" s="73"/>
      <c r="J944" s="73"/>
      <c r="K944" s="82"/>
      <c r="L944" s="81"/>
      <c r="M944" s="81"/>
      <c r="N944" s="55"/>
      <c r="O944" s="55"/>
      <c r="P944" s="56"/>
      <c r="Q944" s="8"/>
      <c r="R944" s="148"/>
      <c r="S944" s="148"/>
      <c r="T944" s="148"/>
      <c r="U944" s="148"/>
      <c r="Y944" s="193"/>
      <c r="EK944" s="1"/>
    </row>
    <row r="945" spans="1:141" ht="12" customHeight="1" x14ac:dyDescent="0.25">
      <c r="A945" s="4"/>
      <c r="B945" s="4"/>
      <c r="C945" s="73"/>
      <c r="D945" s="73"/>
      <c r="E945" s="73"/>
      <c r="F945" s="73"/>
      <c r="G945" s="73"/>
      <c r="H945" s="73"/>
      <c r="I945" s="73"/>
      <c r="J945" s="73"/>
      <c r="K945" s="82"/>
      <c r="L945" s="81"/>
      <c r="M945" s="81"/>
      <c r="N945" s="55"/>
      <c r="O945" s="55"/>
      <c r="P945" s="56"/>
      <c r="Q945" s="8"/>
      <c r="R945" s="148"/>
      <c r="S945" s="148"/>
      <c r="T945" s="148"/>
      <c r="U945" s="148"/>
      <c r="Y945" s="193"/>
      <c r="EK945" s="1"/>
    </row>
    <row r="946" spans="1:141" ht="12" customHeight="1" x14ac:dyDescent="0.25">
      <c r="A946" s="4"/>
      <c r="B946" s="4"/>
      <c r="C946" s="73"/>
      <c r="D946" s="73"/>
      <c r="E946" s="73"/>
      <c r="F946" s="73"/>
      <c r="G946" s="73"/>
      <c r="H946" s="73"/>
      <c r="I946" s="73"/>
      <c r="J946" s="73"/>
      <c r="K946" s="82"/>
      <c r="L946" s="81"/>
      <c r="M946" s="81"/>
      <c r="N946" s="55"/>
      <c r="O946" s="55"/>
      <c r="P946" s="56"/>
      <c r="Q946" s="8"/>
      <c r="R946" s="148"/>
      <c r="S946" s="148"/>
      <c r="T946" s="148"/>
      <c r="U946" s="148"/>
      <c r="Y946" s="193"/>
      <c r="EK946" s="1"/>
    </row>
    <row r="947" spans="1:141" ht="12" customHeight="1" x14ac:dyDescent="0.25">
      <c r="A947" s="4"/>
      <c r="B947" s="4"/>
      <c r="C947" s="73"/>
      <c r="D947" s="73"/>
      <c r="E947" s="73"/>
      <c r="F947" s="73"/>
      <c r="G947" s="73"/>
      <c r="H947" s="73"/>
      <c r="I947" s="73"/>
      <c r="J947" s="73"/>
      <c r="K947" s="82"/>
      <c r="L947" s="81"/>
      <c r="M947" s="81"/>
      <c r="N947" s="55"/>
      <c r="O947" s="55"/>
      <c r="P947" s="56"/>
      <c r="Q947" s="8"/>
      <c r="R947" s="148"/>
      <c r="S947" s="148"/>
      <c r="T947" s="148"/>
      <c r="U947" s="148"/>
      <c r="Y947" s="193"/>
      <c r="EK947" s="1"/>
    </row>
    <row r="948" spans="1:141" ht="12" customHeight="1" x14ac:dyDescent="0.25">
      <c r="A948" s="4"/>
      <c r="B948" s="4"/>
      <c r="C948" s="73"/>
      <c r="D948" s="73"/>
      <c r="E948" s="73"/>
      <c r="F948" s="73"/>
      <c r="G948" s="73"/>
      <c r="H948" s="73"/>
      <c r="I948" s="73"/>
      <c r="J948" s="73"/>
      <c r="K948" s="82"/>
      <c r="L948" s="81"/>
      <c r="M948" s="81"/>
      <c r="N948" s="55"/>
      <c r="O948" s="55"/>
      <c r="P948" s="56"/>
      <c r="Q948" s="8"/>
      <c r="R948" s="148"/>
      <c r="S948" s="148"/>
      <c r="T948" s="148"/>
      <c r="U948" s="148"/>
      <c r="Y948" s="193"/>
      <c r="EK948" s="1"/>
    </row>
    <row r="949" spans="1:141" ht="12" customHeight="1" x14ac:dyDescent="0.25">
      <c r="A949" s="4"/>
      <c r="B949" s="4"/>
      <c r="C949" s="73"/>
      <c r="D949" s="73"/>
      <c r="E949" s="73"/>
      <c r="F949" s="73"/>
      <c r="G949" s="73"/>
      <c r="H949" s="73"/>
      <c r="I949" s="73"/>
      <c r="J949" s="73"/>
      <c r="K949" s="82"/>
      <c r="L949" s="81"/>
      <c r="M949" s="81"/>
      <c r="N949" s="55"/>
      <c r="O949" s="55"/>
      <c r="P949" s="56"/>
      <c r="Q949" s="8"/>
      <c r="R949" s="148"/>
      <c r="S949" s="148"/>
      <c r="T949" s="148"/>
      <c r="U949" s="148"/>
      <c r="Y949" s="193"/>
      <c r="EK949" s="1"/>
    </row>
    <row r="950" spans="1:141" ht="12" customHeight="1" x14ac:dyDescent="0.25">
      <c r="A950" s="4"/>
      <c r="B950" s="4"/>
      <c r="C950" s="73"/>
      <c r="D950" s="73"/>
      <c r="E950" s="73"/>
      <c r="F950" s="73"/>
      <c r="G950" s="73"/>
      <c r="H950" s="73"/>
      <c r="I950" s="73"/>
      <c r="J950" s="73"/>
      <c r="K950" s="82"/>
      <c r="L950" s="81"/>
      <c r="M950" s="81"/>
      <c r="N950" s="55"/>
      <c r="O950" s="55"/>
      <c r="P950" s="56"/>
      <c r="Q950" s="8"/>
      <c r="R950" s="148"/>
      <c r="S950" s="148"/>
      <c r="T950" s="148"/>
      <c r="U950" s="148"/>
      <c r="Y950" s="193"/>
      <c r="EK950" s="1"/>
    </row>
    <row r="951" spans="1:141" ht="12" customHeight="1" x14ac:dyDescent="0.25">
      <c r="A951" s="4"/>
      <c r="B951" s="4"/>
      <c r="C951" s="73"/>
      <c r="D951" s="73"/>
      <c r="E951" s="73"/>
      <c r="F951" s="73"/>
      <c r="G951" s="73"/>
      <c r="H951" s="73"/>
      <c r="I951" s="73"/>
      <c r="J951" s="73"/>
      <c r="K951" s="82"/>
      <c r="L951" s="81"/>
      <c r="M951" s="81"/>
      <c r="N951" s="55"/>
      <c r="O951" s="55"/>
      <c r="P951" s="56"/>
      <c r="Q951" s="8"/>
      <c r="R951" s="148"/>
      <c r="S951" s="148"/>
      <c r="T951" s="148"/>
      <c r="U951" s="148"/>
      <c r="EK951" s="1"/>
    </row>
    <row r="952" spans="1:141" ht="12" customHeight="1" x14ac:dyDescent="0.3">
      <c r="A952" s="4"/>
      <c r="B952" s="4"/>
      <c r="C952" s="73"/>
      <c r="D952" s="73"/>
      <c r="E952" s="73"/>
      <c r="F952" s="73"/>
      <c r="G952" s="73"/>
      <c r="H952" s="73"/>
      <c r="I952" s="73"/>
      <c r="J952" s="73"/>
      <c r="K952" s="82"/>
      <c r="L952" s="81"/>
      <c r="M952" s="81"/>
      <c r="N952" s="55"/>
      <c r="O952" s="55"/>
      <c r="P952" s="56"/>
      <c r="Q952" s="7"/>
      <c r="R952" s="149"/>
      <c r="S952" s="149"/>
      <c r="T952" s="149"/>
      <c r="U952" s="149"/>
      <c r="W952" s="339"/>
      <c r="X952" s="190"/>
      <c r="Y952" s="7"/>
      <c r="Z952" s="149"/>
      <c r="EK952" s="1"/>
    </row>
    <row r="953" spans="1:141" ht="12" customHeight="1" x14ac:dyDescent="0.25">
      <c r="A953" s="4"/>
      <c r="B953" s="4"/>
      <c r="C953" s="73"/>
      <c r="D953" s="73"/>
      <c r="E953" s="73"/>
      <c r="F953" s="73"/>
      <c r="G953" s="73"/>
      <c r="H953" s="73"/>
      <c r="I953" s="73"/>
      <c r="J953" s="73"/>
      <c r="K953" s="82"/>
      <c r="L953" s="81"/>
      <c r="M953" s="81"/>
      <c r="N953" s="55"/>
      <c r="O953" s="55"/>
      <c r="P953" s="56"/>
      <c r="Q953" s="8"/>
      <c r="R953" s="148"/>
      <c r="S953" s="148"/>
      <c r="T953" s="148"/>
      <c r="U953" s="148"/>
      <c r="V953" s="334"/>
      <c r="Y953" s="193"/>
      <c r="EK953" s="1"/>
    </row>
    <row r="954" spans="1:141" ht="12" customHeight="1" x14ac:dyDescent="0.25">
      <c r="A954" s="4"/>
      <c r="B954" s="4"/>
      <c r="C954" s="73"/>
      <c r="D954" s="73"/>
      <c r="E954" s="73"/>
      <c r="F954" s="73"/>
      <c r="G954" s="73"/>
      <c r="H954" s="73"/>
      <c r="I954" s="73"/>
      <c r="J954" s="73"/>
      <c r="K954" s="82"/>
      <c r="L954" s="81"/>
      <c r="M954" s="81"/>
      <c r="N954" s="55"/>
      <c r="O954" s="55"/>
      <c r="P954" s="56"/>
      <c r="Q954" s="8"/>
      <c r="R954" s="148"/>
      <c r="S954" s="148"/>
      <c r="T954" s="148"/>
      <c r="U954" s="148"/>
      <c r="V954" s="334"/>
      <c r="Y954" s="193"/>
      <c r="EK954" s="1"/>
    </row>
    <row r="955" spans="1:141" ht="12" customHeight="1" x14ac:dyDescent="0.25">
      <c r="A955" s="4"/>
      <c r="B955" s="4"/>
      <c r="C955" s="73"/>
      <c r="D955" s="73"/>
      <c r="E955" s="73"/>
      <c r="F955" s="73"/>
      <c r="G955" s="73"/>
      <c r="H955" s="73"/>
      <c r="I955" s="73"/>
      <c r="J955" s="73"/>
      <c r="K955" s="82"/>
      <c r="L955" s="81"/>
      <c r="M955" s="81"/>
      <c r="N955" s="55"/>
      <c r="O955" s="55"/>
      <c r="P955" s="56"/>
      <c r="Q955" s="8"/>
      <c r="R955" s="148"/>
      <c r="S955" s="148"/>
      <c r="T955" s="148"/>
      <c r="U955" s="148"/>
      <c r="V955" s="334"/>
      <c r="Y955" s="193"/>
      <c r="EK955" s="1"/>
    </row>
    <row r="956" spans="1:141" ht="12" customHeight="1" x14ac:dyDescent="0.25">
      <c r="A956" s="4"/>
      <c r="B956" s="4"/>
      <c r="C956" s="73"/>
      <c r="D956" s="73"/>
      <c r="E956" s="73"/>
      <c r="F956" s="73"/>
      <c r="G956" s="73"/>
      <c r="H956" s="73"/>
      <c r="I956" s="73"/>
      <c r="J956" s="73"/>
      <c r="K956" s="82"/>
      <c r="L956" s="81"/>
      <c r="M956" s="81"/>
      <c r="N956" s="55"/>
      <c r="O956" s="55"/>
      <c r="P956" s="56"/>
      <c r="Q956" s="8"/>
      <c r="R956" s="148"/>
      <c r="S956" s="148"/>
      <c r="T956" s="148"/>
      <c r="U956" s="148"/>
      <c r="V956" s="334"/>
      <c r="Y956" s="193"/>
      <c r="EK956" s="1"/>
    </row>
    <row r="957" spans="1:141" ht="12" customHeight="1" x14ac:dyDescent="0.25">
      <c r="A957" s="4"/>
      <c r="B957" s="4"/>
      <c r="C957" s="73"/>
      <c r="D957" s="73"/>
      <c r="E957" s="73"/>
      <c r="F957" s="73"/>
      <c r="G957" s="73"/>
      <c r="H957" s="73"/>
      <c r="I957" s="73"/>
      <c r="J957" s="73"/>
      <c r="K957" s="82"/>
      <c r="L957" s="81"/>
      <c r="M957" s="81"/>
      <c r="N957" s="55"/>
      <c r="O957" s="55"/>
      <c r="P957" s="56"/>
      <c r="Q957" s="8"/>
      <c r="R957" s="148"/>
      <c r="S957" s="148"/>
      <c r="T957" s="148"/>
      <c r="U957" s="148"/>
      <c r="V957" s="334"/>
      <c r="Y957" s="193"/>
      <c r="EK957" s="1"/>
    </row>
    <row r="958" spans="1:141" ht="12" customHeight="1" x14ac:dyDescent="0.25">
      <c r="A958" s="4"/>
      <c r="B958" s="4"/>
      <c r="C958" s="73"/>
      <c r="D958" s="73"/>
      <c r="E958" s="73"/>
      <c r="F958" s="73"/>
      <c r="G958" s="73"/>
      <c r="H958" s="73"/>
      <c r="I958" s="73"/>
      <c r="J958" s="73"/>
      <c r="K958" s="82"/>
      <c r="L958" s="81"/>
      <c r="M958" s="81"/>
      <c r="N958" s="55"/>
      <c r="O958" s="55"/>
      <c r="P958" s="56"/>
      <c r="Q958" s="8"/>
      <c r="R958" s="148"/>
      <c r="S958" s="148"/>
      <c r="T958" s="148"/>
      <c r="U958" s="148"/>
      <c r="V958" s="334"/>
      <c r="Y958" s="193"/>
      <c r="EK958" s="1"/>
    </row>
    <row r="959" spans="1:141" ht="12" customHeight="1" x14ac:dyDescent="0.25">
      <c r="A959" s="4"/>
      <c r="B959" s="4"/>
      <c r="C959" s="73"/>
      <c r="D959" s="73"/>
      <c r="E959" s="73"/>
      <c r="F959" s="73"/>
      <c r="G959" s="73"/>
      <c r="H959" s="73"/>
      <c r="I959" s="73"/>
      <c r="J959" s="73"/>
      <c r="K959" s="82"/>
      <c r="L959" s="81"/>
      <c r="M959" s="81"/>
      <c r="N959" s="55"/>
      <c r="O959" s="55"/>
      <c r="P959" s="56"/>
      <c r="Q959" s="8"/>
      <c r="R959" s="148"/>
      <c r="S959" s="148"/>
      <c r="T959" s="148"/>
      <c r="U959" s="148"/>
      <c r="V959" s="334"/>
      <c r="Y959" s="193"/>
      <c r="EK959" s="1"/>
    </row>
    <row r="960" spans="1:141" ht="12" customHeight="1" x14ac:dyDescent="0.25">
      <c r="A960" s="4"/>
      <c r="B960" s="4"/>
      <c r="C960" s="73"/>
      <c r="D960" s="73"/>
      <c r="E960" s="73"/>
      <c r="F960" s="73"/>
      <c r="G960" s="73"/>
      <c r="H960" s="73"/>
      <c r="I960" s="73"/>
      <c r="J960" s="73"/>
      <c r="K960" s="82"/>
      <c r="L960" s="81"/>
      <c r="M960" s="81"/>
      <c r="N960" s="55"/>
      <c r="O960" s="55"/>
      <c r="P960" s="56"/>
      <c r="Q960" s="8"/>
      <c r="R960" s="148"/>
      <c r="S960" s="148"/>
      <c r="T960" s="148"/>
      <c r="U960" s="148"/>
      <c r="V960" s="334"/>
      <c r="Y960" s="193"/>
      <c r="EK960" s="1"/>
    </row>
    <row r="961" spans="1:141" ht="12" customHeight="1" x14ac:dyDescent="0.25">
      <c r="A961" s="4"/>
      <c r="B961" s="4"/>
      <c r="C961" s="73"/>
      <c r="D961" s="73"/>
      <c r="E961" s="73"/>
      <c r="F961" s="73"/>
      <c r="G961" s="73"/>
      <c r="H961" s="73"/>
      <c r="I961" s="73"/>
      <c r="J961" s="73"/>
      <c r="K961" s="82"/>
      <c r="L961" s="81"/>
      <c r="M961" s="81"/>
      <c r="N961" s="55"/>
      <c r="O961" s="55"/>
      <c r="P961" s="56"/>
      <c r="Q961" s="8"/>
      <c r="R961" s="148"/>
      <c r="S961" s="148"/>
      <c r="T961" s="148"/>
      <c r="U961" s="148"/>
      <c r="V961" s="334"/>
      <c r="Y961" s="193"/>
      <c r="EK961" s="1"/>
    </row>
    <row r="962" spans="1:141" ht="12" customHeight="1" x14ac:dyDescent="0.25">
      <c r="A962" s="4"/>
      <c r="B962" s="4"/>
      <c r="C962" s="73"/>
      <c r="D962" s="73"/>
      <c r="E962" s="73"/>
      <c r="F962" s="73"/>
      <c r="G962" s="73"/>
      <c r="H962" s="73"/>
      <c r="I962" s="73"/>
      <c r="J962" s="73"/>
      <c r="K962" s="82"/>
      <c r="L962" s="81"/>
      <c r="M962" s="81"/>
      <c r="N962" s="55"/>
      <c r="O962" s="55"/>
      <c r="P962" s="56"/>
      <c r="Q962" s="8"/>
      <c r="R962" s="148"/>
      <c r="S962" s="148"/>
      <c r="T962" s="148"/>
      <c r="U962" s="148"/>
      <c r="V962" s="334"/>
      <c r="Y962" s="193"/>
      <c r="EK962" s="1"/>
    </row>
    <row r="963" spans="1:141" ht="12" customHeight="1" x14ac:dyDescent="0.25">
      <c r="A963" s="4"/>
      <c r="B963" s="4"/>
      <c r="C963" s="73"/>
      <c r="D963" s="73"/>
      <c r="E963" s="73"/>
      <c r="F963" s="73"/>
      <c r="G963" s="73"/>
      <c r="H963" s="73"/>
      <c r="I963" s="73"/>
      <c r="J963" s="73"/>
      <c r="K963" s="82"/>
      <c r="L963" s="81"/>
      <c r="M963" s="81"/>
      <c r="N963" s="55"/>
      <c r="O963" s="55"/>
      <c r="P963" s="56"/>
      <c r="Q963" s="8"/>
      <c r="R963" s="148"/>
      <c r="S963" s="148"/>
      <c r="T963" s="148"/>
      <c r="U963" s="148"/>
      <c r="V963" s="334"/>
      <c r="Y963" s="193"/>
      <c r="EK963" s="1"/>
    </row>
    <row r="964" spans="1:141" ht="12" customHeight="1" x14ac:dyDescent="0.25">
      <c r="A964" s="4"/>
      <c r="B964" s="4"/>
      <c r="C964" s="73"/>
      <c r="D964" s="73"/>
      <c r="E964" s="73"/>
      <c r="F964" s="73"/>
      <c r="G964" s="73"/>
      <c r="H964" s="73"/>
      <c r="I964" s="73"/>
      <c r="J964" s="73"/>
      <c r="K964" s="82"/>
      <c r="L964" s="81"/>
      <c r="M964" s="81"/>
      <c r="N964" s="55"/>
      <c r="O964" s="55"/>
      <c r="P964" s="56"/>
      <c r="Q964" s="8"/>
      <c r="R964" s="148"/>
      <c r="S964" s="148"/>
      <c r="T964" s="148"/>
      <c r="U964" s="148"/>
      <c r="V964" s="334"/>
      <c r="Y964" s="193"/>
      <c r="EK964" s="1"/>
    </row>
    <row r="965" spans="1:141" ht="12" customHeight="1" x14ac:dyDescent="0.25">
      <c r="A965" s="4"/>
      <c r="B965" s="4"/>
      <c r="C965" s="73"/>
      <c r="D965" s="73"/>
      <c r="E965" s="73"/>
      <c r="F965" s="73"/>
      <c r="G965" s="73"/>
      <c r="H965" s="73"/>
      <c r="I965" s="73"/>
      <c r="J965" s="73"/>
      <c r="K965" s="82"/>
      <c r="L965" s="81"/>
      <c r="M965" s="81"/>
      <c r="N965" s="55"/>
      <c r="O965" s="55"/>
      <c r="P965" s="56"/>
      <c r="Q965" s="8"/>
      <c r="R965" s="148"/>
      <c r="S965" s="148"/>
      <c r="T965" s="148"/>
      <c r="U965" s="148"/>
      <c r="V965" s="334"/>
      <c r="Y965" s="193"/>
      <c r="EK965" s="1"/>
    </row>
    <row r="966" spans="1:141" ht="12" customHeight="1" x14ac:dyDescent="0.25">
      <c r="A966" s="4"/>
      <c r="B966" s="4"/>
      <c r="C966" s="73"/>
      <c r="D966" s="73"/>
      <c r="E966" s="73"/>
      <c r="F966" s="73"/>
      <c r="G966" s="73"/>
      <c r="H966" s="73"/>
      <c r="I966" s="73"/>
      <c r="J966" s="73"/>
      <c r="K966" s="82"/>
      <c r="L966" s="81"/>
      <c r="M966" s="81"/>
      <c r="N966" s="55"/>
      <c r="O966" s="55"/>
      <c r="P966" s="56"/>
      <c r="Q966" s="8"/>
      <c r="R966" s="148"/>
      <c r="S966" s="148"/>
      <c r="T966" s="148"/>
      <c r="U966" s="148"/>
      <c r="V966" s="334"/>
      <c r="Y966" s="193"/>
      <c r="EK966" s="1"/>
    </row>
    <row r="967" spans="1:141" ht="12" customHeight="1" x14ac:dyDescent="0.25">
      <c r="A967" s="4"/>
      <c r="B967" s="4"/>
      <c r="C967" s="73"/>
      <c r="D967" s="73"/>
      <c r="E967" s="73"/>
      <c r="F967" s="73"/>
      <c r="G967" s="73"/>
      <c r="H967" s="73"/>
      <c r="I967" s="73"/>
      <c r="J967" s="73"/>
      <c r="K967" s="82"/>
      <c r="L967" s="81"/>
      <c r="M967" s="81"/>
      <c r="N967" s="55"/>
      <c r="O967" s="55"/>
      <c r="P967" s="56"/>
      <c r="Q967" s="8"/>
      <c r="R967" s="148"/>
      <c r="S967" s="148"/>
      <c r="T967" s="148"/>
      <c r="U967" s="148"/>
      <c r="V967" s="334"/>
      <c r="Y967" s="193"/>
      <c r="EK967" s="1"/>
    </row>
    <row r="968" spans="1:141" ht="12" customHeight="1" x14ac:dyDescent="0.25">
      <c r="A968" s="4"/>
      <c r="B968" s="4"/>
      <c r="C968" s="73"/>
      <c r="D968" s="73"/>
      <c r="E968" s="73"/>
      <c r="F968" s="73"/>
      <c r="G968" s="73"/>
      <c r="H968" s="73"/>
      <c r="I968" s="73"/>
      <c r="J968" s="73"/>
      <c r="K968" s="82"/>
      <c r="L968" s="81"/>
      <c r="M968" s="81"/>
      <c r="N968" s="55"/>
      <c r="O968" s="55"/>
      <c r="P968" s="56"/>
      <c r="Q968" s="8"/>
      <c r="R968" s="148"/>
      <c r="S968" s="148"/>
      <c r="T968" s="148"/>
      <c r="U968" s="148"/>
      <c r="V968" s="334"/>
      <c r="Y968" s="193"/>
      <c r="EK968" s="1"/>
    </row>
    <row r="969" spans="1:141" ht="12" customHeight="1" x14ac:dyDescent="0.25">
      <c r="A969" s="4"/>
      <c r="B969" s="4"/>
      <c r="C969" s="73"/>
      <c r="D969" s="73"/>
      <c r="E969" s="73"/>
      <c r="F969" s="73"/>
      <c r="G969" s="73"/>
      <c r="H969" s="73"/>
      <c r="I969" s="73"/>
      <c r="J969" s="73"/>
      <c r="K969" s="82"/>
      <c r="L969" s="81"/>
      <c r="M969" s="81"/>
      <c r="N969" s="55"/>
      <c r="O969" s="55"/>
      <c r="P969" s="56"/>
      <c r="Q969" s="8"/>
      <c r="R969" s="148"/>
      <c r="S969" s="148"/>
      <c r="T969" s="148"/>
      <c r="U969" s="148"/>
      <c r="V969" s="334"/>
      <c r="Y969" s="193"/>
      <c r="EK969" s="1"/>
    </row>
    <row r="970" spans="1:141" ht="12" customHeight="1" x14ac:dyDescent="0.25">
      <c r="A970" s="4"/>
      <c r="B970" s="4"/>
      <c r="C970" s="73"/>
      <c r="D970" s="73"/>
      <c r="E970" s="73"/>
      <c r="F970" s="73"/>
      <c r="G970" s="73"/>
      <c r="H970" s="73"/>
      <c r="I970" s="73"/>
      <c r="J970" s="73"/>
      <c r="K970" s="82"/>
      <c r="L970" s="81"/>
      <c r="M970" s="81"/>
      <c r="N970" s="55"/>
      <c r="O970" s="55"/>
      <c r="P970" s="56"/>
      <c r="Q970" s="8"/>
      <c r="R970" s="148"/>
      <c r="S970" s="148"/>
      <c r="T970" s="148"/>
      <c r="U970" s="148"/>
      <c r="V970" s="334"/>
      <c r="Y970" s="193"/>
      <c r="EK970" s="1"/>
    </row>
    <row r="971" spans="1:141" ht="12" customHeight="1" x14ac:dyDescent="0.25">
      <c r="A971" s="4"/>
      <c r="B971" s="4"/>
      <c r="C971" s="73"/>
      <c r="D971" s="73"/>
      <c r="E971" s="73"/>
      <c r="F971" s="73"/>
      <c r="G971" s="73"/>
      <c r="H971" s="73"/>
      <c r="I971" s="73"/>
      <c r="J971" s="73"/>
      <c r="K971" s="82"/>
      <c r="L971" s="81"/>
      <c r="M971" s="81"/>
      <c r="N971" s="55"/>
      <c r="O971" s="55"/>
      <c r="P971" s="56"/>
      <c r="Q971" s="8"/>
      <c r="R971" s="148"/>
      <c r="S971" s="148"/>
      <c r="T971" s="148"/>
      <c r="U971" s="148"/>
      <c r="V971" s="334"/>
      <c r="Y971" s="193"/>
      <c r="EK971" s="1"/>
    </row>
    <row r="972" spans="1:141" ht="12" customHeight="1" x14ac:dyDescent="0.25">
      <c r="A972" s="4"/>
      <c r="B972" s="4"/>
      <c r="C972" s="73"/>
      <c r="D972" s="73"/>
      <c r="E972" s="73"/>
      <c r="F972" s="73"/>
      <c r="G972" s="73"/>
      <c r="H972" s="73"/>
      <c r="I972" s="73"/>
      <c r="J972" s="73"/>
      <c r="K972" s="82"/>
      <c r="L972" s="81"/>
      <c r="M972" s="81"/>
      <c r="N972" s="55"/>
      <c r="O972" s="55"/>
      <c r="P972" s="56"/>
      <c r="Q972" s="8"/>
      <c r="R972" s="148"/>
      <c r="S972" s="148"/>
      <c r="T972" s="148"/>
      <c r="U972" s="148"/>
      <c r="V972" s="334"/>
      <c r="Y972" s="193"/>
      <c r="EK972" s="1"/>
    </row>
    <row r="973" spans="1:141" ht="12" customHeight="1" x14ac:dyDescent="0.25">
      <c r="A973" s="4"/>
      <c r="B973" s="4"/>
      <c r="C973" s="73"/>
      <c r="D973" s="73"/>
      <c r="E973" s="73"/>
      <c r="F973" s="73"/>
      <c r="G973" s="73"/>
      <c r="H973" s="73"/>
      <c r="I973" s="73"/>
      <c r="J973" s="73"/>
      <c r="K973" s="82"/>
      <c r="L973" s="81"/>
      <c r="M973" s="81"/>
      <c r="N973" s="55"/>
      <c r="O973" s="55"/>
      <c r="P973" s="56"/>
      <c r="Q973" s="8"/>
      <c r="R973" s="148"/>
      <c r="S973" s="148"/>
      <c r="T973" s="148"/>
      <c r="U973" s="148"/>
      <c r="V973" s="334"/>
      <c r="Y973" s="193"/>
      <c r="EK973" s="1"/>
    </row>
    <row r="974" spans="1:141" ht="12" customHeight="1" x14ac:dyDescent="0.25">
      <c r="A974" s="4"/>
      <c r="B974" s="4"/>
      <c r="C974" s="73"/>
      <c r="D974" s="73"/>
      <c r="E974" s="73"/>
      <c r="F974" s="73"/>
      <c r="G974" s="73"/>
      <c r="H974" s="73"/>
      <c r="I974" s="73"/>
      <c r="J974" s="73"/>
      <c r="K974" s="82"/>
      <c r="L974" s="81"/>
      <c r="M974" s="81"/>
      <c r="N974" s="55"/>
      <c r="O974" s="55"/>
      <c r="P974" s="56"/>
      <c r="Q974" s="8"/>
      <c r="R974" s="148"/>
      <c r="S974" s="148"/>
      <c r="T974" s="148"/>
      <c r="U974" s="148"/>
      <c r="V974" s="334"/>
      <c r="Y974" s="193"/>
      <c r="EK974" s="1"/>
    </row>
    <row r="975" spans="1:141" ht="12" customHeight="1" x14ac:dyDescent="0.25">
      <c r="A975" s="4"/>
      <c r="B975" s="4"/>
      <c r="C975" s="73"/>
      <c r="D975" s="73"/>
      <c r="E975" s="73"/>
      <c r="F975" s="73"/>
      <c r="G975" s="73"/>
      <c r="H975" s="73"/>
      <c r="I975" s="73"/>
      <c r="J975" s="73"/>
      <c r="K975" s="82"/>
      <c r="L975" s="81"/>
      <c r="M975" s="81"/>
      <c r="N975" s="55"/>
      <c r="O975" s="55"/>
      <c r="P975" s="56"/>
      <c r="Q975" s="8"/>
      <c r="R975" s="148"/>
      <c r="S975" s="148"/>
      <c r="T975" s="148"/>
      <c r="U975" s="148"/>
      <c r="V975" s="334"/>
      <c r="Y975" s="193"/>
      <c r="EK975" s="1"/>
    </row>
    <row r="976" spans="1:141" ht="12" customHeight="1" x14ac:dyDescent="0.25">
      <c r="A976" s="4"/>
      <c r="B976" s="4"/>
      <c r="C976" s="73"/>
      <c r="D976" s="73"/>
      <c r="E976" s="73"/>
      <c r="F976" s="73"/>
      <c r="G976" s="73"/>
      <c r="H976" s="73"/>
      <c r="I976" s="73"/>
      <c r="J976" s="73"/>
      <c r="K976" s="82"/>
      <c r="L976" s="81"/>
      <c r="M976" s="81"/>
      <c r="N976" s="55"/>
      <c r="O976" s="55"/>
      <c r="P976" s="56"/>
      <c r="Q976" s="8"/>
      <c r="R976" s="148"/>
      <c r="S976" s="148"/>
      <c r="T976" s="148"/>
      <c r="U976" s="148"/>
      <c r="V976" s="334"/>
      <c r="Y976" s="193"/>
      <c r="EK976" s="1"/>
    </row>
    <row r="977" spans="1:141" ht="12" customHeight="1" x14ac:dyDescent="0.25">
      <c r="A977" s="4"/>
      <c r="B977" s="4"/>
      <c r="C977" s="73"/>
      <c r="D977" s="73"/>
      <c r="E977" s="73"/>
      <c r="F977" s="73"/>
      <c r="G977" s="73"/>
      <c r="H977" s="73"/>
      <c r="I977" s="73"/>
      <c r="J977" s="73"/>
      <c r="K977" s="82"/>
      <c r="L977" s="81"/>
      <c r="M977" s="81"/>
      <c r="N977" s="55"/>
      <c r="O977" s="55"/>
      <c r="P977" s="56"/>
      <c r="Q977" s="8"/>
      <c r="R977" s="148"/>
      <c r="S977" s="148"/>
      <c r="T977" s="148"/>
      <c r="U977" s="148"/>
      <c r="V977" s="334"/>
      <c r="Y977" s="193"/>
      <c r="EK977" s="1"/>
    </row>
    <row r="978" spans="1:141" ht="12" customHeight="1" x14ac:dyDescent="0.25">
      <c r="A978" s="4"/>
      <c r="B978" s="4"/>
      <c r="C978" s="73"/>
      <c r="D978" s="73"/>
      <c r="E978" s="73"/>
      <c r="F978" s="73"/>
      <c r="G978" s="73"/>
      <c r="H978" s="73"/>
      <c r="I978" s="73"/>
      <c r="J978" s="73"/>
      <c r="K978" s="82"/>
      <c r="L978" s="81"/>
      <c r="M978" s="81"/>
      <c r="N978" s="55"/>
      <c r="O978" s="55"/>
      <c r="P978" s="56"/>
      <c r="Q978" s="8"/>
      <c r="R978" s="148"/>
      <c r="S978" s="148"/>
      <c r="T978" s="148"/>
      <c r="U978" s="148"/>
      <c r="V978" s="334"/>
      <c r="Y978" s="193"/>
      <c r="EK978" s="1"/>
    </row>
    <row r="979" spans="1:141" ht="12" customHeight="1" x14ac:dyDescent="0.25">
      <c r="A979" s="4"/>
      <c r="B979" s="4"/>
      <c r="C979" s="73"/>
      <c r="D979" s="73"/>
      <c r="E979" s="73"/>
      <c r="F979" s="73"/>
      <c r="G979" s="73"/>
      <c r="H979" s="73"/>
      <c r="I979" s="73"/>
      <c r="J979" s="73"/>
      <c r="K979" s="82"/>
      <c r="L979" s="81"/>
      <c r="M979" s="81"/>
      <c r="N979" s="55"/>
      <c r="O979" s="55"/>
      <c r="P979" s="56"/>
      <c r="Q979" s="8"/>
      <c r="R979" s="148"/>
      <c r="S979" s="148"/>
      <c r="T979" s="148"/>
      <c r="U979" s="148"/>
      <c r="V979" s="334"/>
      <c r="Y979" s="193"/>
      <c r="EK979" s="1"/>
    </row>
    <row r="980" spans="1:141" ht="12" customHeight="1" x14ac:dyDescent="0.25">
      <c r="A980" s="4"/>
      <c r="B980" s="4"/>
      <c r="C980" s="73"/>
      <c r="D980" s="73"/>
      <c r="E980" s="73"/>
      <c r="F980" s="73"/>
      <c r="G980" s="73"/>
      <c r="H980" s="73"/>
      <c r="I980" s="73"/>
      <c r="J980" s="73"/>
      <c r="K980" s="82"/>
      <c r="L980" s="81"/>
      <c r="M980" s="81"/>
      <c r="N980" s="55"/>
      <c r="O980" s="55"/>
      <c r="P980" s="56"/>
      <c r="Q980" s="8"/>
      <c r="R980" s="148"/>
      <c r="S980" s="148"/>
      <c r="T980" s="148"/>
      <c r="U980" s="148"/>
      <c r="V980" s="334"/>
      <c r="Y980" s="193"/>
      <c r="EK980" s="1"/>
    </row>
    <row r="981" spans="1:141" ht="12" customHeight="1" x14ac:dyDescent="0.25">
      <c r="A981" s="4"/>
      <c r="B981" s="4"/>
      <c r="C981" s="73"/>
      <c r="D981" s="73"/>
      <c r="E981" s="73"/>
      <c r="F981" s="73"/>
      <c r="G981" s="73"/>
      <c r="H981" s="73"/>
      <c r="I981" s="73"/>
      <c r="J981" s="73"/>
      <c r="K981" s="82"/>
      <c r="L981" s="81"/>
      <c r="M981" s="81"/>
      <c r="N981" s="55"/>
      <c r="O981" s="55"/>
      <c r="P981" s="56"/>
      <c r="Q981" s="8"/>
      <c r="R981" s="148"/>
      <c r="S981" s="148"/>
      <c r="T981" s="148"/>
      <c r="U981" s="148"/>
      <c r="V981" s="334"/>
      <c r="Y981" s="193"/>
      <c r="EK981" s="1"/>
    </row>
    <row r="982" spans="1:141" ht="12" customHeight="1" x14ac:dyDescent="0.25">
      <c r="A982" s="4"/>
      <c r="B982" s="4"/>
      <c r="C982" s="73"/>
      <c r="D982" s="73"/>
      <c r="E982" s="73"/>
      <c r="F982" s="73"/>
      <c r="G982" s="73"/>
      <c r="H982" s="73"/>
      <c r="I982" s="73"/>
      <c r="J982" s="73"/>
      <c r="K982" s="82"/>
      <c r="L982" s="81"/>
      <c r="M982" s="81"/>
      <c r="N982" s="55"/>
      <c r="O982" s="55"/>
      <c r="P982" s="56"/>
      <c r="Q982" s="8"/>
      <c r="R982" s="148"/>
      <c r="S982" s="148"/>
      <c r="T982" s="148"/>
      <c r="U982" s="148"/>
      <c r="V982" s="334"/>
      <c r="Y982" s="193"/>
      <c r="EK982" s="1"/>
    </row>
    <row r="983" spans="1:141" ht="12" customHeight="1" x14ac:dyDescent="0.25">
      <c r="A983" s="4"/>
      <c r="B983" s="4"/>
      <c r="C983" s="73"/>
      <c r="D983" s="73"/>
      <c r="E983" s="73"/>
      <c r="F983" s="73"/>
      <c r="G983" s="73"/>
      <c r="H983" s="73"/>
      <c r="I983" s="73"/>
      <c r="J983" s="73"/>
      <c r="K983" s="82"/>
      <c r="L983" s="81"/>
      <c r="M983" s="81"/>
      <c r="N983" s="55"/>
      <c r="O983" s="55"/>
      <c r="P983" s="56"/>
      <c r="Q983" s="8"/>
      <c r="R983" s="148"/>
      <c r="S983" s="148"/>
      <c r="T983" s="148"/>
      <c r="U983" s="148"/>
      <c r="V983" s="334"/>
      <c r="Y983" s="193"/>
      <c r="EK983" s="1"/>
    </row>
    <row r="984" spans="1:141" ht="12" customHeight="1" x14ac:dyDescent="0.25">
      <c r="A984" s="4"/>
      <c r="B984" s="4"/>
      <c r="C984" s="73"/>
      <c r="D984" s="73"/>
      <c r="E984" s="73"/>
      <c r="F984" s="73"/>
      <c r="G984" s="73"/>
      <c r="H984" s="73"/>
      <c r="I984" s="73"/>
      <c r="J984" s="73"/>
      <c r="K984" s="82"/>
      <c r="L984" s="81"/>
      <c r="M984" s="81"/>
      <c r="N984" s="55"/>
      <c r="O984" s="55"/>
      <c r="P984" s="56"/>
      <c r="Q984" s="8"/>
      <c r="R984" s="148"/>
      <c r="S984" s="148"/>
      <c r="T984" s="148"/>
      <c r="U984" s="148"/>
      <c r="V984" s="321"/>
      <c r="W984" s="341"/>
      <c r="X984" s="194"/>
      <c r="Y984" s="47"/>
      <c r="Z984" s="153"/>
      <c r="DQ984" s="59"/>
      <c r="DR984" s="59"/>
      <c r="DS984" s="59"/>
      <c r="DT984" s="59"/>
      <c r="DU984" s="59"/>
      <c r="DV984" s="59"/>
      <c r="DW984" s="59"/>
      <c r="DX984" s="59"/>
      <c r="DY984" s="59"/>
      <c r="DZ984" s="59"/>
      <c r="EC984" s="59"/>
      <c r="EK984" s="1"/>
    </row>
    <row r="985" spans="1:141" s="19" customFormat="1" ht="12" customHeight="1" x14ac:dyDescent="0.25">
      <c r="A985" s="22"/>
      <c r="B985" s="4"/>
      <c r="C985" s="73"/>
      <c r="D985" s="73"/>
      <c r="E985" s="73"/>
      <c r="F985" s="73"/>
      <c r="G985" s="73"/>
      <c r="H985" s="73"/>
      <c r="I985" s="73"/>
      <c r="J985" s="73"/>
      <c r="K985" s="82"/>
      <c r="L985" s="81"/>
      <c r="M985" s="81"/>
      <c r="N985" s="55"/>
      <c r="O985" s="55"/>
      <c r="P985" s="56"/>
      <c r="Q985" s="17"/>
      <c r="R985" s="150"/>
      <c r="S985" s="150"/>
      <c r="T985" s="150"/>
      <c r="U985" s="150"/>
      <c r="V985" s="335"/>
      <c r="W985" s="342"/>
      <c r="X985" s="197"/>
      <c r="Y985" s="197"/>
      <c r="Z985" s="155"/>
      <c r="AA985" s="152"/>
      <c r="AB985" s="152"/>
      <c r="AC985" s="156"/>
      <c r="AD985" s="156"/>
      <c r="AE985" s="76"/>
      <c r="AF985" s="20"/>
      <c r="AG985" s="20"/>
      <c r="AH985" s="20"/>
      <c r="AI985" s="20"/>
      <c r="AJ985" s="20"/>
      <c r="AK985" s="20"/>
      <c r="AL985" s="20"/>
      <c r="AM985" s="20"/>
      <c r="AN985" s="20"/>
      <c r="AO985" s="20"/>
      <c r="AP985" s="20"/>
      <c r="AQ985" s="20"/>
      <c r="AR985" s="20"/>
      <c r="AS985" s="20"/>
      <c r="AT985" s="20"/>
      <c r="AU985" s="20"/>
      <c r="AV985" s="20"/>
      <c r="AW985" s="20"/>
      <c r="AX985" s="20"/>
      <c r="AY985" s="20"/>
      <c r="AZ985" s="20"/>
      <c r="BA985" s="20"/>
      <c r="BB985" s="20"/>
      <c r="BC985" s="20"/>
      <c r="BD985" s="20"/>
      <c r="BE985" s="20"/>
      <c r="BF985" s="20"/>
      <c r="BG985" s="20"/>
      <c r="BH985" s="20"/>
      <c r="BI985" s="20"/>
      <c r="BJ985" s="20"/>
      <c r="BK985" s="20"/>
      <c r="BL985" s="20"/>
      <c r="BM985" s="20"/>
      <c r="BN985" s="20"/>
      <c r="BO985" s="20"/>
      <c r="BP985" s="20"/>
      <c r="BQ985" s="20"/>
      <c r="BR985" s="20"/>
      <c r="BS985" s="20"/>
      <c r="BT985" s="20"/>
      <c r="BU985" s="20"/>
      <c r="BV985" s="20"/>
      <c r="BW985" s="20"/>
      <c r="BX985" s="20"/>
      <c r="BY985" s="20"/>
      <c r="BZ985" s="20"/>
      <c r="CA985" s="20"/>
      <c r="CB985" s="20"/>
      <c r="CC985" s="20"/>
      <c r="CD985" s="20"/>
      <c r="CE985" s="20"/>
      <c r="CF985" s="20"/>
      <c r="CG985" s="58"/>
      <c r="CH985" s="58"/>
      <c r="CI985" s="58"/>
      <c r="CJ985" s="58"/>
      <c r="CK985" s="58"/>
      <c r="CL985" s="58"/>
      <c r="CM985" s="20"/>
      <c r="CN985" s="20"/>
      <c r="CO985" s="20"/>
      <c r="CP985" s="20"/>
      <c r="CQ985" s="20"/>
      <c r="CR985" s="20"/>
      <c r="CS985" s="20"/>
      <c r="CT985" s="20"/>
      <c r="CU985" s="20"/>
      <c r="CV985" s="20"/>
      <c r="CW985" s="20"/>
      <c r="CX985" s="20"/>
      <c r="CY985" s="20"/>
      <c r="CZ985" s="20"/>
      <c r="DA985" s="20"/>
      <c r="DB985" s="20"/>
      <c r="DC985" s="20"/>
      <c r="DD985" s="20"/>
      <c r="DE985" s="20"/>
      <c r="DF985" s="20"/>
      <c r="DG985" s="20"/>
      <c r="DH985" s="20"/>
      <c r="DI985" s="20"/>
      <c r="DJ985" s="20"/>
      <c r="DK985" s="20"/>
      <c r="DL985" s="20"/>
      <c r="DM985" s="20"/>
      <c r="DN985" s="20"/>
      <c r="DO985" s="20"/>
      <c r="DP985" s="20"/>
      <c r="DQ985" s="20"/>
      <c r="DR985" s="57"/>
      <c r="DS985" s="20"/>
      <c r="DT985" s="57"/>
      <c r="DU985" s="20"/>
      <c r="DV985" s="57"/>
      <c r="DW985" s="20"/>
      <c r="DX985" s="57"/>
      <c r="DY985" s="20"/>
      <c r="DZ985" s="57"/>
      <c r="EA985" s="20"/>
      <c r="EB985" s="20"/>
      <c r="EC985" s="57"/>
      <c r="ED985" s="20"/>
      <c r="EE985" s="20"/>
      <c r="EF985" s="20"/>
      <c r="EG985" s="20"/>
      <c r="EH985" s="20"/>
    </row>
    <row r="986" spans="1:141" s="19" customFormat="1" ht="12" customHeight="1" x14ac:dyDescent="0.25">
      <c r="A986" s="22"/>
      <c r="B986" s="4"/>
      <c r="C986" s="73"/>
      <c r="D986" s="73"/>
      <c r="E986" s="73"/>
      <c r="F986" s="73"/>
      <c r="G986" s="73"/>
      <c r="H986" s="73"/>
      <c r="I986" s="73"/>
      <c r="J986" s="73"/>
      <c r="K986" s="82"/>
      <c r="L986" s="81"/>
      <c r="M986" s="81"/>
      <c r="N986" s="55"/>
      <c r="O986" s="55"/>
      <c r="P986" s="56"/>
      <c r="Q986" s="17"/>
      <c r="R986" s="150"/>
      <c r="S986" s="150"/>
      <c r="T986" s="150"/>
      <c r="U986" s="150"/>
      <c r="V986" s="335"/>
      <c r="W986" s="342"/>
      <c r="X986" s="197"/>
      <c r="Y986" s="197"/>
      <c r="Z986" s="155"/>
      <c r="AA986" s="152"/>
      <c r="AB986" s="152"/>
      <c r="AC986" s="156"/>
      <c r="AD986" s="156"/>
      <c r="AE986" s="76"/>
      <c r="AF986" s="20"/>
      <c r="AG986" s="20"/>
      <c r="AH986" s="20"/>
      <c r="AI986" s="20"/>
      <c r="AJ986" s="20"/>
      <c r="AK986" s="20"/>
      <c r="AL986" s="20"/>
      <c r="AM986" s="20"/>
      <c r="AN986" s="20"/>
      <c r="AO986" s="20"/>
      <c r="AP986" s="20"/>
      <c r="AQ986" s="20"/>
      <c r="AR986" s="20"/>
      <c r="AS986" s="20"/>
      <c r="AT986" s="20"/>
      <c r="AU986" s="20"/>
      <c r="AV986" s="20"/>
      <c r="AW986" s="20"/>
      <c r="AX986" s="20"/>
      <c r="AY986" s="20"/>
      <c r="AZ986" s="20"/>
      <c r="BA986" s="20"/>
      <c r="BB986" s="20"/>
      <c r="BC986" s="20"/>
      <c r="BD986" s="20"/>
      <c r="BE986" s="20"/>
      <c r="BF986" s="20"/>
      <c r="BG986" s="20"/>
      <c r="BH986" s="20"/>
      <c r="BI986" s="20"/>
      <c r="BJ986" s="20"/>
      <c r="BK986" s="20"/>
      <c r="BL986" s="20"/>
      <c r="BM986" s="20"/>
      <c r="BN986" s="20"/>
      <c r="BO986" s="20"/>
      <c r="BP986" s="20"/>
      <c r="BQ986" s="20"/>
      <c r="BR986" s="20"/>
      <c r="BS986" s="20"/>
      <c r="BT986" s="20"/>
      <c r="BU986" s="20"/>
      <c r="BV986" s="20"/>
      <c r="BW986" s="20"/>
      <c r="BX986" s="20"/>
      <c r="BY986" s="20"/>
      <c r="BZ986" s="20"/>
      <c r="CA986" s="20"/>
      <c r="CB986" s="20"/>
      <c r="CC986" s="20"/>
      <c r="CD986" s="20"/>
      <c r="CE986" s="20"/>
      <c r="CF986" s="20"/>
      <c r="CG986" s="58"/>
      <c r="CH986" s="58"/>
      <c r="CI986" s="58"/>
      <c r="CJ986" s="58"/>
      <c r="CK986" s="58"/>
      <c r="CL986" s="58"/>
      <c r="CM986" s="20"/>
      <c r="CN986" s="20"/>
      <c r="CO986" s="20"/>
      <c r="CP986" s="20"/>
      <c r="CQ986" s="20"/>
      <c r="CR986" s="20"/>
      <c r="CS986" s="20"/>
      <c r="CT986" s="20"/>
      <c r="CU986" s="20"/>
      <c r="CV986" s="20"/>
      <c r="CW986" s="20"/>
      <c r="CX986" s="20"/>
      <c r="CY986" s="20"/>
      <c r="CZ986" s="20"/>
      <c r="DA986" s="20"/>
      <c r="DB986" s="20"/>
      <c r="DC986" s="20"/>
      <c r="DD986" s="20"/>
      <c r="DE986" s="20"/>
      <c r="DF986" s="20"/>
      <c r="DG986" s="20"/>
      <c r="DH986" s="20"/>
      <c r="DI986" s="20"/>
      <c r="DJ986" s="20"/>
      <c r="DK986" s="20"/>
      <c r="DL986" s="20"/>
      <c r="DM986" s="20"/>
      <c r="DN986" s="20"/>
      <c r="DO986" s="20"/>
      <c r="DP986" s="20"/>
      <c r="DQ986" s="20"/>
      <c r="DR986" s="57"/>
      <c r="DS986" s="20"/>
      <c r="DT986" s="57"/>
      <c r="DU986" s="20"/>
      <c r="DV986" s="57"/>
      <c r="DW986" s="20"/>
      <c r="DX986" s="57"/>
      <c r="DY986" s="20"/>
      <c r="DZ986" s="57"/>
      <c r="EA986" s="20"/>
      <c r="EB986" s="20"/>
      <c r="EC986" s="57"/>
      <c r="ED986" s="20"/>
      <c r="EE986" s="20"/>
      <c r="EF986" s="20"/>
      <c r="EG986" s="20"/>
      <c r="EH986" s="20"/>
    </row>
    <row r="987" spans="1:141" s="19" customFormat="1" ht="12" customHeight="1" x14ac:dyDescent="0.25">
      <c r="A987" s="22"/>
      <c r="B987" s="4"/>
      <c r="C987" s="73"/>
      <c r="D987" s="73"/>
      <c r="E987" s="73"/>
      <c r="F987" s="73"/>
      <c r="G987" s="73"/>
      <c r="H987" s="73"/>
      <c r="I987" s="73"/>
      <c r="J987" s="73"/>
      <c r="K987" s="82"/>
      <c r="L987" s="81"/>
      <c r="M987" s="81"/>
      <c r="N987" s="55"/>
      <c r="O987" s="55"/>
      <c r="P987" s="56"/>
      <c r="Q987" s="17"/>
      <c r="R987" s="150"/>
      <c r="S987" s="150"/>
      <c r="T987" s="150"/>
      <c r="U987" s="150"/>
      <c r="V987" s="335"/>
      <c r="W987" s="342"/>
      <c r="X987" s="197"/>
      <c r="Y987" s="197"/>
      <c r="Z987" s="155"/>
      <c r="AA987" s="152"/>
      <c r="AB987" s="152"/>
      <c r="AC987" s="156"/>
      <c r="AD987" s="156"/>
      <c r="AE987" s="76"/>
      <c r="AF987" s="20"/>
      <c r="AG987" s="20"/>
      <c r="AH987" s="20"/>
      <c r="AI987" s="20"/>
      <c r="AJ987" s="20"/>
      <c r="AK987" s="20"/>
      <c r="AL987" s="20"/>
      <c r="AM987" s="20"/>
      <c r="AN987" s="20"/>
      <c r="AO987" s="20"/>
      <c r="AP987" s="20"/>
      <c r="AQ987" s="20"/>
      <c r="AR987" s="20"/>
      <c r="AS987" s="20"/>
      <c r="AT987" s="20"/>
      <c r="AU987" s="20"/>
      <c r="AV987" s="20"/>
      <c r="AW987" s="20"/>
      <c r="AX987" s="20"/>
      <c r="AY987" s="20"/>
      <c r="AZ987" s="20"/>
      <c r="BA987" s="20"/>
      <c r="BB987" s="20"/>
      <c r="BC987" s="20"/>
      <c r="BD987" s="20"/>
      <c r="BE987" s="20"/>
      <c r="BF987" s="20"/>
      <c r="BG987" s="20"/>
      <c r="BH987" s="20"/>
      <c r="BI987" s="20"/>
      <c r="BJ987" s="20"/>
      <c r="BK987" s="20"/>
      <c r="BL987" s="20"/>
      <c r="BM987" s="20"/>
      <c r="BN987" s="20"/>
      <c r="BO987" s="20"/>
      <c r="BP987" s="20"/>
      <c r="BQ987" s="20"/>
      <c r="BR987" s="20"/>
      <c r="BS987" s="20"/>
      <c r="BT987" s="20"/>
      <c r="BU987" s="20"/>
      <c r="BV987" s="20"/>
      <c r="BW987" s="20"/>
      <c r="BX987" s="20"/>
      <c r="BY987" s="20"/>
      <c r="BZ987" s="20"/>
      <c r="CA987" s="20"/>
      <c r="CB987" s="20"/>
      <c r="CC987" s="20"/>
      <c r="CD987" s="20"/>
      <c r="CE987" s="20"/>
      <c r="CF987" s="20"/>
      <c r="CG987" s="58"/>
      <c r="CH987" s="58"/>
      <c r="CI987" s="58"/>
      <c r="CJ987" s="58"/>
      <c r="CK987" s="58"/>
      <c r="CL987" s="58"/>
      <c r="CM987" s="20"/>
      <c r="CN987" s="20"/>
      <c r="CO987" s="20"/>
      <c r="CP987" s="20"/>
      <c r="CQ987" s="20"/>
      <c r="CR987" s="20"/>
      <c r="CS987" s="20"/>
      <c r="CT987" s="20"/>
      <c r="CU987" s="20"/>
      <c r="CV987" s="20"/>
      <c r="CW987" s="20"/>
      <c r="CX987" s="20"/>
      <c r="CY987" s="20"/>
      <c r="CZ987" s="20"/>
      <c r="DA987" s="20"/>
      <c r="DB987" s="20"/>
      <c r="DC987" s="20"/>
      <c r="DD987" s="20"/>
      <c r="DE987" s="20"/>
      <c r="DF987" s="20"/>
      <c r="DG987" s="20"/>
      <c r="DH987" s="20"/>
      <c r="DI987" s="20"/>
      <c r="DJ987" s="20"/>
      <c r="DK987" s="20"/>
      <c r="DL987" s="20"/>
      <c r="DM987" s="20"/>
      <c r="DN987" s="20"/>
      <c r="DO987" s="20"/>
      <c r="DP987" s="20"/>
      <c r="DQ987" s="20"/>
      <c r="DR987" s="57"/>
      <c r="DS987" s="20"/>
      <c r="DT987" s="57"/>
      <c r="DU987" s="20"/>
      <c r="DV987" s="57"/>
      <c r="DW987" s="20"/>
      <c r="DX987" s="57"/>
      <c r="DY987" s="20"/>
      <c r="DZ987" s="57"/>
      <c r="EA987" s="20"/>
      <c r="EB987" s="20"/>
      <c r="EC987" s="57"/>
      <c r="ED987" s="20"/>
      <c r="EE987" s="20"/>
      <c r="EF987" s="20"/>
      <c r="EG987" s="20"/>
      <c r="EH987" s="20"/>
    </row>
    <row r="988" spans="1:141" s="19" customFormat="1" ht="12" customHeight="1" x14ac:dyDescent="0.25">
      <c r="A988" s="22"/>
      <c r="B988" s="4"/>
      <c r="C988" s="73"/>
      <c r="D988" s="73"/>
      <c r="E988" s="73"/>
      <c r="F988" s="73"/>
      <c r="G988" s="73"/>
      <c r="H988" s="73"/>
      <c r="I988" s="73"/>
      <c r="J988" s="73"/>
      <c r="K988" s="82"/>
      <c r="L988" s="81"/>
      <c r="M988" s="81"/>
      <c r="N988" s="55"/>
      <c r="O988" s="55"/>
      <c r="P988" s="56"/>
      <c r="Q988" s="17"/>
      <c r="R988" s="150"/>
      <c r="S988" s="150"/>
      <c r="T988" s="150"/>
      <c r="U988" s="150"/>
      <c r="V988" s="335"/>
      <c r="W988" s="342"/>
      <c r="X988" s="197"/>
      <c r="Y988" s="197"/>
      <c r="Z988" s="155"/>
      <c r="AA988" s="152"/>
      <c r="AB988" s="152"/>
      <c r="AC988" s="156"/>
      <c r="AD988" s="156"/>
      <c r="AE988" s="76"/>
      <c r="AF988" s="20"/>
      <c r="AG988" s="20"/>
      <c r="AH988" s="20"/>
      <c r="AI988" s="20"/>
      <c r="AJ988" s="20"/>
      <c r="AK988" s="20"/>
      <c r="AL988" s="20"/>
      <c r="AM988" s="20"/>
      <c r="AN988" s="20"/>
      <c r="AO988" s="20"/>
      <c r="AP988" s="20"/>
      <c r="AQ988" s="20"/>
      <c r="AR988" s="20"/>
      <c r="AS988" s="20"/>
      <c r="AT988" s="20"/>
      <c r="AU988" s="20"/>
      <c r="AV988" s="20"/>
      <c r="AW988" s="20"/>
      <c r="AX988" s="20"/>
      <c r="AY988" s="20"/>
      <c r="AZ988" s="20"/>
      <c r="BA988" s="20"/>
      <c r="BB988" s="20"/>
      <c r="BC988" s="20"/>
      <c r="BD988" s="20"/>
      <c r="BE988" s="20"/>
      <c r="BF988" s="20"/>
      <c r="BG988" s="20"/>
      <c r="BH988" s="20"/>
      <c r="BI988" s="20"/>
      <c r="BJ988" s="20"/>
      <c r="BK988" s="20"/>
      <c r="BL988" s="20"/>
      <c r="BM988" s="20"/>
      <c r="BN988" s="20"/>
      <c r="BO988" s="20"/>
      <c r="BP988" s="20"/>
      <c r="BQ988" s="20"/>
      <c r="BR988" s="20"/>
      <c r="BS988" s="20"/>
      <c r="BT988" s="20"/>
      <c r="BU988" s="20"/>
      <c r="BV988" s="20"/>
      <c r="BW988" s="20"/>
      <c r="BX988" s="20"/>
      <c r="BY988" s="20"/>
      <c r="BZ988" s="20"/>
      <c r="CA988" s="20"/>
      <c r="CB988" s="20"/>
      <c r="CC988" s="20"/>
      <c r="CD988" s="20"/>
      <c r="CE988" s="20"/>
      <c r="CF988" s="20"/>
      <c r="CG988" s="58"/>
      <c r="CH988" s="58"/>
      <c r="CI988" s="58"/>
      <c r="CJ988" s="58"/>
      <c r="CK988" s="58"/>
      <c r="CL988" s="58"/>
      <c r="CM988" s="20"/>
      <c r="CN988" s="20"/>
      <c r="CO988" s="20"/>
      <c r="CP988" s="20"/>
      <c r="CQ988" s="20"/>
      <c r="CR988" s="20"/>
      <c r="CS988" s="20"/>
      <c r="CT988" s="20"/>
      <c r="CU988" s="20"/>
      <c r="CV988" s="20"/>
      <c r="CW988" s="20"/>
      <c r="CX988" s="20"/>
      <c r="CY988" s="20"/>
      <c r="CZ988" s="20"/>
      <c r="DA988" s="20"/>
      <c r="DB988" s="20"/>
      <c r="DC988" s="20"/>
      <c r="DD988" s="20"/>
      <c r="DE988" s="20"/>
      <c r="DF988" s="20"/>
      <c r="DG988" s="20"/>
      <c r="DH988" s="20"/>
      <c r="DI988" s="20"/>
      <c r="DJ988" s="20"/>
      <c r="DK988" s="20"/>
      <c r="DL988" s="20"/>
      <c r="DM988" s="20"/>
      <c r="DN988" s="20"/>
      <c r="DO988" s="20"/>
      <c r="DP988" s="20"/>
      <c r="DQ988" s="20"/>
      <c r="DR988" s="57"/>
      <c r="DS988" s="20"/>
      <c r="DT988" s="57"/>
      <c r="DU988" s="20"/>
      <c r="DV988" s="57"/>
      <c r="DW988" s="20"/>
      <c r="DX988" s="57"/>
      <c r="DY988" s="20"/>
      <c r="DZ988" s="57"/>
      <c r="EA988" s="20"/>
      <c r="EB988" s="20"/>
      <c r="EC988" s="57"/>
      <c r="ED988" s="20"/>
      <c r="EE988" s="20"/>
      <c r="EF988" s="20"/>
      <c r="EG988" s="20"/>
      <c r="EH988" s="20"/>
    </row>
    <row r="989" spans="1:141" s="19" customFormat="1" ht="12" customHeight="1" x14ac:dyDescent="0.25">
      <c r="A989" s="22"/>
      <c r="B989" s="4"/>
      <c r="C989" s="73"/>
      <c r="D989" s="73"/>
      <c r="E989" s="73"/>
      <c r="F989" s="73"/>
      <c r="G989" s="73"/>
      <c r="H989" s="73"/>
      <c r="I989" s="73"/>
      <c r="J989" s="73"/>
      <c r="K989" s="82"/>
      <c r="L989" s="81"/>
      <c r="M989" s="81"/>
      <c r="N989" s="55"/>
      <c r="O989" s="55"/>
      <c r="P989" s="56"/>
      <c r="Q989" s="17"/>
      <c r="R989" s="150"/>
      <c r="S989" s="150"/>
      <c r="T989" s="150"/>
      <c r="U989" s="150"/>
      <c r="V989" s="335"/>
      <c r="W989" s="342"/>
      <c r="X989" s="197"/>
      <c r="Y989" s="197"/>
      <c r="Z989" s="155"/>
      <c r="AA989" s="152"/>
      <c r="AB989" s="152"/>
      <c r="AC989" s="156"/>
      <c r="AD989" s="156"/>
      <c r="AE989" s="76"/>
      <c r="AF989" s="20"/>
      <c r="AG989" s="20"/>
      <c r="AH989" s="20"/>
      <c r="AI989" s="20"/>
      <c r="AJ989" s="20"/>
      <c r="AK989" s="20"/>
      <c r="AL989" s="20"/>
      <c r="AM989" s="20"/>
      <c r="AN989" s="20"/>
      <c r="AO989" s="20"/>
      <c r="AP989" s="20"/>
      <c r="AQ989" s="20"/>
      <c r="AR989" s="20"/>
      <c r="AS989" s="20"/>
      <c r="AT989" s="20"/>
      <c r="AU989" s="20"/>
      <c r="AV989" s="20"/>
      <c r="AW989" s="20"/>
      <c r="AX989" s="20"/>
      <c r="AY989" s="20"/>
      <c r="AZ989" s="20"/>
      <c r="BA989" s="20"/>
      <c r="BB989" s="20"/>
      <c r="BC989" s="20"/>
      <c r="BD989" s="20"/>
      <c r="BE989" s="20"/>
      <c r="BF989" s="20"/>
      <c r="BG989" s="20"/>
      <c r="BH989" s="20"/>
      <c r="BI989" s="20"/>
      <c r="BJ989" s="20"/>
      <c r="BK989" s="20"/>
      <c r="BL989" s="20"/>
      <c r="BM989" s="20"/>
      <c r="BN989" s="20"/>
      <c r="BO989" s="20"/>
      <c r="BP989" s="20"/>
      <c r="BQ989" s="20"/>
      <c r="BR989" s="20"/>
      <c r="BS989" s="20"/>
      <c r="BT989" s="20"/>
      <c r="BU989" s="20"/>
      <c r="BV989" s="20"/>
      <c r="BW989" s="20"/>
      <c r="BX989" s="20"/>
      <c r="BY989" s="20"/>
      <c r="BZ989" s="20"/>
      <c r="CA989" s="20"/>
      <c r="CB989" s="20"/>
      <c r="CC989" s="20"/>
      <c r="CD989" s="20"/>
      <c r="CE989" s="20"/>
      <c r="CF989" s="20"/>
      <c r="CG989" s="58"/>
      <c r="CH989" s="58"/>
      <c r="CI989" s="58"/>
      <c r="CJ989" s="58"/>
      <c r="CK989" s="58"/>
      <c r="CL989" s="58"/>
      <c r="CM989" s="20"/>
      <c r="CN989" s="20"/>
      <c r="CO989" s="20"/>
      <c r="CP989" s="20"/>
      <c r="CQ989" s="20"/>
      <c r="CR989" s="20"/>
      <c r="CS989" s="20"/>
      <c r="CT989" s="20"/>
      <c r="CU989" s="20"/>
      <c r="CV989" s="20"/>
      <c r="CW989" s="20"/>
      <c r="CX989" s="20"/>
      <c r="CY989" s="20"/>
      <c r="CZ989" s="20"/>
      <c r="DA989" s="20"/>
      <c r="DB989" s="20"/>
      <c r="DC989" s="20"/>
      <c r="DD989" s="20"/>
      <c r="DE989" s="20"/>
      <c r="DF989" s="20"/>
      <c r="DG989" s="20"/>
      <c r="DH989" s="20"/>
      <c r="DI989" s="20"/>
      <c r="DJ989" s="20"/>
      <c r="DK989" s="20"/>
      <c r="DL989" s="20"/>
      <c r="DM989" s="20"/>
      <c r="DN989" s="20"/>
      <c r="DO989" s="20"/>
      <c r="DP989" s="20"/>
      <c r="DQ989" s="20"/>
      <c r="DR989" s="57"/>
      <c r="DS989" s="20"/>
      <c r="DT989" s="57"/>
      <c r="DU989" s="20"/>
      <c r="DV989" s="57"/>
      <c r="DW989" s="20"/>
      <c r="DX989" s="57"/>
      <c r="DY989" s="20"/>
      <c r="DZ989" s="57"/>
      <c r="EA989" s="20"/>
      <c r="EB989" s="20"/>
      <c r="EC989" s="57"/>
      <c r="ED989" s="20"/>
      <c r="EE989" s="20"/>
      <c r="EF989" s="20"/>
      <c r="EG989" s="20"/>
      <c r="EH989" s="20"/>
    </row>
    <row r="990" spans="1:141" ht="12" customHeight="1" x14ac:dyDescent="0.25">
      <c r="B990" s="4"/>
      <c r="C990" s="73"/>
      <c r="D990" s="73"/>
      <c r="E990" s="73"/>
      <c r="F990" s="73"/>
      <c r="G990" s="73"/>
      <c r="H990" s="73"/>
      <c r="I990" s="73"/>
      <c r="J990" s="73"/>
      <c r="K990" s="82"/>
      <c r="L990" s="81"/>
      <c r="M990" s="81"/>
      <c r="N990" s="55"/>
      <c r="O990" s="55"/>
      <c r="P990" s="56"/>
      <c r="Q990" s="8"/>
      <c r="R990" s="148"/>
      <c r="S990" s="148"/>
      <c r="T990" s="148"/>
      <c r="U990" s="148"/>
      <c r="EK990" s="1"/>
    </row>
    <row r="991" spans="1:141" ht="12" customHeight="1" x14ac:dyDescent="0.3">
      <c r="B991" s="4"/>
      <c r="C991" s="73"/>
      <c r="D991" s="73"/>
      <c r="E991" s="73"/>
      <c r="F991" s="73"/>
      <c r="G991" s="73"/>
      <c r="H991" s="73"/>
      <c r="I991" s="73"/>
      <c r="J991" s="73"/>
      <c r="K991" s="82"/>
      <c r="L991" s="81"/>
      <c r="M991" s="81"/>
      <c r="N991" s="55"/>
      <c r="O991" s="55"/>
      <c r="P991" s="56"/>
      <c r="Q991" s="10"/>
      <c r="R991" s="159"/>
      <c r="S991" s="159"/>
      <c r="T991" s="159"/>
      <c r="U991" s="159"/>
      <c r="W991" s="339"/>
      <c r="X991" s="190"/>
      <c r="Y991" s="198"/>
      <c r="Z991" s="149"/>
      <c r="EK991" s="1"/>
    </row>
    <row r="992" spans="1:141" s="19" customFormat="1" ht="12" customHeight="1" x14ac:dyDescent="0.25">
      <c r="B992" s="4"/>
      <c r="C992" s="73"/>
      <c r="D992" s="73"/>
      <c r="E992" s="73"/>
      <c r="F992" s="73"/>
      <c r="G992" s="73"/>
      <c r="H992" s="73"/>
      <c r="I992" s="73"/>
      <c r="J992" s="73"/>
      <c r="K992" s="82"/>
      <c r="L992" s="81"/>
      <c r="M992" s="81"/>
      <c r="N992" s="55"/>
      <c r="O992" s="55"/>
      <c r="P992" s="56"/>
      <c r="Q992" s="53"/>
      <c r="R992" s="151"/>
      <c r="S992" s="151"/>
      <c r="T992" s="151"/>
      <c r="U992" s="151"/>
      <c r="V992" s="321"/>
      <c r="W992" s="338"/>
      <c r="X992" s="192"/>
      <c r="Y992" s="199"/>
      <c r="Z992" s="151"/>
      <c r="AA992" s="152"/>
      <c r="AB992" s="152"/>
      <c r="AC992" s="152"/>
      <c r="AD992" s="152"/>
      <c r="AE992" s="20"/>
      <c r="AF992" s="20"/>
      <c r="AG992" s="20"/>
      <c r="AH992" s="20"/>
      <c r="AI992" s="20"/>
      <c r="AJ992" s="20"/>
      <c r="AK992" s="20"/>
      <c r="AL992" s="20"/>
      <c r="AM992" s="20"/>
      <c r="AN992" s="20"/>
      <c r="AO992" s="20"/>
      <c r="AP992" s="20"/>
      <c r="AQ992" s="20"/>
      <c r="AR992" s="20"/>
      <c r="AS992" s="20"/>
      <c r="AT992" s="20"/>
      <c r="AU992" s="20"/>
      <c r="AV992" s="20"/>
      <c r="AW992" s="20"/>
      <c r="AX992" s="20"/>
      <c r="AY992" s="20"/>
      <c r="AZ992" s="20"/>
      <c r="BA992" s="20"/>
      <c r="BB992" s="20"/>
      <c r="BC992" s="20"/>
      <c r="BD992" s="20"/>
      <c r="BE992" s="20"/>
      <c r="BF992" s="20"/>
      <c r="BG992" s="20"/>
      <c r="BH992" s="20"/>
      <c r="BI992" s="20"/>
      <c r="BJ992" s="20"/>
      <c r="BK992" s="20"/>
      <c r="BL992" s="20"/>
      <c r="BM992" s="20"/>
      <c r="BN992" s="20"/>
      <c r="BO992" s="20"/>
      <c r="BP992" s="20"/>
      <c r="BQ992" s="20"/>
      <c r="BR992" s="20"/>
      <c r="BS992" s="20"/>
      <c r="BT992" s="20"/>
      <c r="BU992" s="20"/>
      <c r="BV992" s="20"/>
      <c r="BW992" s="20"/>
      <c r="BX992" s="20"/>
      <c r="BY992" s="20"/>
      <c r="BZ992" s="20"/>
      <c r="CA992" s="20"/>
      <c r="CB992" s="20"/>
      <c r="CC992" s="20"/>
      <c r="CD992" s="20"/>
      <c r="CE992" s="20"/>
      <c r="CF992" s="20"/>
      <c r="CG992" s="20"/>
      <c r="CH992" s="20"/>
      <c r="CI992" s="20"/>
      <c r="CJ992" s="20"/>
      <c r="CK992" s="20"/>
      <c r="CL992" s="20"/>
      <c r="CM992" s="20"/>
      <c r="CN992" s="20"/>
      <c r="CO992" s="20"/>
      <c r="CP992" s="20"/>
      <c r="CQ992" s="20"/>
      <c r="CR992" s="20"/>
      <c r="CS992" s="20"/>
      <c r="CT992" s="20"/>
      <c r="CU992" s="20"/>
      <c r="CV992" s="20"/>
      <c r="CW992" s="20"/>
      <c r="CX992" s="20"/>
      <c r="CY992" s="20"/>
      <c r="CZ992" s="20"/>
      <c r="DA992" s="20"/>
      <c r="DB992" s="20"/>
      <c r="DC992" s="20"/>
      <c r="DD992" s="20"/>
      <c r="DE992" s="20"/>
      <c r="DF992" s="20"/>
      <c r="DG992" s="20"/>
      <c r="DH992" s="20"/>
      <c r="DI992" s="20"/>
      <c r="DJ992" s="20"/>
      <c r="DK992" s="20"/>
      <c r="DL992" s="20"/>
      <c r="DM992" s="20"/>
      <c r="DN992" s="20"/>
      <c r="DO992" s="20"/>
      <c r="DP992" s="20"/>
      <c r="DQ992" s="20"/>
      <c r="DR992" s="20"/>
      <c r="DS992" s="20"/>
      <c r="DT992" s="20"/>
      <c r="DU992" s="20"/>
      <c r="DV992" s="20"/>
      <c r="DW992" s="20"/>
      <c r="DX992" s="20"/>
      <c r="DY992" s="20"/>
      <c r="DZ992" s="20"/>
      <c r="EA992" s="20"/>
      <c r="EB992" s="20"/>
      <c r="EC992" s="20"/>
      <c r="ED992" s="20"/>
      <c r="EE992" s="20"/>
      <c r="EF992" s="20"/>
      <c r="EG992" s="20"/>
      <c r="EH992" s="20"/>
    </row>
    <row r="993" spans="1:141" ht="12" customHeight="1" x14ac:dyDescent="0.25">
      <c r="A993" s="12"/>
      <c r="B993" s="4"/>
      <c r="C993" s="73"/>
      <c r="D993" s="73"/>
      <c r="E993" s="73"/>
      <c r="F993" s="73"/>
      <c r="G993" s="73"/>
      <c r="H993" s="73"/>
      <c r="I993" s="73"/>
      <c r="J993" s="73"/>
      <c r="K993" s="82"/>
      <c r="L993" s="81"/>
      <c r="M993" s="81"/>
      <c r="N993" s="55"/>
      <c r="O993" s="55"/>
      <c r="P993" s="56"/>
      <c r="Q993" s="8"/>
      <c r="R993" s="148"/>
      <c r="S993" s="148"/>
      <c r="T993" s="148"/>
      <c r="U993" s="148"/>
      <c r="V993" s="343"/>
      <c r="Y993" s="193"/>
      <c r="EK993" s="1"/>
    </row>
    <row r="994" spans="1:141" ht="12" customHeight="1" x14ac:dyDescent="0.25">
      <c r="A994" s="12"/>
      <c r="B994" s="4"/>
      <c r="C994" s="73"/>
      <c r="D994" s="73"/>
      <c r="E994" s="73"/>
      <c r="F994" s="73"/>
      <c r="G994" s="73"/>
      <c r="H994" s="73"/>
      <c r="I994" s="73"/>
      <c r="J994" s="73"/>
      <c r="K994" s="82"/>
      <c r="L994" s="81"/>
      <c r="M994" s="81"/>
      <c r="N994" s="55"/>
      <c r="O994" s="55"/>
      <c r="P994" s="56"/>
      <c r="Q994" s="8"/>
      <c r="R994" s="148"/>
      <c r="S994" s="148"/>
      <c r="T994" s="148"/>
      <c r="U994" s="148"/>
      <c r="V994" s="343"/>
      <c r="Y994" s="193"/>
      <c r="EK994" s="1"/>
    </row>
    <row r="995" spans="1:141" ht="12" customHeight="1" x14ac:dyDescent="0.25">
      <c r="A995" s="4"/>
      <c r="B995" s="4"/>
      <c r="C995" s="73"/>
      <c r="D995" s="73"/>
      <c r="E995" s="73"/>
      <c r="F995" s="73"/>
      <c r="G995" s="73"/>
      <c r="H995" s="73"/>
      <c r="I995" s="73"/>
      <c r="J995" s="73"/>
      <c r="K995" s="82"/>
      <c r="L995" s="81"/>
      <c r="M995" s="81"/>
      <c r="N995" s="55"/>
      <c r="O995" s="55"/>
      <c r="P995" s="56"/>
      <c r="Q995" s="8"/>
      <c r="R995" s="148"/>
      <c r="S995" s="148"/>
      <c r="T995" s="148"/>
      <c r="U995" s="148"/>
      <c r="V995" s="334"/>
      <c r="Y995" s="193"/>
      <c r="EK995" s="1"/>
    </row>
    <row r="996" spans="1:141" ht="12" customHeight="1" x14ac:dyDescent="0.3">
      <c r="A996" s="4"/>
      <c r="B996" s="4"/>
      <c r="C996" s="73"/>
      <c r="D996" s="73"/>
      <c r="E996" s="73"/>
      <c r="F996" s="73"/>
      <c r="G996" s="73"/>
      <c r="H996" s="73"/>
      <c r="I996" s="73"/>
      <c r="J996" s="73"/>
      <c r="K996" s="82"/>
      <c r="L996" s="81"/>
      <c r="M996" s="81"/>
      <c r="N996" s="55"/>
      <c r="O996" s="55"/>
      <c r="P996" s="56"/>
      <c r="Q996" s="7"/>
      <c r="R996" s="149"/>
      <c r="S996" s="149"/>
      <c r="T996" s="149"/>
      <c r="U996" s="149"/>
      <c r="W996" s="339"/>
      <c r="X996" s="190"/>
      <c r="Y996" s="7"/>
      <c r="Z996" s="149"/>
      <c r="EK996" s="1"/>
    </row>
    <row r="997" spans="1:141" s="19" customFormat="1" ht="12" customHeight="1" x14ac:dyDescent="0.25">
      <c r="A997" s="22"/>
      <c r="B997" s="4"/>
      <c r="C997" s="73"/>
      <c r="D997" s="73"/>
      <c r="E997" s="73"/>
      <c r="F997" s="73"/>
      <c r="G997" s="73"/>
      <c r="H997" s="73"/>
      <c r="I997" s="73"/>
      <c r="J997" s="73"/>
      <c r="K997" s="82"/>
      <c r="L997" s="81"/>
      <c r="M997" s="81"/>
      <c r="N997" s="55"/>
      <c r="O997" s="55"/>
      <c r="P997" s="56"/>
      <c r="Q997" s="17"/>
      <c r="R997" s="150"/>
      <c r="S997" s="150"/>
      <c r="T997" s="150"/>
      <c r="U997" s="150"/>
      <c r="V997" s="334"/>
      <c r="W997" s="338"/>
      <c r="X997" s="192"/>
      <c r="Y997" s="195"/>
      <c r="Z997" s="151"/>
      <c r="AA997" s="152"/>
      <c r="AB997" s="152"/>
      <c r="AC997" s="152"/>
      <c r="AD997" s="152"/>
      <c r="AE997" s="20"/>
      <c r="AF997" s="20"/>
      <c r="AG997" s="20"/>
      <c r="AH997" s="20"/>
      <c r="AI997" s="20"/>
      <c r="AJ997" s="20"/>
      <c r="AK997" s="20"/>
      <c r="AL997" s="20"/>
      <c r="AM997" s="20"/>
      <c r="AN997" s="20"/>
      <c r="AO997" s="20"/>
      <c r="AP997" s="20"/>
      <c r="AQ997" s="20"/>
      <c r="AR997" s="20"/>
      <c r="AS997" s="20"/>
      <c r="AT997" s="20"/>
      <c r="AU997" s="20"/>
      <c r="AV997" s="20"/>
      <c r="AW997" s="20"/>
      <c r="AX997" s="20"/>
      <c r="AY997" s="20"/>
      <c r="AZ997" s="20"/>
      <c r="BA997" s="20"/>
      <c r="BB997" s="20"/>
      <c r="BC997" s="20"/>
      <c r="BD997" s="20"/>
      <c r="BE997" s="20"/>
      <c r="BF997" s="20"/>
      <c r="BG997" s="20"/>
      <c r="BH997" s="20"/>
      <c r="BI997" s="20"/>
      <c r="BJ997" s="20"/>
      <c r="BK997" s="20"/>
      <c r="BL997" s="20"/>
      <c r="BM997" s="20"/>
      <c r="BN997" s="20"/>
      <c r="BO997" s="20"/>
      <c r="BP997" s="20"/>
      <c r="BQ997" s="20"/>
      <c r="BR997" s="20"/>
      <c r="BS997" s="20"/>
      <c r="BT997" s="20"/>
      <c r="BU997" s="20"/>
      <c r="BV997" s="20"/>
      <c r="BW997" s="20"/>
      <c r="BX997" s="20"/>
      <c r="BY997" s="20"/>
      <c r="BZ997" s="20"/>
      <c r="CA997" s="20"/>
      <c r="CB997" s="20"/>
      <c r="CC997" s="20"/>
      <c r="CD997" s="20"/>
      <c r="CE997" s="20"/>
      <c r="CF997" s="20"/>
      <c r="CG997" s="20"/>
      <c r="CH997" s="20"/>
      <c r="CI997" s="20"/>
      <c r="CJ997" s="20"/>
      <c r="CK997" s="20"/>
      <c r="CL997" s="20"/>
      <c r="CM997" s="20"/>
      <c r="CN997" s="20"/>
      <c r="CO997" s="20"/>
      <c r="CP997" s="20"/>
      <c r="CQ997" s="20"/>
      <c r="CR997" s="20"/>
      <c r="CS997" s="20"/>
      <c r="CT997" s="20"/>
      <c r="CU997" s="20"/>
      <c r="CV997" s="20"/>
      <c r="CW997" s="20"/>
      <c r="CX997" s="20"/>
      <c r="CY997" s="20"/>
      <c r="CZ997" s="20"/>
      <c r="DA997" s="20"/>
      <c r="DB997" s="20"/>
      <c r="DC997" s="20"/>
      <c r="DD997" s="20"/>
      <c r="DE997" s="20"/>
      <c r="DF997" s="20"/>
      <c r="DG997" s="20"/>
      <c r="DH997" s="20"/>
      <c r="DI997" s="20"/>
      <c r="DJ997" s="20"/>
      <c r="DK997" s="20"/>
      <c r="DL997" s="20"/>
      <c r="DM997" s="20"/>
      <c r="DN997" s="20"/>
      <c r="DO997" s="20"/>
      <c r="DP997" s="20"/>
      <c r="DQ997" s="20"/>
      <c r="DR997" s="20"/>
      <c r="DS997" s="20"/>
      <c r="DT997" s="20"/>
      <c r="DU997" s="20"/>
      <c r="DV997" s="20"/>
      <c r="DW997" s="20"/>
      <c r="DX997" s="20"/>
      <c r="DY997" s="20"/>
      <c r="DZ997" s="20"/>
      <c r="EA997" s="20"/>
      <c r="EB997" s="20"/>
      <c r="EC997" s="20"/>
      <c r="ED997" s="20"/>
      <c r="EE997" s="20"/>
      <c r="EF997" s="20"/>
      <c r="EG997" s="20"/>
      <c r="EH997" s="20"/>
    </row>
    <row r="998" spans="1:141" s="19" customFormat="1" ht="12" customHeight="1" x14ac:dyDescent="0.25">
      <c r="A998" s="22"/>
      <c r="B998" s="4"/>
      <c r="C998" s="73"/>
      <c r="D998" s="73"/>
      <c r="E998" s="73"/>
      <c r="F998" s="73"/>
      <c r="G998" s="73"/>
      <c r="H998" s="73"/>
      <c r="I998" s="73"/>
      <c r="J998" s="73"/>
      <c r="K998" s="82"/>
      <c r="L998" s="81"/>
      <c r="M998" s="81"/>
      <c r="N998" s="55"/>
      <c r="O998" s="55"/>
      <c r="P998" s="56"/>
      <c r="Q998" s="17"/>
      <c r="R998" s="150"/>
      <c r="S998" s="150"/>
      <c r="T998" s="150"/>
      <c r="U998" s="150"/>
      <c r="V998" s="334"/>
      <c r="W998" s="338"/>
      <c r="X998" s="192"/>
      <c r="Y998" s="195"/>
      <c r="Z998" s="151"/>
      <c r="AA998" s="152"/>
      <c r="AB998" s="152"/>
      <c r="AC998" s="152"/>
      <c r="AD998" s="152"/>
      <c r="AE998" s="20"/>
      <c r="AF998" s="20"/>
      <c r="AG998" s="20"/>
      <c r="AH998" s="20"/>
      <c r="AI998" s="20"/>
      <c r="AJ998" s="20"/>
      <c r="AK998" s="20"/>
      <c r="AL998" s="20"/>
      <c r="AM998" s="20"/>
      <c r="AN998" s="20"/>
      <c r="AO998" s="20"/>
      <c r="AP998" s="20"/>
      <c r="AQ998" s="20"/>
      <c r="AR998" s="20"/>
      <c r="AS998" s="20"/>
      <c r="AT998" s="20"/>
      <c r="AU998" s="20"/>
      <c r="AV998" s="20"/>
      <c r="AW998" s="20"/>
      <c r="AX998" s="20"/>
      <c r="AY998" s="20"/>
      <c r="AZ998" s="20"/>
      <c r="BA998" s="20"/>
      <c r="BB998" s="20"/>
      <c r="BC998" s="20"/>
      <c r="BD998" s="20"/>
      <c r="BE998" s="20"/>
      <c r="BF998" s="20"/>
      <c r="BG998" s="20"/>
      <c r="BH998" s="20"/>
      <c r="BI998" s="20"/>
      <c r="BJ998" s="20"/>
      <c r="BK998" s="20"/>
      <c r="BL998" s="20"/>
      <c r="BM998" s="20"/>
      <c r="BN998" s="20"/>
      <c r="BO998" s="20"/>
      <c r="BP998" s="20"/>
      <c r="BQ998" s="20"/>
      <c r="BR998" s="20"/>
      <c r="BS998" s="20"/>
      <c r="BT998" s="20"/>
      <c r="BU998" s="20"/>
      <c r="BV998" s="20"/>
      <c r="BW998" s="20"/>
      <c r="BX998" s="20"/>
      <c r="BY998" s="20"/>
      <c r="BZ998" s="20"/>
      <c r="CA998" s="20"/>
      <c r="CB998" s="20"/>
      <c r="CC998" s="20"/>
      <c r="CD998" s="20"/>
      <c r="CE998" s="20"/>
      <c r="CF998" s="20"/>
      <c r="CG998" s="20"/>
      <c r="CH998" s="20"/>
      <c r="CI998" s="20"/>
      <c r="CJ998" s="20"/>
      <c r="CK998" s="20"/>
      <c r="CL998" s="20"/>
      <c r="CM998" s="20"/>
      <c r="CN998" s="20"/>
      <c r="CO998" s="20"/>
      <c r="CP998" s="20"/>
      <c r="CQ998" s="20"/>
      <c r="CR998" s="20"/>
      <c r="CS998" s="20"/>
      <c r="CT998" s="20"/>
      <c r="CU998" s="20"/>
      <c r="CV998" s="20"/>
      <c r="CW998" s="20"/>
      <c r="CX998" s="20"/>
      <c r="CY998" s="20"/>
      <c r="CZ998" s="20"/>
      <c r="DA998" s="20"/>
      <c r="DB998" s="20"/>
      <c r="DC998" s="20"/>
      <c r="DD998" s="20"/>
      <c r="DE998" s="20"/>
      <c r="DF998" s="20"/>
      <c r="DG998" s="20"/>
      <c r="DH998" s="20"/>
      <c r="DI998" s="20"/>
      <c r="DJ998" s="20"/>
      <c r="DK998" s="20"/>
      <c r="DL998" s="20"/>
      <c r="DM998" s="20"/>
      <c r="DN998" s="20"/>
      <c r="DO998" s="20"/>
      <c r="DP998" s="20"/>
      <c r="DQ998" s="20"/>
      <c r="DR998" s="20"/>
      <c r="DS998" s="20"/>
      <c r="DT998" s="20"/>
      <c r="DU998" s="20"/>
      <c r="DV998" s="20"/>
      <c r="DW998" s="20"/>
      <c r="DX998" s="20"/>
      <c r="DY998" s="20"/>
      <c r="DZ998" s="20"/>
      <c r="EA998" s="20"/>
      <c r="EB998" s="20"/>
      <c r="EC998" s="20"/>
      <c r="ED998" s="20"/>
      <c r="EE998" s="20"/>
      <c r="EF998" s="20"/>
      <c r="EG998" s="20"/>
      <c r="EH998" s="20"/>
    </row>
    <row r="999" spans="1:141" s="19" customFormat="1" ht="12" customHeight="1" x14ac:dyDescent="0.25">
      <c r="A999" s="22"/>
      <c r="B999" s="4"/>
      <c r="C999" s="73"/>
      <c r="D999" s="73"/>
      <c r="E999" s="73"/>
      <c r="F999" s="73"/>
      <c r="G999" s="73"/>
      <c r="H999" s="73"/>
      <c r="I999" s="73"/>
      <c r="J999" s="73"/>
      <c r="K999" s="82"/>
      <c r="L999" s="81"/>
      <c r="M999" s="81"/>
      <c r="N999" s="55"/>
      <c r="O999" s="55"/>
      <c r="P999" s="56"/>
      <c r="Q999" s="17"/>
      <c r="R999" s="150"/>
      <c r="S999" s="150"/>
      <c r="T999" s="150"/>
      <c r="U999" s="150"/>
      <c r="V999" s="334"/>
      <c r="W999" s="338"/>
      <c r="X999" s="192"/>
      <c r="Y999" s="195"/>
      <c r="Z999" s="151"/>
      <c r="AA999" s="152"/>
      <c r="AB999" s="152"/>
      <c r="AC999" s="152"/>
      <c r="AD999" s="152"/>
      <c r="AE999" s="20"/>
      <c r="AF999" s="20"/>
      <c r="AG999" s="20"/>
      <c r="AH999" s="20"/>
      <c r="AI999" s="20"/>
      <c r="AJ999" s="20"/>
      <c r="AK999" s="20"/>
      <c r="AL999" s="20"/>
      <c r="AM999" s="20"/>
      <c r="AN999" s="20"/>
      <c r="AO999" s="20"/>
      <c r="AP999" s="20"/>
      <c r="AQ999" s="20"/>
      <c r="AR999" s="20"/>
      <c r="AS999" s="20"/>
      <c r="AT999" s="20"/>
      <c r="AU999" s="20"/>
      <c r="AV999" s="20"/>
      <c r="AW999" s="20"/>
      <c r="AX999" s="20"/>
      <c r="AY999" s="20"/>
      <c r="AZ999" s="20"/>
      <c r="BA999" s="20"/>
      <c r="BB999" s="20"/>
      <c r="BC999" s="20"/>
      <c r="BD999" s="20"/>
      <c r="BE999" s="20"/>
      <c r="BF999" s="20"/>
      <c r="BG999" s="20"/>
      <c r="BH999" s="20"/>
      <c r="BI999" s="20"/>
      <c r="BJ999" s="20"/>
      <c r="BK999" s="20"/>
      <c r="BL999" s="20"/>
      <c r="BM999" s="20"/>
      <c r="BN999" s="20"/>
      <c r="BO999" s="20"/>
      <c r="BP999" s="20"/>
      <c r="BQ999" s="20"/>
      <c r="BR999" s="20"/>
      <c r="BS999" s="20"/>
      <c r="BT999" s="20"/>
      <c r="BU999" s="20"/>
      <c r="BV999" s="20"/>
      <c r="BW999" s="20"/>
      <c r="BX999" s="20"/>
      <c r="BY999" s="20"/>
      <c r="BZ999" s="20"/>
      <c r="CA999" s="20"/>
      <c r="CB999" s="20"/>
      <c r="CC999" s="20"/>
      <c r="CD999" s="20"/>
      <c r="CE999" s="20"/>
      <c r="CF999" s="20"/>
      <c r="CG999" s="20"/>
      <c r="CH999" s="20"/>
      <c r="CI999" s="20"/>
      <c r="CJ999" s="20"/>
      <c r="CK999" s="20"/>
      <c r="CL999" s="20"/>
      <c r="CM999" s="20"/>
      <c r="CN999" s="20"/>
      <c r="CO999" s="20"/>
      <c r="CP999" s="20"/>
      <c r="CQ999" s="20"/>
      <c r="CR999" s="20"/>
      <c r="CS999" s="20"/>
      <c r="CT999" s="20"/>
      <c r="CU999" s="20"/>
      <c r="CV999" s="20"/>
      <c r="CW999" s="20"/>
      <c r="CX999" s="20"/>
      <c r="CY999" s="20"/>
      <c r="CZ999" s="20"/>
      <c r="DA999" s="20"/>
      <c r="DB999" s="20"/>
      <c r="DC999" s="20"/>
      <c r="DD999" s="20"/>
      <c r="DE999" s="20"/>
      <c r="DF999" s="20"/>
      <c r="DG999" s="20"/>
      <c r="DH999" s="20"/>
      <c r="DI999" s="20"/>
      <c r="DJ999" s="20"/>
      <c r="DK999" s="20"/>
      <c r="DL999" s="20"/>
      <c r="DM999" s="20"/>
      <c r="DN999" s="20"/>
      <c r="DO999" s="20"/>
      <c r="DP999" s="20"/>
      <c r="DQ999" s="20"/>
      <c r="DR999" s="20"/>
      <c r="DS999" s="20"/>
      <c r="DT999" s="20"/>
      <c r="DU999" s="20"/>
      <c r="DV999" s="20"/>
      <c r="DW999" s="20"/>
      <c r="DX999" s="20"/>
      <c r="DY999" s="20"/>
      <c r="DZ999" s="20"/>
      <c r="EA999" s="20"/>
      <c r="EB999" s="20"/>
      <c r="EC999" s="20"/>
      <c r="ED999" s="20"/>
      <c r="EE999" s="20"/>
      <c r="EF999" s="20"/>
      <c r="EG999" s="20"/>
      <c r="EH999" s="20"/>
    </row>
    <row r="1000" spans="1:141" s="19" customFormat="1" ht="12" customHeight="1" x14ac:dyDescent="0.25">
      <c r="A1000" s="22"/>
      <c r="B1000" s="4"/>
      <c r="C1000" s="73"/>
      <c r="D1000" s="73"/>
      <c r="E1000" s="73"/>
      <c r="F1000" s="73"/>
      <c r="G1000" s="73"/>
      <c r="H1000" s="73"/>
      <c r="I1000" s="73"/>
      <c r="J1000" s="73"/>
      <c r="K1000" s="82"/>
      <c r="L1000" s="81"/>
      <c r="M1000" s="81"/>
      <c r="N1000" s="55"/>
      <c r="O1000" s="55"/>
      <c r="P1000" s="56"/>
      <c r="Q1000" s="17"/>
      <c r="R1000" s="150"/>
      <c r="S1000" s="150"/>
      <c r="T1000" s="150"/>
      <c r="U1000" s="150"/>
      <c r="V1000" s="334"/>
      <c r="W1000" s="338"/>
      <c r="X1000" s="192"/>
      <c r="Y1000" s="195"/>
      <c r="Z1000" s="151"/>
      <c r="AA1000" s="152"/>
      <c r="AB1000" s="152"/>
      <c r="AC1000" s="152"/>
      <c r="AD1000" s="152"/>
      <c r="AE1000" s="20"/>
      <c r="AF1000" s="20"/>
      <c r="AG1000" s="20"/>
      <c r="AH1000" s="20"/>
      <c r="AI1000" s="20"/>
      <c r="AJ1000" s="20"/>
      <c r="AK1000" s="20"/>
      <c r="AL1000" s="20"/>
      <c r="AM1000" s="20"/>
      <c r="AN1000" s="20"/>
      <c r="AO1000" s="20"/>
      <c r="AP1000" s="20"/>
      <c r="AQ1000" s="20"/>
      <c r="AR1000" s="20"/>
      <c r="AS1000" s="20"/>
      <c r="AT1000" s="20"/>
      <c r="AU1000" s="20"/>
      <c r="AV1000" s="20"/>
      <c r="AW1000" s="20"/>
      <c r="AX1000" s="20"/>
      <c r="AY1000" s="20"/>
      <c r="AZ1000" s="20"/>
      <c r="BA1000" s="20"/>
      <c r="BB1000" s="20"/>
      <c r="BC1000" s="20"/>
      <c r="BD1000" s="20"/>
      <c r="BE1000" s="20"/>
      <c r="BF1000" s="20"/>
      <c r="BG1000" s="20"/>
      <c r="BH1000" s="20"/>
      <c r="BI1000" s="20"/>
      <c r="BJ1000" s="20"/>
      <c r="BK1000" s="20"/>
      <c r="BL1000" s="20"/>
      <c r="BM1000" s="20"/>
      <c r="BN1000" s="20"/>
      <c r="BO1000" s="20"/>
      <c r="BP1000" s="20"/>
      <c r="BQ1000" s="20"/>
      <c r="BR1000" s="20"/>
      <c r="BS1000" s="20"/>
      <c r="BT1000" s="20"/>
      <c r="BU1000" s="20"/>
      <c r="BV1000" s="20"/>
      <c r="BW1000" s="20"/>
      <c r="BX1000" s="20"/>
      <c r="BY1000" s="20"/>
      <c r="BZ1000" s="20"/>
      <c r="CA1000" s="20"/>
      <c r="CB1000" s="20"/>
      <c r="CC1000" s="20"/>
      <c r="CD1000" s="20"/>
      <c r="CE1000" s="20"/>
      <c r="CF1000" s="20"/>
      <c r="CG1000" s="20"/>
      <c r="CH1000" s="20"/>
      <c r="CI1000" s="20"/>
      <c r="CJ1000" s="20"/>
      <c r="CK1000" s="20"/>
      <c r="CL1000" s="20"/>
      <c r="CM1000" s="20"/>
      <c r="CN1000" s="20"/>
      <c r="CO1000" s="20"/>
      <c r="CP1000" s="20"/>
      <c r="CQ1000" s="20"/>
      <c r="CR1000" s="20"/>
      <c r="CS1000" s="20"/>
      <c r="CT1000" s="20"/>
      <c r="CU1000" s="20"/>
      <c r="CV1000" s="20"/>
      <c r="CW1000" s="20"/>
      <c r="CX1000" s="20"/>
      <c r="CY1000" s="20"/>
      <c r="CZ1000" s="20"/>
      <c r="DA1000" s="20"/>
      <c r="DB1000" s="20"/>
      <c r="DC1000" s="20"/>
      <c r="DD1000" s="20"/>
      <c r="DE1000" s="20"/>
      <c r="DF1000" s="20"/>
      <c r="DG1000" s="20"/>
      <c r="DH1000" s="20"/>
      <c r="DI1000" s="20"/>
      <c r="DJ1000" s="20"/>
      <c r="DK1000" s="20"/>
      <c r="DL1000" s="20"/>
      <c r="DM1000" s="20"/>
      <c r="DN1000" s="20"/>
      <c r="DO1000" s="20"/>
      <c r="DP1000" s="20"/>
      <c r="DQ1000" s="20"/>
      <c r="DR1000" s="20"/>
      <c r="DS1000" s="20"/>
      <c r="DT1000" s="20"/>
      <c r="DU1000" s="20"/>
      <c r="DV1000" s="20"/>
      <c r="DW1000" s="20"/>
      <c r="DX1000" s="20"/>
      <c r="DY1000" s="20"/>
      <c r="DZ1000" s="20"/>
      <c r="EA1000" s="20"/>
      <c r="EB1000" s="20"/>
      <c r="EC1000" s="20"/>
      <c r="ED1000" s="20"/>
      <c r="EE1000" s="20"/>
      <c r="EF1000" s="20"/>
      <c r="EG1000" s="20"/>
      <c r="EH1000" s="20"/>
    </row>
    <row r="1001" spans="1:141" s="19" customFormat="1" ht="12" customHeight="1" x14ac:dyDescent="0.25">
      <c r="A1001" s="22"/>
      <c r="B1001" s="4"/>
      <c r="C1001" s="73"/>
      <c r="D1001" s="73"/>
      <c r="E1001" s="73"/>
      <c r="F1001" s="73"/>
      <c r="G1001" s="73"/>
      <c r="H1001" s="73"/>
      <c r="I1001" s="73"/>
      <c r="J1001" s="73"/>
      <c r="K1001" s="82"/>
      <c r="L1001" s="81"/>
      <c r="M1001" s="81"/>
      <c r="N1001" s="55"/>
      <c r="O1001" s="55"/>
      <c r="P1001" s="56"/>
      <c r="Q1001" s="17"/>
      <c r="R1001" s="150"/>
      <c r="S1001" s="150"/>
      <c r="T1001" s="150"/>
      <c r="U1001" s="150"/>
      <c r="V1001" s="334"/>
      <c r="W1001" s="338"/>
      <c r="X1001" s="192"/>
      <c r="Y1001" s="195"/>
      <c r="Z1001" s="151"/>
      <c r="AA1001" s="152"/>
      <c r="AB1001" s="152"/>
      <c r="AC1001" s="152"/>
      <c r="AD1001" s="152"/>
      <c r="AE1001" s="20"/>
      <c r="AF1001" s="20"/>
      <c r="AG1001" s="20"/>
      <c r="AH1001" s="20"/>
      <c r="AI1001" s="20"/>
      <c r="AJ1001" s="20"/>
      <c r="AK1001" s="20"/>
      <c r="AL1001" s="20"/>
      <c r="AM1001" s="20"/>
      <c r="AN1001" s="20"/>
      <c r="AO1001" s="20"/>
      <c r="AP1001" s="20"/>
      <c r="AQ1001" s="20"/>
      <c r="AR1001" s="20"/>
      <c r="AS1001" s="20"/>
      <c r="AT1001" s="20"/>
      <c r="AU1001" s="20"/>
      <c r="AV1001" s="20"/>
      <c r="AW1001" s="20"/>
      <c r="AX1001" s="20"/>
      <c r="AY1001" s="20"/>
      <c r="AZ1001" s="20"/>
      <c r="BA1001" s="20"/>
      <c r="BB1001" s="20"/>
      <c r="BC1001" s="20"/>
      <c r="BD1001" s="20"/>
      <c r="BE1001" s="20"/>
      <c r="BF1001" s="20"/>
      <c r="BG1001" s="20"/>
      <c r="BH1001" s="20"/>
      <c r="BI1001" s="20"/>
      <c r="BJ1001" s="20"/>
      <c r="BK1001" s="20"/>
      <c r="BL1001" s="20"/>
      <c r="BM1001" s="20"/>
      <c r="BN1001" s="20"/>
      <c r="BO1001" s="20"/>
      <c r="BP1001" s="20"/>
      <c r="BQ1001" s="20"/>
      <c r="BR1001" s="20"/>
      <c r="BS1001" s="20"/>
      <c r="BT1001" s="20"/>
      <c r="BU1001" s="20"/>
      <c r="BV1001" s="20"/>
      <c r="BW1001" s="20"/>
      <c r="BX1001" s="20"/>
      <c r="BY1001" s="20"/>
      <c r="BZ1001" s="20"/>
      <c r="CA1001" s="20"/>
      <c r="CB1001" s="20"/>
      <c r="CC1001" s="20"/>
      <c r="CD1001" s="20"/>
      <c r="CE1001" s="20"/>
      <c r="CF1001" s="20"/>
      <c r="CG1001" s="20"/>
      <c r="CH1001" s="20"/>
      <c r="CI1001" s="20"/>
      <c r="CJ1001" s="20"/>
      <c r="CK1001" s="20"/>
      <c r="CL1001" s="20"/>
      <c r="CM1001" s="20"/>
      <c r="CN1001" s="20"/>
      <c r="CO1001" s="20"/>
      <c r="CP1001" s="20"/>
      <c r="CQ1001" s="20"/>
      <c r="CR1001" s="20"/>
      <c r="CS1001" s="20"/>
      <c r="CT1001" s="20"/>
      <c r="CU1001" s="20"/>
      <c r="CV1001" s="20"/>
      <c r="CW1001" s="20"/>
      <c r="CX1001" s="20"/>
      <c r="CY1001" s="20"/>
      <c r="CZ1001" s="20"/>
      <c r="DA1001" s="20"/>
      <c r="DB1001" s="20"/>
      <c r="DC1001" s="20"/>
      <c r="DD1001" s="20"/>
      <c r="DE1001" s="20"/>
      <c r="DF1001" s="20"/>
      <c r="DG1001" s="20"/>
      <c r="DH1001" s="20"/>
      <c r="DI1001" s="20"/>
      <c r="DJ1001" s="20"/>
      <c r="DK1001" s="20"/>
      <c r="DL1001" s="20"/>
      <c r="DM1001" s="20"/>
      <c r="DN1001" s="20"/>
      <c r="DO1001" s="20"/>
      <c r="DP1001" s="20"/>
      <c r="DQ1001" s="20"/>
      <c r="DR1001" s="20"/>
      <c r="DS1001" s="20"/>
      <c r="DT1001" s="20"/>
      <c r="DU1001" s="20"/>
      <c r="DV1001" s="20"/>
      <c r="DW1001" s="20"/>
      <c r="DX1001" s="20"/>
      <c r="DY1001" s="20"/>
      <c r="DZ1001" s="20"/>
      <c r="EA1001" s="20"/>
      <c r="EB1001" s="20"/>
      <c r="EC1001" s="20"/>
      <c r="ED1001" s="20"/>
      <c r="EE1001" s="20"/>
      <c r="EF1001" s="20"/>
      <c r="EG1001" s="20"/>
      <c r="EH1001" s="20"/>
    </row>
    <row r="1002" spans="1:141" s="19" customFormat="1" ht="12" customHeight="1" x14ac:dyDescent="0.25">
      <c r="A1002" s="22"/>
      <c r="B1002" s="4"/>
      <c r="C1002" s="73"/>
      <c r="D1002" s="73"/>
      <c r="E1002" s="73"/>
      <c r="F1002" s="73"/>
      <c r="G1002" s="73"/>
      <c r="H1002" s="73"/>
      <c r="I1002" s="73"/>
      <c r="J1002" s="73"/>
      <c r="K1002" s="82"/>
      <c r="L1002" s="81"/>
      <c r="M1002" s="81"/>
      <c r="N1002" s="55"/>
      <c r="O1002" s="55"/>
      <c r="P1002" s="56"/>
      <c r="Q1002" s="17"/>
      <c r="R1002" s="150"/>
      <c r="S1002" s="150"/>
      <c r="T1002" s="150"/>
      <c r="U1002" s="150"/>
      <c r="V1002" s="334"/>
      <c r="W1002" s="338"/>
      <c r="X1002" s="192"/>
      <c r="Y1002" s="195"/>
      <c r="Z1002" s="151"/>
      <c r="AA1002" s="152"/>
      <c r="AB1002" s="152"/>
      <c r="AC1002" s="152"/>
      <c r="AD1002" s="152"/>
      <c r="AE1002" s="20"/>
      <c r="AF1002" s="20"/>
      <c r="AG1002" s="20"/>
      <c r="AH1002" s="20"/>
      <c r="AI1002" s="20"/>
      <c r="AJ1002" s="20"/>
      <c r="AK1002" s="20"/>
      <c r="AL1002" s="20"/>
      <c r="AM1002" s="20"/>
      <c r="AN1002" s="20"/>
      <c r="AO1002" s="20"/>
      <c r="AP1002" s="20"/>
      <c r="AQ1002" s="20"/>
      <c r="AR1002" s="20"/>
      <c r="AS1002" s="20"/>
      <c r="AT1002" s="20"/>
      <c r="AU1002" s="20"/>
      <c r="AV1002" s="20"/>
      <c r="AW1002" s="20"/>
      <c r="AX1002" s="20"/>
      <c r="AY1002" s="20"/>
      <c r="AZ1002" s="20"/>
      <c r="BA1002" s="20"/>
      <c r="BB1002" s="20"/>
      <c r="BC1002" s="20"/>
      <c r="BD1002" s="20"/>
      <c r="BE1002" s="20"/>
      <c r="BF1002" s="20"/>
      <c r="BG1002" s="20"/>
      <c r="BH1002" s="20"/>
      <c r="BI1002" s="20"/>
      <c r="BJ1002" s="20"/>
      <c r="BK1002" s="20"/>
      <c r="BL1002" s="20"/>
      <c r="BM1002" s="20"/>
      <c r="BN1002" s="20"/>
      <c r="BO1002" s="20"/>
      <c r="BP1002" s="20"/>
      <c r="BQ1002" s="20"/>
      <c r="BR1002" s="20"/>
      <c r="BS1002" s="20"/>
      <c r="BT1002" s="20"/>
      <c r="BU1002" s="20"/>
      <c r="BV1002" s="20"/>
      <c r="BW1002" s="20"/>
      <c r="BX1002" s="20"/>
      <c r="BY1002" s="20"/>
      <c r="BZ1002" s="20"/>
      <c r="CA1002" s="20"/>
      <c r="CB1002" s="20"/>
      <c r="CC1002" s="20"/>
      <c r="CD1002" s="20"/>
      <c r="CE1002" s="20"/>
      <c r="CF1002" s="20"/>
      <c r="CG1002" s="20"/>
      <c r="CH1002" s="20"/>
      <c r="CI1002" s="20"/>
      <c r="CJ1002" s="20"/>
      <c r="CK1002" s="20"/>
      <c r="CL1002" s="20"/>
      <c r="CM1002" s="20"/>
      <c r="CN1002" s="20"/>
      <c r="CO1002" s="20"/>
      <c r="CP1002" s="20"/>
      <c r="CQ1002" s="20"/>
      <c r="CR1002" s="20"/>
      <c r="CS1002" s="20"/>
      <c r="CT1002" s="20"/>
      <c r="CU1002" s="20"/>
      <c r="CV1002" s="20"/>
      <c r="CW1002" s="20"/>
      <c r="CX1002" s="20"/>
      <c r="CY1002" s="20"/>
      <c r="CZ1002" s="20"/>
      <c r="DA1002" s="20"/>
      <c r="DB1002" s="20"/>
      <c r="DC1002" s="20"/>
      <c r="DD1002" s="20"/>
      <c r="DE1002" s="20"/>
      <c r="DF1002" s="20"/>
      <c r="DG1002" s="20"/>
      <c r="DH1002" s="20"/>
      <c r="DI1002" s="20"/>
      <c r="DJ1002" s="20"/>
      <c r="DK1002" s="20"/>
      <c r="DL1002" s="20"/>
      <c r="DM1002" s="20"/>
      <c r="DN1002" s="20"/>
      <c r="DO1002" s="20"/>
      <c r="DP1002" s="20"/>
      <c r="DQ1002" s="20"/>
      <c r="DR1002" s="20"/>
      <c r="DS1002" s="20"/>
      <c r="DT1002" s="20"/>
      <c r="DU1002" s="20"/>
      <c r="DV1002" s="20"/>
      <c r="DW1002" s="20"/>
      <c r="DX1002" s="20"/>
      <c r="DY1002" s="20"/>
      <c r="DZ1002" s="20"/>
      <c r="EA1002" s="20"/>
      <c r="EB1002" s="20"/>
      <c r="EC1002" s="20"/>
      <c r="ED1002" s="20"/>
      <c r="EE1002" s="20"/>
      <c r="EF1002" s="20"/>
      <c r="EG1002" s="20"/>
      <c r="EH1002" s="20"/>
    </row>
    <row r="1003" spans="1:141" s="19" customFormat="1" ht="12" customHeight="1" x14ac:dyDescent="0.25">
      <c r="A1003" s="22"/>
      <c r="B1003" s="4"/>
      <c r="C1003" s="73"/>
      <c r="D1003" s="73"/>
      <c r="E1003" s="73"/>
      <c r="F1003" s="73"/>
      <c r="G1003" s="73"/>
      <c r="H1003" s="73"/>
      <c r="I1003" s="73"/>
      <c r="J1003" s="73"/>
      <c r="K1003" s="82"/>
      <c r="L1003" s="81"/>
      <c r="M1003" s="81"/>
      <c r="N1003" s="55"/>
      <c r="O1003" s="55"/>
      <c r="P1003" s="56"/>
      <c r="Q1003" s="17"/>
      <c r="R1003" s="150"/>
      <c r="S1003" s="150"/>
      <c r="T1003" s="150"/>
      <c r="U1003" s="150"/>
      <c r="V1003" s="334"/>
      <c r="W1003" s="338"/>
      <c r="X1003" s="192"/>
      <c r="Y1003" s="195"/>
      <c r="Z1003" s="151"/>
      <c r="AA1003" s="152"/>
      <c r="AB1003" s="152"/>
      <c r="AC1003" s="152"/>
      <c r="AD1003" s="152"/>
      <c r="AE1003" s="20"/>
      <c r="AF1003" s="20"/>
      <c r="AG1003" s="20"/>
      <c r="AH1003" s="20"/>
      <c r="AI1003" s="20"/>
      <c r="AJ1003" s="20"/>
      <c r="AK1003" s="20"/>
      <c r="AL1003" s="20"/>
      <c r="AM1003" s="20"/>
      <c r="AN1003" s="20"/>
      <c r="AO1003" s="20"/>
      <c r="AP1003" s="20"/>
      <c r="AQ1003" s="20"/>
      <c r="AR1003" s="20"/>
      <c r="AS1003" s="20"/>
      <c r="AT1003" s="20"/>
      <c r="AU1003" s="20"/>
      <c r="AV1003" s="20"/>
      <c r="AW1003" s="20"/>
      <c r="AX1003" s="20"/>
      <c r="AY1003" s="20"/>
      <c r="AZ1003" s="20"/>
      <c r="BA1003" s="20"/>
      <c r="BB1003" s="20"/>
      <c r="BC1003" s="20"/>
      <c r="BD1003" s="20"/>
      <c r="BE1003" s="20"/>
      <c r="BF1003" s="20"/>
      <c r="BG1003" s="20"/>
      <c r="BH1003" s="20"/>
      <c r="BI1003" s="20"/>
      <c r="BJ1003" s="20"/>
      <c r="BK1003" s="20"/>
      <c r="BL1003" s="20"/>
      <c r="BM1003" s="20"/>
      <c r="BN1003" s="20"/>
      <c r="BO1003" s="20"/>
      <c r="BP1003" s="20"/>
      <c r="BQ1003" s="20"/>
      <c r="BR1003" s="20"/>
      <c r="BS1003" s="20"/>
      <c r="BT1003" s="20"/>
      <c r="BU1003" s="20"/>
      <c r="BV1003" s="20"/>
      <c r="BW1003" s="20"/>
      <c r="BX1003" s="20"/>
      <c r="BY1003" s="20"/>
      <c r="BZ1003" s="20"/>
      <c r="CA1003" s="20"/>
      <c r="CB1003" s="20"/>
      <c r="CC1003" s="20"/>
      <c r="CD1003" s="20"/>
      <c r="CE1003" s="20"/>
      <c r="CF1003" s="20"/>
      <c r="CG1003" s="20"/>
      <c r="CH1003" s="20"/>
      <c r="CI1003" s="20"/>
      <c r="CJ1003" s="20"/>
      <c r="CK1003" s="20"/>
      <c r="CL1003" s="20"/>
      <c r="CM1003" s="20"/>
      <c r="CN1003" s="20"/>
      <c r="CO1003" s="20"/>
      <c r="CP1003" s="20"/>
      <c r="CQ1003" s="20"/>
      <c r="CR1003" s="20"/>
      <c r="CS1003" s="20"/>
      <c r="CT1003" s="20"/>
      <c r="CU1003" s="20"/>
      <c r="CV1003" s="20"/>
      <c r="CW1003" s="20"/>
      <c r="CX1003" s="20"/>
      <c r="CY1003" s="20"/>
      <c r="CZ1003" s="20"/>
      <c r="DA1003" s="20"/>
      <c r="DB1003" s="20"/>
      <c r="DC1003" s="20"/>
      <c r="DD1003" s="20"/>
      <c r="DE1003" s="20"/>
      <c r="DF1003" s="20"/>
      <c r="DG1003" s="20"/>
      <c r="DH1003" s="20"/>
      <c r="DI1003" s="20"/>
      <c r="DJ1003" s="20"/>
      <c r="DK1003" s="20"/>
      <c r="DL1003" s="20"/>
      <c r="DM1003" s="20"/>
      <c r="DN1003" s="20"/>
      <c r="DO1003" s="20"/>
      <c r="DP1003" s="20"/>
      <c r="DQ1003" s="20"/>
      <c r="DR1003" s="20"/>
      <c r="DS1003" s="20"/>
      <c r="DT1003" s="20"/>
      <c r="DU1003" s="20"/>
      <c r="DV1003" s="20"/>
      <c r="DW1003" s="20"/>
      <c r="DX1003" s="20"/>
      <c r="DY1003" s="20"/>
      <c r="DZ1003" s="20"/>
      <c r="EA1003" s="20"/>
      <c r="EB1003" s="20"/>
      <c r="EC1003" s="20"/>
      <c r="ED1003" s="20"/>
      <c r="EE1003" s="20"/>
      <c r="EF1003" s="20"/>
      <c r="EG1003" s="20"/>
      <c r="EH1003" s="20"/>
    </row>
    <row r="1004" spans="1:141" s="19" customFormat="1" ht="12" customHeight="1" x14ac:dyDescent="0.25">
      <c r="A1004" s="22"/>
      <c r="B1004" s="4"/>
      <c r="C1004" s="73"/>
      <c r="D1004" s="73"/>
      <c r="E1004" s="73"/>
      <c r="F1004" s="73"/>
      <c r="G1004" s="73"/>
      <c r="H1004" s="73"/>
      <c r="I1004" s="73"/>
      <c r="J1004" s="73"/>
      <c r="K1004" s="82"/>
      <c r="L1004" s="81"/>
      <c r="M1004" s="81"/>
      <c r="N1004" s="55"/>
      <c r="O1004" s="55"/>
      <c r="P1004" s="56"/>
      <c r="Q1004" s="17"/>
      <c r="R1004" s="150"/>
      <c r="S1004" s="150"/>
      <c r="T1004" s="150"/>
      <c r="U1004" s="150"/>
      <c r="V1004" s="334"/>
      <c r="W1004" s="338"/>
      <c r="X1004" s="192"/>
      <c r="Y1004" s="195"/>
      <c r="Z1004" s="151"/>
      <c r="AA1004" s="152"/>
      <c r="AB1004" s="152"/>
      <c r="AC1004" s="152"/>
      <c r="AD1004" s="152"/>
      <c r="AE1004" s="20"/>
      <c r="AF1004" s="20"/>
      <c r="AG1004" s="20"/>
      <c r="AH1004" s="20"/>
      <c r="AI1004" s="20"/>
      <c r="AJ1004" s="20"/>
      <c r="AK1004" s="20"/>
      <c r="AL1004" s="20"/>
      <c r="AM1004" s="20"/>
      <c r="AN1004" s="20"/>
      <c r="AO1004" s="20"/>
      <c r="AP1004" s="20"/>
      <c r="AQ1004" s="20"/>
      <c r="AR1004" s="20"/>
      <c r="AS1004" s="20"/>
      <c r="AT1004" s="20"/>
      <c r="AU1004" s="20"/>
      <c r="AV1004" s="20"/>
      <c r="AW1004" s="20"/>
      <c r="AX1004" s="20"/>
      <c r="AY1004" s="20"/>
      <c r="AZ1004" s="20"/>
      <c r="BA1004" s="20"/>
      <c r="BB1004" s="20"/>
      <c r="BC1004" s="20"/>
      <c r="BD1004" s="20"/>
      <c r="BE1004" s="20"/>
      <c r="BF1004" s="20"/>
      <c r="BG1004" s="20"/>
      <c r="BH1004" s="20"/>
      <c r="BI1004" s="20"/>
      <c r="BJ1004" s="20"/>
      <c r="BK1004" s="20"/>
      <c r="BL1004" s="20"/>
      <c r="BM1004" s="20"/>
      <c r="BN1004" s="20"/>
      <c r="BO1004" s="20"/>
      <c r="BP1004" s="20"/>
      <c r="BQ1004" s="20"/>
      <c r="BR1004" s="20"/>
      <c r="BS1004" s="20"/>
      <c r="BT1004" s="20"/>
      <c r="BU1004" s="20"/>
      <c r="BV1004" s="20"/>
      <c r="BW1004" s="20"/>
      <c r="BX1004" s="20"/>
      <c r="BY1004" s="20"/>
      <c r="BZ1004" s="20"/>
      <c r="CA1004" s="20"/>
      <c r="CB1004" s="20"/>
      <c r="CC1004" s="20"/>
      <c r="CD1004" s="20"/>
      <c r="CE1004" s="20"/>
      <c r="CF1004" s="20"/>
      <c r="CG1004" s="20"/>
      <c r="CH1004" s="20"/>
      <c r="CI1004" s="20"/>
      <c r="CJ1004" s="20"/>
      <c r="CK1004" s="20"/>
      <c r="CL1004" s="20"/>
      <c r="CM1004" s="20"/>
      <c r="CN1004" s="20"/>
      <c r="CO1004" s="20"/>
      <c r="CP1004" s="20"/>
      <c r="CQ1004" s="20"/>
      <c r="CR1004" s="20"/>
      <c r="CS1004" s="20"/>
      <c r="CT1004" s="20"/>
      <c r="CU1004" s="20"/>
      <c r="CV1004" s="20"/>
      <c r="CW1004" s="20"/>
      <c r="CX1004" s="20"/>
      <c r="CY1004" s="20"/>
      <c r="CZ1004" s="20"/>
      <c r="DA1004" s="20"/>
      <c r="DB1004" s="20"/>
      <c r="DC1004" s="20"/>
      <c r="DD1004" s="20"/>
      <c r="DE1004" s="20"/>
      <c r="DF1004" s="20"/>
      <c r="DG1004" s="20"/>
      <c r="DH1004" s="20"/>
      <c r="DI1004" s="20"/>
      <c r="DJ1004" s="20"/>
      <c r="DK1004" s="20"/>
      <c r="DL1004" s="20"/>
      <c r="DM1004" s="20"/>
      <c r="DN1004" s="20"/>
      <c r="DO1004" s="20"/>
      <c r="DP1004" s="20"/>
      <c r="DQ1004" s="20"/>
      <c r="DR1004" s="20"/>
      <c r="DS1004" s="20"/>
      <c r="DT1004" s="20"/>
      <c r="DU1004" s="20"/>
      <c r="DV1004" s="20"/>
      <c r="DW1004" s="20"/>
      <c r="DX1004" s="20"/>
      <c r="DY1004" s="20"/>
      <c r="DZ1004" s="20"/>
      <c r="EA1004" s="20"/>
      <c r="EB1004" s="20"/>
      <c r="EC1004" s="20"/>
      <c r="ED1004" s="20"/>
      <c r="EE1004" s="20"/>
      <c r="EF1004" s="20"/>
      <c r="EG1004" s="20"/>
      <c r="EH1004" s="20"/>
    </row>
    <row r="1005" spans="1:141" s="19" customFormat="1" ht="12" customHeight="1" x14ac:dyDescent="0.25">
      <c r="A1005" s="22"/>
      <c r="B1005" s="4"/>
      <c r="C1005" s="73"/>
      <c r="D1005" s="73"/>
      <c r="E1005" s="73"/>
      <c r="F1005" s="73"/>
      <c r="G1005" s="73"/>
      <c r="H1005" s="73"/>
      <c r="I1005" s="73"/>
      <c r="J1005" s="73"/>
      <c r="K1005" s="82"/>
      <c r="L1005" s="81"/>
      <c r="M1005" s="81"/>
      <c r="N1005" s="55"/>
      <c r="O1005" s="55"/>
      <c r="P1005" s="56"/>
      <c r="Q1005" s="17"/>
      <c r="R1005" s="150"/>
      <c r="S1005" s="150"/>
      <c r="T1005" s="150"/>
      <c r="U1005" s="150"/>
      <c r="V1005" s="334"/>
      <c r="W1005" s="338"/>
      <c r="X1005" s="192"/>
      <c r="Y1005" s="195"/>
      <c r="Z1005" s="151"/>
      <c r="AA1005" s="152"/>
      <c r="AB1005" s="152"/>
      <c r="AC1005" s="152"/>
      <c r="AD1005" s="152"/>
      <c r="AE1005" s="20"/>
      <c r="AF1005" s="20"/>
      <c r="AG1005" s="20"/>
      <c r="AH1005" s="20"/>
      <c r="AI1005" s="20"/>
      <c r="AJ1005" s="20"/>
      <c r="AK1005" s="20"/>
      <c r="AL1005" s="20"/>
      <c r="AM1005" s="20"/>
      <c r="AN1005" s="20"/>
      <c r="AO1005" s="20"/>
      <c r="AP1005" s="20"/>
      <c r="AQ1005" s="20"/>
      <c r="AR1005" s="20"/>
      <c r="AS1005" s="20"/>
      <c r="AT1005" s="20"/>
      <c r="AU1005" s="20"/>
      <c r="AV1005" s="20"/>
      <c r="AW1005" s="20"/>
      <c r="AX1005" s="20"/>
      <c r="AY1005" s="20"/>
      <c r="AZ1005" s="20"/>
      <c r="BA1005" s="20"/>
      <c r="BB1005" s="20"/>
      <c r="BC1005" s="20"/>
      <c r="BD1005" s="20"/>
      <c r="BE1005" s="20"/>
      <c r="BF1005" s="20"/>
      <c r="BG1005" s="20"/>
      <c r="BH1005" s="20"/>
      <c r="BI1005" s="20"/>
      <c r="BJ1005" s="20"/>
      <c r="BK1005" s="20"/>
      <c r="BL1005" s="20"/>
      <c r="BM1005" s="20"/>
      <c r="BN1005" s="20"/>
      <c r="BO1005" s="20"/>
      <c r="BP1005" s="20"/>
      <c r="BQ1005" s="20"/>
      <c r="BR1005" s="20"/>
      <c r="BS1005" s="20"/>
      <c r="BT1005" s="20"/>
      <c r="BU1005" s="20"/>
      <c r="BV1005" s="20"/>
      <c r="BW1005" s="20"/>
      <c r="BX1005" s="20"/>
      <c r="BY1005" s="20"/>
      <c r="BZ1005" s="20"/>
      <c r="CA1005" s="20"/>
      <c r="CB1005" s="20"/>
      <c r="CC1005" s="20"/>
      <c r="CD1005" s="20"/>
      <c r="CE1005" s="20"/>
      <c r="CF1005" s="20"/>
      <c r="CG1005" s="20"/>
      <c r="CH1005" s="20"/>
      <c r="CI1005" s="20"/>
      <c r="CJ1005" s="20"/>
      <c r="CK1005" s="20"/>
      <c r="CL1005" s="20"/>
      <c r="CM1005" s="20"/>
      <c r="CN1005" s="20"/>
      <c r="CO1005" s="20"/>
      <c r="CP1005" s="20"/>
      <c r="CQ1005" s="20"/>
      <c r="CR1005" s="20"/>
      <c r="CS1005" s="20"/>
      <c r="CT1005" s="20"/>
      <c r="CU1005" s="20"/>
      <c r="CV1005" s="20"/>
      <c r="CW1005" s="20"/>
      <c r="CX1005" s="20"/>
      <c r="CY1005" s="20"/>
      <c r="CZ1005" s="20"/>
      <c r="DA1005" s="20"/>
      <c r="DB1005" s="20"/>
      <c r="DC1005" s="20"/>
      <c r="DD1005" s="20"/>
      <c r="DE1005" s="20"/>
      <c r="DF1005" s="20"/>
      <c r="DG1005" s="20"/>
      <c r="DH1005" s="20"/>
      <c r="DI1005" s="20"/>
      <c r="DJ1005" s="20"/>
      <c r="DK1005" s="20"/>
      <c r="DL1005" s="20"/>
      <c r="DM1005" s="20"/>
      <c r="DN1005" s="20"/>
      <c r="DO1005" s="20"/>
      <c r="DP1005" s="20"/>
      <c r="DQ1005" s="20"/>
      <c r="DR1005" s="20"/>
      <c r="DS1005" s="20"/>
      <c r="DT1005" s="20"/>
      <c r="DU1005" s="20"/>
      <c r="DV1005" s="20"/>
      <c r="DW1005" s="20"/>
      <c r="DX1005" s="20"/>
      <c r="DY1005" s="20"/>
      <c r="DZ1005" s="20"/>
      <c r="EA1005" s="20"/>
      <c r="EB1005" s="20"/>
      <c r="EC1005" s="20"/>
      <c r="ED1005" s="20"/>
      <c r="EE1005" s="20"/>
      <c r="EF1005" s="20"/>
      <c r="EG1005" s="20"/>
      <c r="EH1005" s="20"/>
    </row>
    <row r="1006" spans="1:141" s="19" customFormat="1" ht="12" customHeight="1" x14ac:dyDescent="0.25">
      <c r="A1006" s="22"/>
      <c r="B1006" s="4"/>
      <c r="C1006" s="73"/>
      <c r="D1006" s="73"/>
      <c r="E1006" s="73"/>
      <c r="F1006" s="73"/>
      <c r="G1006" s="73"/>
      <c r="H1006" s="73"/>
      <c r="I1006" s="73"/>
      <c r="J1006" s="73"/>
      <c r="K1006" s="82"/>
      <c r="L1006" s="81"/>
      <c r="M1006" s="81"/>
      <c r="N1006" s="55"/>
      <c r="O1006" s="55"/>
      <c r="P1006" s="56"/>
      <c r="Q1006" s="17"/>
      <c r="R1006" s="150"/>
      <c r="S1006" s="150"/>
      <c r="T1006" s="150"/>
      <c r="U1006" s="150"/>
      <c r="V1006" s="334"/>
      <c r="W1006" s="338"/>
      <c r="X1006" s="192"/>
      <c r="Y1006" s="195"/>
      <c r="Z1006" s="151"/>
      <c r="AA1006" s="152"/>
      <c r="AB1006" s="152"/>
      <c r="AC1006" s="152"/>
      <c r="AD1006" s="152"/>
      <c r="AE1006" s="20"/>
      <c r="AF1006" s="20"/>
      <c r="AG1006" s="20"/>
      <c r="AH1006" s="20"/>
      <c r="AI1006" s="20"/>
      <c r="AJ1006" s="20"/>
      <c r="AK1006" s="20"/>
      <c r="AL1006" s="20"/>
      <c r="AM1006" s="20"/>
      <c r="AN1006" s="20"/>
      <c r="AO1006" s="20"/>
      <c r="AP1006" s="20"/>
      <c r="AQ1006" s="20"/>
      <c r="AR1006" s="20"/>
      <c r="AS1006" s="20"/>
      <c r="AT1006" s="20"/>
      <c r="AU1006" s="20"/>
      <c r="AV1006" s="20"/>
      <c r="AW1006" s="20"/>
      <c r="AX1006" s="20"/>
      <c r="AY1006" s="20"/>
      <c r="AZ1006" s="20"/>
      <c r="BA1006" s="20"/>
      <c r="BB1006" s="20"/>
      <c r="BC1006" s="20"/>
      <c r="BD1006" s="20"/>
      <c r="BE1006" s="20"/>
      <c r="BF1006" s="20"/>
      <c r="BG1006" s="20"/>
      <c r="BH1006" s="20"/>
      <c r="BI1006" s="20"/>
      <c r="BJ1006" s="20"/>
      <c r="BK1006" s="20"/>
      <c r="BL1006" s="20"/>
      <c r="BM1006" s="20"/>
      <c r="BN1006" s="20"/>
      <c r="BO1006" s="20"/>
      <c r="BP1006" s="20"/>
      <c r="BQ1006" s="20"/>
      <c r="BR1006" s="20"/>
      <c r="BS1006" s="20"/>
      <c r="BT1006" s="20"/>
      <c r="BU1006" s="20"/>
      <c r="BV1006" s="20"/>
      <c r="BW1006" s="20"/>
      <c r="BX1006" s="20"/>
      <c r="BY1006" s="20"/>
      <c r="BZ1006" s="20"/>
      <c r="CA1006" s="20"/>
      <c r="CB1006" s="20"/>
      <c r="CC1006" s="20"/>
      <c r="CD1006" s="20"/>
      <c r="CE1006" s="20"/>
      <c r="CF1006" s="20"/>
      <c r="CG1006" s="20"/>
      <c r="CH1006" s="20"/>
      <c r="CI1006" s="20"/>
      <c r="CJ1006" s="20"/>
      <c r="CK1006" s="20"/>
      <c r="CL1006" s="20"/>
      <c r="CM1006" s="20"/>
      <c r="CN1006" s="20"/>
      <c r="CO1006" s="20"/>
      <c r="CP1006" s="20"/>
      <c r="CQ1006" s="20"/>
      <c r="CR1006" s="20"/>
      <c r="CS1006" s="20"/>
      <c r="CT1006" s="20"/>
      <c r="CU1006" s="20"/>
      <c r="CV1006" s="20"/>
      <c r="CW1006" s="20"/>
      <c r="CX1006" s="20"/>
      <c r="CY1006" s="20"/>
      <c r="CZ1006" s="20"/>
      <c r="DA1006" s="20"/>
      <c r="DB1006" s="20"/>
      <c r="DC1006" s="20"/>
      <c r="DD1006" s="20"/>
      <c r="DE1006" s="20"/>
      <c r="DF1006" s="20"/>
      <c r="DG1006" s="20"/>
      <c r="DH1006" s="20"/>
      <c r="DI1006" s="20"/>
      <c r="DJ1006" s="20"/>
      <c r="DK1006" s="20"/>
      <c r="DL1006" s="20"/>
      <c r="DM1006" s="20"/>
      <c r="DN1006" s="20"/>
      <c r="DO1006" s="20"/>
      <c r="DP1006" s="20"/>
      <c r="DQ1006" s="20"/>
      <c r="DR1006" s="20"/>
      <c r="DS1006" s="20"/>
      <c r="DT1006" s="20"/>
      <c r="DU1006" s="20"/>
      <c r="DV1006" s="20"/>
      <c r="DW1006" s="20"/>
      <c r="DX1006" s="20"/>
      <c r="DY1006" s="20"/>
      <c r="DZ1006" s="20"/>
      <c r="EA1006" s="20"/>
      <c r="EB1006" s="20"/>
      <c r="EC1006" s="20"/>
      <c r="ED1006" s="20"/>
      <c r="EE1006" s="20"/>
      <c r="EF1006" s="20"/>
      <c r="EG1006" s="20"/>
      <c r="EH1006" s="20"/>
    </row>
    <row r="1007" spans="1:141" s="19" customFormat="1" ht="12" customHeight="1" x14ac:dyDescent="0.25">
      <c r="A1007" s="22"/>
      <c r="B1007" s="4"/>
      <c r="C1007" s="73"/>
      <c r="D1007" s="73"/>
      <c r="E1007" s="73"/>
      <c r="F1007" s="73"/>
      <c r="G1007" s="73"/>
      <c r="H1007" s="73"/>
      <c r="I1007" s="73"/>
      <c r="J1007" s="73"/>
      <c r="K1007" s="82"/>
      <c r="L1007" s="81"/>
      <c r="M1007" s="81"/>
      <c r="N1007" s="55"/>
      <c r="O1007" s="55"/>
      <c r="P1007" s="56"/>
      <c r="Q1007" s="17"/>
      <c r="R1007" s="150"/>
      <c r="S1007" s="150"/>
      <c r="T1007" s="150"/>
      <c r="U1007" s="150"/>
      <c r="V1007" s="334"/>
      <c r="W1007" s="338"/>
      <c r="X1007" s="192"/>
      <c r="Y1007" s="195"/>
      <c r="Z1007" s="151"/>
      <c r="AA1007" s="152"/>
      <c r="AB1007" s="152"/>
      <c r="AC1007" s="152"/>
      <c r="AD1007" s="152"/>
      <c r="AE1007" s="20"/>
      <c r="AF1007" s="20"/>
      <c r="AG1007" s="20"/>
      <c r="AH1007" s="20"/>
      <c r="AI1007" s="20"/>
      <c r="AJ1007" s="20"/>
      <c r="AK1007" s="20"/>
      <c r="AL1007" s="20"/>
      <c r="AM1007" s="20"/>
      <c r="AN1007" s="20"/>
      <c r="AO1007" s="20"/>
      <c r="AP1007" s="20"/>
      <c r="AQ1007" s="20"/>
      <c r="AR1007" s="20"/>
      <c r="AS1007" s="20"/>
      <c r="AT1007" s="20"/>
      <c r="AU1007" s="20"/>
      <c r="AV1007" s="20"/>
      <c r="AW1007" s="20"/>
      <c r="AX1007" s="20"/>
      <c r="AY1007" s="20"/>
      <c r="AZ1007" s="20"/>
      <c r="BA1007" s="20"/>
      <c r="BB1007" s="20"/>
      <c r="BC1007" s="20"/>
      <c r="BD1007" s="20"/>
      <c r="BE1007" s="20"/>
      <c r="BF1007" s="20"/>
      <c r="BG1007" s="20"/>
      <c r="BH1007" s="20"/>
      <c r="BI1007" s="20"/>
      <c r="BJ1007" s="20"/>
      <c r="BK1007" s="20"/>
      <c r="BL1007" s="20"/>
      <c r="BM1007" s="20"/>
      <c r="BN1007" s="20"/>
      <c r="BO1007" s="20"/>
      <c r="BP1007" s="20"/>
      <c r="BQ1007" s="20"/>
      <c r="BR1007" s="20"/>
      <c r="BS1007" s="20"/>
      <c r="BT1007" s="20"/>
      <c r="BU1007" s="20"/>
      <c r="BV1007" s="20"/>
      <c r="BW1007" s="20"/>
      <c r="BX1007" s="20"/>
      <c r="BY1007" s="20"/>
      <c r="BZ1007" s="20"/>
      <c r="CA1007" s="20"/>
      <c r="CB1007" s="20"/>
      <c r="CC1007" s="20"/>
      <c r="CD1007" s="20"/>
      <c r="CE1007" s="20"/>
      <c r="CF1007" s="20"/>
      <c r="CG1007" s="20"/>
      <c r="CH1007" s="20"/>
      <c r="CI1007" s="20"/>
      <c r="CJ1007" s="20"/>
      <c r="CK1007" s="20"/>
      <c r="CL1007" s="20"/>
      <c r="CM1007" s="20"/>
      <c r="CN1007" s="20"/>
      <c r="CO1007" s="20"/>
      <c r="CP1007" s="20"/>
      <c r="CQ1007" s="20"/>
      <c r="CR1007" s="20"/>
      <c r="CS1007" s="20"/>
      <c r="CT1007" s="20"/>
      <c r="CU1007" s="20"/>
      <c r="CV1007" s="20"/>
      <c r="CW1007" s="20"/>
      <c r="CX1007" s="20"/>
      <c r="CY1007" s="20"/>
      <c r="CZ1007" s="20"/>
      <c r="DA1007" s="20"/>
      <c r="DB1007" s="20"/>
      <c r="DC1007" s="20"/>
      <c r="DD1007" s="20"/>
      <c r="DE1007" s="20"/>
      <c r="DF1007" s="20"/>
      <c r="DG1007" s="20"/>
      <c r="DH1007" s="20"/>
      <c r="DI1007" s="20"/>
      <c r="DJ1007" s="20"/>
      <c r="DK1007" s="20"/>
      <c r="DL1007" s="20"/>
      <c r="DM1007" s="20"/>
      <c r="DN1007" s="20"/>
      <c r="DO1007" s="20"/>
      <c r="DP1007" s="20"/>
      <c r="DQ1007" s="20"/>
      <c r="DR1007" s="20"/>
      <c r="DS1007" s="20"/>
      <c r="DT1007" s="20"/>
      <c r="DU1007" s="20"/>
      <c r="DV1007" s="20"/>
      <c r="DW1007" s="20"/>
      <c r="DX1007" s="20"/>
      <c r="DY1007" s="20"/>
      <c r="DZ1007" s="20"/>
      <c r="EA1007" s="20"/>
      <c r="EB1007" s="20"/>
      <c r="EC1007" s="20"/>
      <c r="ED1007" s="20"/>
      <c r="EE1007" s="20"/>
      <c r="EF1007" s="20"/>
      <c r="EG1007" s="20"/>
      <c r="EH1007" s="20"/>
    </row>
    <row r="1008" spans="1:141" s="19" customFormat="1" ht="12" customHeight="1" x14ac:dyDescent="0.25">
      <c r="A1008" s="22"/>
      <c r="B1008" s="4"/>
      <c r="C1008" s="73"/>
      <c r="D1008" s="73"/>
      <c r="E1008" s="73"/>
      <c r="F1008" s="73"/>
      <c r="G1008" s="73"/>
      <c r="H1008" s="73"/>
      <c r="I1008" s="73"/>
      <c r="J1008" s="73"/>
      <c r="K1008" s="82"/>
      <c r="L1008" s="81"/>
      <c r="M1008" s="81"/>
      <c r="N1008" s="55"/>
      <c r="O1008" s="55"/>
      <c r="P1008" s="56"/>
      <c r="Q1008" s="17"/>
      <c r="R1008" s="150"/>
      <c r="S1008" s="150"/>
      <c r="T1008" s="150"/>
      <c r="U1008" s="150"/>
      <c r="V1008" s="334"/>
      <c r="W1008" s="338"/>
      <c r="X1008" s="192"/>
      <c r="Y1008" s="195"/>
      <c r="Z1008" s="151"/>
      <c r="AA1008" s="152"/>
      <c r="AB1008" s="152"/>
      <c r="AC1008" s="152"/>
      <c r="AD1008" s="152"/>
      <c r="AE1008" s="20"/>
      <c r="AF1008" s="20"/>
      <c r="AG1008" s="20"/>
      <c r="AH1008" s="20"/>
      <c r="AI1008" s="20"/>
      <c r="AJ1008" s="20"/>
      <c r="AK1008" s="20"/>
      <c r="AL1008" s="20"/>
      <c r="AM1008" s="20"/>
      <c r="AN1008" s="20"/>
      <c r="AO1008" s="20"/>
      <c r="AP1008" s="20"/>
      <c r="AQ1008" s="20"/>
      <c r="AR1008" s="20"/>
      <c r="AS1008" s="20"/>
      <c r="AT1008" s="20"/>
      <c r="AU1008" s="20"/>
      <c r="AV1008" s="20"/>
      <c r="AW1008" s="20"/>
      <c r="AX1008" s="20"/>
      <c r="AY1008" s="20"/>
      <c r="AZ1008" s="20"/>
      <c r="BA1008" s="20"/>
      <c r="BB1008" s="20"/>
      <c r="BC1008" s="20"/>
      <c r="BD1008" s="20"/>
      <c r="BE1008" s="20"/>
      <c r="BF1008" s="20"/>
      <c r="BG1008" s="20"/>
      <c r="BH1008" s="20"/>
      <c r="BI1008" s="20"/>
      <c r="BJ1008" s="20"/>
      <c r="BK1008" s="20"/>
      <c r="BL1008" s="20"/>
      <c r="BM1008" s="20"/>
      <c r="BN1008" s="20"/>
      <c r="BO1008" s="20"/>
      <c r="BP1008" s="20"/>
      <c r="BQ1008" s="20"/>
      <c r="BR1008" s="20"/>
      <c r="BS1008" s="20"/>
      <c r="BT1008" s="20"/>
      <c r="BU1008" s="20"/>
      <c r="BV1008" s="20"/>
      <c r="BW1008" s="20"/>
      <c r="BX1008" s="20"/>
      <c r="BY1008" s="20"/>
      <c r="BZ1008" s="20"/>
      <c r="CA1008" s="20"/>
      <c r="CB1008" s="20"/>
      <c r="CC1008" s="20"/>
      <c r="CD1008" s="20"/>
      <c r="CE1008" s="20"/>
      <c r="CF1008" s="20"/>
      <c r="CG1008" s="20"/>
      <c r="CH1008" s="20"/>
      <c r="CI1008" s="20"/>
      <c r="CJ1008" s="20"/>
      <c r="CK1008" s="20"/>
      <c r="CL1008" s="20"/>
      <c r="CM1008" s="20"/>
      <c r="CN1008" s="20"/>
      <c r="CO1008" s="20"/>
      <c r="CP1008" s="20"/>
      <c r="CQ1008" s="20"/>
      <c r="CR1008" s="20"/>
      <c r="CS1008" s="20"/>
      <c r="CT1008" s="20"/>
      <c r="CU1008" s="20"/>
      <c r="CV1008" s="20"/>
      <c r="CW1008" s="20"/>
      <c r="CX1008" s="20"/>
      <c r="CY1008" s="20"/>
      <c r="CZ1008" s="20"/>
      <c r="DA1008" s="20"/>
      <c r="DB1008" s="20"/>
      <c r="DC1008" s="20"/>
      <c r="DD1008" s="20"/>
      <c r="DE1008" s="20"/>
      <c r="DF1008" s="20"/>
      <c r="DG1008" s="20"/>
      <c r="DH1008" s="20"/>
      <c r="DI1008" s="20"/>
      <c r="DJ1008" s="20"/>
      <c r="DK1008" s="20"/>
      <c r="DL1008" s="20"/>
      <c r="DM1008" s="20"/>
      <c r="DN1008" s="20"/>
      <c r="DO1008" s="20"/>
      <c r="DP1008" s="20"/>
      <c r="DQ1008" s="20"/>
      <c r="DR1008" s="20"/>
      <c r="DS1008" s="20"/>
      <c r="DT1008" s="20"/>
      <c r="DU1008" s="20"/>
      <c r="DV1008" s="20"/>
      <c r="DW1008" s="20"/>
      <c r="DX1008" s="20"/>
      <c r="DY1008" s="20"/>
      <c r="DZ1008" s="20"/>
      <c r="EA1008" s="20"/>
      <c r="EB1008" s="20"/>
      <c r="EC1008" s="20"/>
      <c r="ED1008" s="20"/>
      <c r="EE1008" s="20"/>
      <c r="EF1008" s="20"/>
      <c r="EG1008" s="20"/>
      <c r="EH1008" s="20"/>
    </row>
    <row r="1009" spans="1:141" s="19" customFormat="1" ht="12" customHeight="1" x14ac:dyDescent="0.25">
      <c r="A1009" s="22"/>
      <c r="B1009" s="4"/>
      <c r="C1009" s="73"/>
      <c r="D1009" s="73"/>
      <c r="E1009" s="73"/>
      <c r="F1009" s="73"/>
      <c r="G1009" s="73"/>
      <c r="H1009" s="73"/>
      <c r="I1009" s="73"/>
      <c r="J1009" s="73"/>
      <c r="K1009" s="82"/>
      <c r="L1009" s="81"/>
      <c r="M1009" s="81"/>
      <c r="N1009" s="55"/>
      <c r="O1009" s="55"/>
      <c r="P1009" s="56"/>
      <c r="Q1009" s="17"/>
      <c r="R1009" s="150"/>
      <c r="S1009" s="150"/>
      <c r="T1009" s="150"/>
      <c r="U1009" s="150"/>
      <c r="V1009" s="334"/>
      <c r="W1009" s="338"/>
      <c r="X1009" s="192"/>
      <c r="Y1009" s="195"/>
      <c r="Z1009" s="151"/>
      <c r="AA1009" s="152"/>
      <c r="AB1009" s="152"/>
      <c r="AC1009" s="152"/>
      <c r="AD1009" s="152"/>
      <c r="AE1009" s="20"/>
      <c r="AF1009" s="20"/>
      <c r="AG1009" s="20"/>
      <c r="AH1009" s="20"/>
      <c r="AI1009" s="20"/>
      <c r="AJ1009" s="20"/>
      <c r="AK1009" s="20"/>
      <c r="AL1009" s="20"/>
      <c r="AM1009" s="20"/>
      <c r="AN1009" s="20"/>
      <c r="AO1009" s="20"/>
      <c r="AP1009" s="20"/>
      <c r="AQ1009" s="20"/>
      <c r="AR1009" s="20"/>
      <c r="AS1009" s="20"/>
      <c r="AT1009" s="20"/>
      <c r="AU1009" s="20"/>
      <c r="AV1009" s="20"/>
      <c r="AW1009" s="20"/>
      <c r="AX1009" s="20"/>
      <c r="AY1009" s="20"/>
      <c r="AZ1009" s="20"/>
      <c r="BA1009" s="20"/>
      <c r="BB1009" s="20"/>
      <c r="BC1009" s="20"/>
      <c r="BD1009" s="20"/>
      <c r="BE1009" s="20"/>
      <c r="BF1009" s="20"/>
      <c r="BG1009" s="20"/>
      <c r="BH1009" s="20"/>
      <c r="BI1009" s="20"/>
      <c r="BJ1009" s="20"/>
      <c r="BK1009" s="20"/>
      <c r="BL1009" s="20"/>
      <c r="BM1009" s="20"/>
      <c r="BN1009" s="20"/>
      <c r="BO1009" s="20"/>
      <c r="BP1009" s="20"/>
      <c r="BQ1009" s="20"/>
      <c r="BR1009" s="20"/>
      <c r="BS1009" s="20"/>
      <c r="BT1009" s="20"/>
      <c r="BU1009" s="20"/>
      <c r="BV1009" s="20"/>
      <c r="BW1009" s="20"/>
      <c r="BX1009" s="20"/>
      <c r="BY1009" s="20"/>
      <c r="BZ1009" s="20"/>
      <c r="CA1009" s="20"/>
      <c r="CB1009" s="20"/>
      <c r="CC1009" s="20"/>
      <c r="CD1009" s="20"/>
      <c r="CE1009" s="20"/>
      <c r="CF1009" s="20"/>
      <c r="CG1009" s="20"/>
      <c r="CH1009" s="20"/>
      <c r="CI1009" s="20"/>
      <c r="CJ1009" s="20"/>
      <c r="CK1009" s="20"/>
      <c r="CL1009" s="20"/>
      <c r="CM1009" s="20"/>
      <c r="CN1009" s="20"/>
      <c r="CO1009" s="20"/>
      <c r="CP1009" s="20"/>
      <c r="CQ1009" s="20"/>
      <c r="CR1009" s="20"/>
      <c r="CS1009" s="20"/>
      <c r="CT1009" s="20"/>
      <c r="CU1009" s="20"/>
      <c r="CV1009" s="20"/>
      <c r="CW1009" s="20"/>
      <c r="CX1009" s="20"/>
      <c r="CY1009" s="20"/>
      <c r="CZ1009" s="20"/>
      <c r="DA1009" s="20"/>
      <c r="DB1009" s="20"/>
      <c r="DC1009" s="20"/>
      <c r="DD1009" s="20"/>
      <c r="DE1009" s="20"/>
      <c r="DF1009" s="20"/>
      <c r="DG1009" s="20"/>
      <c r="DH1009" s="20"/>
      <c r="DI1009" s="20"/>
      <c r="DJ1009" s="20"/>
      <c r="DK1009" s="20"/>
      <c r="DL1009" s="20"/>
      <c r="DM1009" s="20"/>
      <c r="DN1009" s="20"/>
      <c r="DO1009" s="20"/>
      <c r="DP1009" s="20"/>
      <c r="DQ1009" s="20"/>
      <c r="DR1009" s="20"/>
      <c r="DS1009" s="20"/>
      <c r="DT1009" s="20"/>
      <c r="DU1009" s="20"/>
      <c r="DV1009" s="20"/>
      <c r="DW1009" s="20"/>
      <c r="DX1009" s="20"/>
      <c r="DY1009" s="20"/>
      <c r="DZ1009" s="20"/>
      <c r="EA1009" s="20"/>
      <c r="EB1009" s="20"/>
      <c r="EC1009" s="20"/>
      <c r="ED1009" s="20"/>
      <c r="EE1009" s="20"/>
      <c r="EF1009" s="20"/>
      <c r="EG1009" s="20"/>
      <c r="EH1009" s="20"/>
    </row>
    <row r="1010" spans="1:141" s="19" customFormat="1" ht="12" customHeight="1" x14ac:dyDescent="0.25">
      <c r="A1010" s="22"/>
      <c r="B1010" s="4"/>
      <c r="C1010" s="73"/>
      <c r="D1010" s="73"/>
      <c r="E1010" s="73"/>
      <c r="F1010" s="73"/>
      <c r="G1010" s="73"/>
      <c r="H1010" s="73"/>
      <c r="I1010" s="73"/>
      <c r="J1010" s="73"/>
      <c r="K1010" s="82"/>
      <c r="L1010" s="81"/>
      <c r="M1010" s="81"/>
      <c r="N1010" s="55"/>
      <c r="O1010" s="55"/>
      <c r="P1010" s="56"/>
      <c r="Q1010" s="17"/>
      <c r="R1010" s="150"/>
      <c r="S1010" s="150"/>
      <c r="T1010" s="150"/>
      <c r="U1010" s="150"/>
      <c r="V1010" s="334"/>
      <c r="W1010" s="338"/>
      <c r="X1010" s="192"/>
      <c r="Y1010" s="195"/>
      <c r="Z1010" s="151"/>
      <c r="AA1010" s="152"/>
      <c r="AB1010" s="152"/>
      <c r="AC1010" s="152"/>
      <c r="AD1010" s="152"/>
      <c r="AE1010" s="20"/>
      <c r="AF1010" s="20"/>
      <c r="AG1010" s="20"/>
      <c r="AH1010" s="20"/>
      <c r="AI1010" s="20"/>
      <c r="AJ1010" s="20"/>
      <c r="AK1010" s="20"/>
      <c r="AL1010" s="20"/>
      <c r="AM1010" s="20"/>
      <c r="AN1010" s="20"/>
      <c r="AO1010" s="20"/>
      <c r="AP1010" s="20"/>
      <c r="AQ1010" s="20"/>
      <c r="AR1010" s="20"/>
      <c r="AS1010" s="20"/>
      <c r="AT1010" s="20"/>
      <c r="AU1010" s="20"/>
      <c r="AV1010" s="20"/>
      <c r="AW1010" s="20"/>
      <c r="AX1010" s="20"/>
      <c r="AY1010" s="20"/>
      <c r="AZ1010" s="20"/>
      <c r="BA1010" s="20"/>
      <c r="BB1010" s="20"/>
      <c r="BC1010" s="20"/>
      <c r="BD1010" s="20"/>
      <c r="BE1010" s="20"/>
      <c r="BF1010" s="20"/>
      <c r="BG1010" s="20"/>
      <c r="BH1010" s="20"/>
      <c r="BI1010" s="20"/>
      <c r="BJ1010" s="20"/>
      <c r="BK1010" s="20"/>
      <c r="BL1010" s="20"/>
      <c r="BM1010" s="20"/>
      <c r="BN1010" s="20"/>
      <c r="BO1010" s="20"/>
      <c r="BP1010" s="20"/>
      <c r="BQ1010" s="20"/>
      <c r="BR1010" s="20"/>
      <c r="BS1010" s="20"/>
      <c r="BT1010" s="20"/>
      <c r="BU1010" s="20"/>
      <c r="BV1010" s="20"/>
      <c r="BW1010" s="20"/>
      <c r="BX1010" s="20"/>
      <c r="BY1010" s="20"/>
      <c r="BZ1010" s="20"/>
      <c r="CA1010" s="20"/>
      <c r="CB1010" s="20"/>
      <c r="CC1010" s="20"/>
      <c r="CD1010" s="20"/>
      <c r="CE1010" s="20"/>
      <c r="CF1010" s="20"/>
      <c r="CG1010" s="20"/>
      <c r="CH1010" s="20"/>
      <c r="CI1010" s="20"/>
      <c r="CJ1010" s="20"/>
      <c r="CK1010" s="20"/>
      <c r="CL1010" s="20"/>
      <c r="CM1010" s="20"/>
      <c r="CN1010" s="20"/>
      <c r="CO1010" s="20"/>
      <c r="CP1010" s="20"/>
      <c r="CQ1010" s="20"/>
      <c r="CR1010" s="20"/>
      <c r="CS1010" s="20"/>
      <c r="CT1010" s="20"/>
      <c r="CU1010" s="20"/>
      <c r="CV1010" s="20"/>
      <c r="CW1010" s="20"/>
      <c r="CX1010" s="20"/>
      <c r="CY1010" s="20"/>
      <c r="CZ1010" s="20"/>
      <c r="DA1010" s="20"/>
      <c r="DB1010" s="20"/>
      <c r="DC1010" s="20"/>
      <c r="DD1010" s="20"/>
      <c r="DE1010" s="20"/>
      <c r="DF1010" s="20"/>
      <c r="DG1010" s="20"/>
      <c r="DH1010" s="20"/>
      <c r="DI1010" s="20"/>
      <c r="DJ1010" s="20"/>
      <c r="DK1010" s="20"/>
      <c r="DL1010" s="20"/>
      <c r="DM1010" s="20"/>
      <c r="DN1010" s="20"/>
      <c r="DO1010" s="20"/>
      <c r="DP1010" s="20"/>
      <c r="DQ1010" s="20"/>
      <c r="DR1010" s="20"/>
      <c r="DS1010" s="20"/>
      <c r="DT1010" s="20"/>
      <c r="DU1010" s="20"/>
      <c r="DV1010" s="20"/>
      <c r="DW1010" s="20"/>
      <c r="DX1010" s="20"/>
      <c r="DY1010" s="20"/>
      <c r="DZ1010" s="20"/>
      <c r="EA1010" s="20"/>
      <c r="EB1010" s="20"/>
      <c r="EC1010" s="20"/>
      <c r="ED1010" s="20"/>
      <c r="EE1010" s="20"/>
      <c r="EF1010" s="20"/>
      <c r="EG1010" s="20"/>
      <c r="EH1010" s="20"/>
    </row>
    <row r="1011" spans="1:141" ht="12" customHeight="1" x14ac:dyDescent="0.25">
      <c r="A1011" s="12"/>
      <c r="B1011" s="4"/>
      <c r="C1011" s="73"/>
      <c r="D1011" s="73"/>
      <c r="E1011" s="73"/>
      <c r="F1011" s="73"/>
      <c r="G1011" s="73"/>
      <c r="H1011" s="73"/>
      <c r="I1011" s="73"/>
      <c r="J1011" s="73"/>
      <c r="K1011" s="82"/>
      <c r="L1011" s="81"/>
      <c r="M1011" s="81"/>
      <c r="N1011" s="55"/>
      <c r="O1011" s="55"/>
      <c r="P1011" s="56"/>
      <c r="Q1011" s="8"/>
      <c r="R1011" s="148"/>
      <c r="S1011" s="148"/>
      <c r="T1011" s="148"/>
      <c r="U1011" s="148"/>
      <c r="V1011" s="343"/>
      <c r="Y1011" s="193"/>
      <c r="EK1011" s="1"/>
    </row>
    <row r="1012" spans="1:141" ht="12" customHeight="1" x14ac:dyDescent="0.25">
      <c r="A1012" s="12"/>
      <c r="B1012" s="4"/>
      <c r="C1012" s="73"/>
      <c r="D1012" s="73"/>
      <c r="E1012" s="73"/>
      <c r="F1012" s="73"/>
      <c r="G1012" s="73"/>
      <c r="H1012" s="73"/>
      <c r="I1012" s="73"/>
      <c r="J1012" s="73"/>
      <c r="K1012" s="82"/>
      <c r="L1012" s="81"/>
      <c r="M1012" s="81"/>
      <c r="N1012" s="55"/>
      <c r="O1012" s="55"/>
      <c r="P1012" s="56"/>
      <c r="Q1012" s="8"/>
      <c r="R1012" s="148"/>
      <c r="S1012" s="148"/>
      <c r="T1012" s="148"/>
      <c r="U1012" s="148"/>
      <c r="V1012" s="343"/>
      <c r="Y1012" s="193"/>
      <c r="EK1012" s="1"/>
    </row>
    <row r="1013" spans="1:141" ht="12" customHeight="1" x14ac:dyDescent="0.25">
      <c r="A1013" s="12"/>
      <c r="B1013" s="4"/>
      <c r="C1013" s="73"/>
      <c r="D1013" s="73"/>
      <c r="E1013" s="73"/>
      <c r="F1013" s="73"/>
      <c r="G1013" s="73"/>
      <c r="H1013" s="73"/>
      <c r="I1013" s="73"/>
      <c r="J1013" s="73"/>
      <c r="K1013" s="82"/>
      <c r="L1013" s="81"/>
      <c r="M1013" s="81"/>
      <c r="N1013" s="55"/>
      <c r="O1013" s="55"/>
      <c r="P1013" s="56"/>
      <c r="Q1013" s="8"/>
      <c r="R1013" s="148"/>
      <c r="S1013" s="148"/>
      <c r="T1013" s="148"/>
      <c r="U1013" s="148"/>
      <c r="V1013" s="343"/>
      <c r="Y1013" s="193"/>
      <c r="EK1013" s="1"/>
    </row>
    <row r="1014" spans="1:141" ht="12" customHeight="1" x14ac:dyDescent="0.25">
      <c r="A1014" s="12"/>
      <c r="B1014" s="4"/>
      <c r="C1014" s="73"/>
      <c r="D1014" s="73"/>
      <c r="E1014" s="73"/>
      <c r="F1014" s="73"/>
      <c r="G1014" s="73"/>
      <c r="H1014" s="73"/>
      <c r="I1014" s="73"/>
      <c r="J1014" s="73"/>
      <c r="K1014" s="82"/>
      <c r="L1014" s="81"/>
      <c r="M1014" s="81"/>
      <c r="N1014" s="55"/>
      <c r="O1014" s="55"/>
      <c r="P1014" s="56"/>
      <c r="Q1014" s="8"/>
      <c r="R1014" s="148"/>
      <c r="S1014" s="148"/>
      <c r="T1014" s="148"/>
      <c r="U1014" s="148"/>
      <c r="V1014" s="343"/>
      <c r="Y1014" s="193"/>
      <c r="EK1014" s="1"/>
    </row>
    <row r="1015" spans="1:141" ht="12" customHeight="1" x14ac:dyDescent="0.25">
      <c r="A1015" s="12"/>
      <c r="B1015" s="4"/>
      <c r="C1015" s="73"/>
      <c r="D1015" s="73"/>
      <c r="E1015" s="73"/>
      <c r="F1015" s="73"/>
      <c r="G1015" s="73"/>
      <c r="H1015" s="73"/>
      <c r="I1015" s="73"/>
      <c r="J1015" s="73"/>
      <c r="K1015" s="82"/>
      <c r="L1015" s="81"/>
      <c r="M1015" s="81"/>
      <c r="N1015" s="55"/>
      <c r="O1015" s="55"/>
      <c r="P1015" s="56"/>
      <c r="Q1015" s="8"/>
      <c r="R1015" s="148"/>
      <c r="S1015" s="148"/>
      <c r="T1015" s="148"/>
      <c r="U1015" s="148"/>
      <c r="V1015" s="343"/>
      <c r="Y1015" s="193"/>
      <c r="EK1015" s="1"/>
    </row>
    <row r="1016" spans="1:141" ht="12" customHeight="1" x14ac:dyDescent="0.25">
      <c r="A1016" s="12"/>
      <c r="B1016" s="4"/>
      <c r="C1016" s="73"/>
      <c r="D1016" s="73"/>
      <c r="E1016" s="73"/>
      <c r="F1016" s="73"/>
      <c r="G1016" s="73"/>
      <c r="H1016" s="73"/>
      <c r="I1016" s="73"/>
      <c r="J1016" s="73"/>
      <c r="K1016" s="82"/>
      <c r="L1016" s="81"/>
      <c r="M1016" s="81"/>
      <c r="N1016" s="55"/>
      <c r="O1016" s="55"/>
      <c r="P1016" s="56"/>
      <c r="Q1016" s="8"/>
      <c r="R1016" s="148"/>
      <c r="S1016" s="148"/>
      <c r="T1016" s="148"/>
      <c r="U1016" s="148"/>
      <c r="V1016" s="343"/>
      <c r="Y1016" s="193"/>
      <c r="EK1016" s="1"/>
    </row>
    <row r="1017" spans="1:141" ht="12" customHeight="1" x14ac:dyDescent="0.25">
      <c r="A1017" s="12"/>
      <c r="B1017" s="4"/>
      <c r="C1017" s="73"/>
      <c r="D1017" s="73"/>
      <c r="E1017" s="73"/>
      <c r="F1017" s="73"/>
      <c r="G1017" s="73"/>
      <c r="H1017" s="73"/>
      <c r="I1017" s="73"/>
      <c r="J1017" s="73"/>
      <c r="K1017" s="82"/>
      <c r="L1017" s="81"/>
      <c r="M1017" s="81"/>
      <c r="N1017" s="55"/>
      <c r="O1017" s="55"/>
      <c r="P1017" s="56"/>
      <c r="Q1017" s="8"/>
      <c r="R1017" s="148"/>
      <c r="S1017" s="148"/>
      <c r="T1017" s="148"/>
      <c r="U1017" s="148"/>
      <c r="V1017" s="343"/>
      <c r="Y1017" s="193"/>
      <c r="EK1017" s="1"/>
    </row>
    <row r="1018" spans="1:141" ht="12" customHeight="1" x14ac:dyDescent="0.25">
      <c r="A1018" s="12"/>
      <c r="B1018" s="4"/>
      <c r="C1018" s="73"/>
      <c r="D1018" s="73"/>
      <c r="E1018" s="73"/>
      <c r="F1018" s="73"/>
      <c r="G1018" s="73"/>
      <c r="H1018" s="73"/>
      <c r="I1018" s="73"/>
      <c r="J1018" s="73"/>
      <c r="K1018" s="82"/>
      <c r="L1018" s="81"/>
      <c r="M1018" s="81"/>
      <c r="N1018" s="55"/>
      <c r="O1018" s="55"/>
      <c r="P1018" s="56"/>
      <c r="Q1018" s="8"/>
      <c r="R1018" s="148"/>
      <c r="S1018" s="148"/>
      <c r="T1018" s="148"/>
      <c r="U1018" s="148"/>
      <c r="V1018" s="343"/>
      <c r="Y1018" s="193"/>
      <c r="EK1018" s="1"/>
    </row>
    <row r="1019" spans="1:141" ht="12" customHeight="1" x14ac:dyDescent="0.25">
      <c r="A1019" s="12"/>
      <c r="B1019" s="4"/>
      <c r="C1019" s="73"/>
      <c r="D1019" s="73"/>
      <c r="E1019" s="73"/>
      <c r="F1019" s="73"/>
      <c r="G1019" s="73"/>
      <c r="H1019" s="73"/>
      <c r="I1019" s="73"/>
      <c r="J1019" s="73"/>
      <c r="K1019" s="82"/>
      <c r="L1019" s="81"/>
      <c r="M1019" s="81"/>
      <c r="N1019" s="55"/>
      <c r="O1019" s="55"/>
      <c r="P1019" s="56"/>
      <c r="Q1019" s="8"/>
      <c r="R1019" s="148"/>
      <c r="S1019" s="148"/>
      <c r="T1019" s="148"/>
      <c r="U1019" s="148"/>
      <c r="V1019" s="343"/>
      <c r="Y1019" s="193"/>
      <c r="EK1019" s="1"/>
    </row>
    <row r="1020" spans="1:141" ht="12" customHeight="1" x14ac:dyDescent="0.25">
      <c r="A1020" s="12"/>
      <c r="B1020" s="4"/>
      <c r="C1020" s="73"/>
      <c r="D1020" s="73"/>
      <c r="E1020" s="73"/>
      <c r="F1020" s="73"/>
      <c r="G1020" s="73"/>
      <c r="H1020" s="73"/>
      <c r="I1020" s="73"/>
      <c r="J1020" s="73"/>
      <c r="K1020" s="82"/>
      <c r="L1020" s="81"/>
      <c r="M1020" s="81"/>
      <c r="N1020" s="55"/>
      <c r="O1020" s="55"/>
      <c r="P1020" s="56"/>
      <c r="Q1020" s="8"/>
      <c r="R1020" s="148"/>
      <c r="S1020" s="148"/>
      <c r="T1020" s="148"/>
      <c r="U1020" s="148"/>
      <c r="V1020" s="343"/>
      <c r="Y1020" s="193"/>
      <c r="EK1020" s="1"/>
    </row>
    <row r="1021" spans="1:141" ht="12" customHeight="1" x14ac:dyDescent="0.25">
      <c r="A1021" s="12"/>
      <c r="B1021" s="4"/>
      <c r="C1021" s="73"/>
      <c r="D1021" s="73"/>
      <c r="E1021" s="73"/>
      <c r="F1021" s="73"/>
      <c r="G1021" s="73"/>
      <c r="H1021" s="73"/>
      <c r="I1021" s="73"/>
      <c r="J1021" s="73"/>
      <c r="K1021" s="82"/>
      <c r="L1021" s="81"/>
      <c r="M1021" s="81"/>
      <c r="N1021" s="55"/>
      <c r="O1021" s="55"/>
      <c r="P1021" s="56"/>
      <c r="Q1021" s="8"/>
      <c r="R1021" s="148"/>
      <c r="S1021" s="148"/>
      <c r="T1021" s="148"/>
      <c r="U1021" s="148"/>
      <c r="V1021" s="343"/>
      <c r="Y1021" s="193"/>
      <c r="EK1021" s="1"/>
    </row>
    <row r="1022" spans="1:141" ht="12" customHeight="1" x14ac:dyDescent="0.25">
      <c r="A1022" s="12"/>
      <c r="B1022" s="4"/>
      <c r="C1022" s="73"/>
      <c r="D1022" s="73"/>
      <c r="E1022" s="73"/>
      <c r="F1022" s="73"/>
      <c r="G1022" s="73"/>
      <c r="H1022" s="73"/>
      <c r="I1022" s="73"/>
      <c r="J1022" s="73"/>
      <c r="K1022" s="82"/>
      <c r="L1022" s="81"/>
      <c r="M1022" s="81"/>
      <c r="N1022" s="55"/>
      <c r="O1022" s="55"/>
      <c r="P1022" s="56"/>
      <c r="Q1022" s="8"/>
      <c r="R1022" s="148"/>
      <c r="S1022" s="148"/>
      <c r="T1022" s="148"/>
      <c r="U1022" s="148"/>
      <c r="V1022" s="343"/>
      <c r="Y1022" s="193"/>
      <c r="EK1022" s="1"/>
    </row>
    <row r="1023" spans="1:141" ht="12" customHeight="1" x14ac:dyDescent="0.25">
      <c r="A1023" s="12"/>
      <c r="B1023" s="4"/>
      <c r="C1023" s="73"/>
      <c r="D1023" s="73"/>
      <c r="E1023" s="73"/>
      <c r="F1023" s="73"/>
      <c r="G1023" s="73"/>
      <c r="H1023" s="73"/>
      <c r="I1023" s="73"/>
      <c r="J1023" s="73"/>
      <c r="K1023" s="82"/>
      <c r="L1023" s="81"/>
      <c r="M1023" s="81"/>
      <c r="N1023" s="55"/>
      <c r="O1023" s="55"/>
      <c r="P1023" s="56"/>
      <c r="Q1023" s="8"/>
      <c r="R1023" s="148"/>
      <c r="S1023" s="148"/>
      <c r="T1023" s="148"/>
      <c r="U1023" s="148"/>
      <c r="V1023" s="343"/>
      <c r="Y1023" s="193"/>
      <c r="EK1023" s="1"/>
    </row>
    <row r="1024" spans="1:141" ht="12" customHeight="1" x14ac:dyDescent="0.25">
      <c r="A1024" s="12"/>
      <c r="B1024" s="4"/>
      <c r="C1024" s="73"/>
      <c r="D1024" s="73"/>
      <c r="E1024" s="73"/>
      <c r="F1024" s="73"/>
      <c r="G1024" s="73"/>
      <c r="H1024" s="73"/>
      <c r="I1024" s="73"/>
      <c r="J1024" s="73"/>
      <c r="K1024" s="82"/>
      <c r="L1024" s="81"/>
      <c r="M1024" s="81"/>
      <c r="N1024" s="55"/>
      <c r="O1024" s="55"/>
      <c r="P1024" s="56"/>
      <c r="Q1024" s="8"/>
      <c r="R1024" s="148"/>
      <c r="S1024" s="148"/>
      <c r="T1024" s="148"/>
      <c r="U1024" s="148"/>
      <c r="V1024" s="343"/>
      <c r="Y1024" s="193"/>
      <c r="EK1024" s="1"/>
    </row>
    <row r="1025" spans="1:141" ht="12" customHeight="1" x14ac:dyDescent="0.25">
      <c r="A1025" s="12"/>
      <c r="B1025" s="4"/>
      <c r="C1025" s="73"/>
      <c r="D1025" s="73"/>
      <c r="E1025" s="73"/>
      <c r="F1025" s="73"/>
      <c r="G1025" s="73"/>
      <c r="H1025" s="73"/>
      <c r="I1025" s="73"/>
      <c r="J1025" s="73"/>
      <c r="K1025" s="82"/>
      <c r="L1025" s="81"/>
      <c r="M1025" s="81"/>
      <c r="N1025" s="55"/>
      <c r="O1025" s="55"/>
      <c r="P1025" s="56"/>
      <c r="Q1025" s="8"/>
      <c r="R1025" s="148"/>
      <c r="S1025" s="148"/>
      <c r="T1025" s="148"/>
      <c r="U1025" s="148"/>
      <c r="V1025" s="343"/>
      <c r="Y1025" s="193"/>
      <c r="EK1025" s="1"/>
    </row>
    <row r="1026" spans="1:141" ht="12" customHeight="1" x14ac:dyDescent="0.25">
      <c r="A1026" s="12"/>
      <c r="B1026" s="4"/>
      <c r="C1026" s="73"/>
      <c r="D1026" s="73"/>
      <c r="E1026" s="73"/>
      <c r="F1026" s="73"/>
      <c r="G1026" s="73"/>
      <c r="H1026" s="73"/>
      <c r="I1026" s="73"/>
      <c r="J1026" s="73"/>
      <c r="K1026" s="82"/>
      <c r="L1026" s="81"/>
      <c r="M1026" s="81"/>
      <c r="N1026" s="55"/>
      <c r="O1026" s="55"/>
      <c r="P1026" s="56"/>
      <c r="Q1026" s="8"/>
      <c r="R1026" s="148"/>
      <c r="S1026" s="148"/>
      <c r="T1026" s="148"/>
      <c r="U1026" s="148"/>
      <c r="V1026" s="343"/>
      <c r="Y1026" s="193"/>
      <c r="EK1026" s="1"/>
    </row>
    <row r="1027" spans="1:141" ht="12" customHeight="1" x14ac:dyDescent="0.25">
      <c r="A1027" s="12"/>
      <c r="B1027" s="4"/>
      <c r="C1027" s="73"/>
      <c r="D1027" s="73"/>
      <c r="E1027" s="73"/>
      <c r="F1027" s="73"/>
      <c r="G1027" s="73"/>
      <c r="H1027" s="73"/>
      <c r="I1027" s="73"/>
      <c r="J1027" s="73"/>
      <c r="K1027" s="82"/>
      <c r="L1027" s="81"/>
      <c r="M1027" s="81"/>
      <c r="N1027" s="55"/>
      <c r="O1027" s="55"/>
      <c r="P1027" s="56"/>
      <c r="Q1027" s="8"/>
      <c r="R1027" s="148"/>
      <c r="S1027" s="148"/>
      <c r="T1027" s="148"/>
      <c r="U1027" s="148"/>
      <c r="V1027" s="343"/>
      <c r="Y1027" s="193"/>
      <c r="EK1027" s="1"/>
    </row>
    <row r="1028" spans="1:141" ht="12" customHeight="1" x14ac:dyDescent="0.25">
      <c r="A1028" s="12"/>
      <c r="B1028" s="4"/>
      <c r="C1028" s="73"/>
      <c r="D1028" s="73"/>
      <c r="E1028" s="73"/>
      <c r="F1028" s="73"/>
      <c r="G1028" s="73"/>
      <c r="H1028" s="73"/>
      <c r="I1028" s="73"/>
      <c r="J1028" s="73"/>
      <c r="K1028" s="82"/>
      <c r="L1028" s="81"/>
      <c r="M1028" s="81"/>
      <c r="N1028" s="55"/>
      <c r="O1028" s="55"/>
      <c r="P1028" s="56"/>
      <c r="Q1028" s="8"/>
      <c r="R1028" s="148"/>
      <c r="S1028" s="148"/>
      <c r="T1028" s="148"/>
      <c r="U1028" s="148"/>
      <c r="V1028" s="343"/>
      <c r="Y1028" s="193"/>
      <c r="EK1028" s="1"/>
    </row>
    <row r="1029" spans="1:141" ht="12" customHeight="1" x14ac:dyDescent="0.25">
      <c r="A1029" s="4"/>
      <c r="B1029" s="4"/>
      <c r="C1029" s="73"/>
      <c r="D1029" s="73"/>
      <c r="E1029" s="73"/>
      <c r="F1029" s="73"/>
      <c r="G1029" s="73"/>
      <c r="H1029" s="73"/>
      <c r="I1029" s="73"/>
      <c r="J1029" s="73"/>
      <c r="K1029" s="82"/>
      <c r="L1029" s="81"/>
      <c r="M1029" s="81"/>
      <c r="N1029" s="55"/>
      <c r="O1029" s="55"/>
      <c r="P1029" s="56"/>
      <c r="Q1029" s="8"/>
      <c r="R1029" s="148"/>
      <c r="S1029" s="148"/>
      <c r="T1029" s="148"/>
      <c r="U1029" s="148"/>
      <c r="V1029" s="321"/>
      <c r="W1029" s="341"/>
      <c r="X1029" s="194"/>
      <c r="Y1029" s="47"/>
      <c r="Z1029" s="153"/>
      <c r="DQ1029" s="59"/>
      <c r="DR1029" s="59"/>
      <c r="DS1029" s="59"/>
      <c r="DT1029" s="59"/>
      <c r="DU1029" s="59"/>
      <c r="DV1029" s="59"/>
      <c r="DW1029" s="59"/>
      <c r="DX1029" s="59"/>
      <c r="DY1029" s="59"/>
      <c r="DZ1029" s="59"/>
      <c r="EC1029" s="59"/>
      <c r="EK1029" s="1"/>
    </row>
    <row r="1030" spans="1:141" s="19" customFormat="1" ht="12" customHeight="1" x14ac:dyDescent="0.25">
      <c r="A1030" s="22"/>
      <c r="B1030" s="4"/>
      <c r="C1030" s="73"/>
      <c r="D1030" s="73"/>
      <c r="E1030" s="73"/>
      <c r="F1030" s="73"/>
      <c r="G1030" s="73"/>
      <c r="H1030" s="73"/>
      <c r="I1030" s="73"/>
      <c r="J1030" s="73"/>
      <c r="K1030" s="82"/>
      <c r="L1030" s="81"/>
      <c r="M1030" s="81"/>
      <c r="N1030" s="55"/>
      <c r="O1030" s="55"/>
      <c r="P1030" s="56"/>
      <c r="Q1030" s="17"/>
      <c r="R1030" s="150"/>
      <c r="S1030" s="150"/>
      <c r="T1030" s="150"/>
      <c r="U1030" s="150"/>
      <c r="V1030" s="335"/>
      <c r="W1030" s="342"/>
      <c r="X1030" s="197"/>
      <c r="Y1030" s="197"/>
      <c r="Z1030" s="155"/>
      <c r="AA1030" s="152"/>
      <c r="AB1030" s="152"/>
      <c r="AC1030" s="156"/>
      <c r="AD1030" s="156"/>
      <c r="AE1030" s="76"/>
      <c r="AF1030" s="20"/>
      <c r="AG1030" s="20"/>
      <c r="AH1030" s="20"/>
      <c r="AI1030" s="20"/>
      <c r="AJ1030" s="20"/>
      <c r="AK1030" s="20"/>
      <c r="AL1030" s="20"/>
      <c r="AM1030" s="20"/>
      <c r="AN1030" s="20"/>
      <c r="AO1030" s="20"/>
      <c r="AP1030" s="20"/>
      <c r="AQ1030" s="20"/>
      <c r="AR1030" s="20"/>
      <c r="AS1030" s="20"/>
      <c r="AT1030" s="20"/>
      <c r="AU1030" s="20"/>
      <c r="AV1030" s="20"/>
      <c r="AW1030" s="20"/>
      <c r="AX1030" s="20"/>
      <c r="AY1030" s="20"/>
      <c r="AZ1030" s="20"/>
      <c r="BA1030" s="20"/>
      <c r="BB1030" s="20"/>
      <c r="BC1030" s="20"/>
      <c r="BD1030" s="20"/>
      <c r="BE1030" s="20"/>
      <c r="BF1030" s="20"/>
      <c r="BG1030" s="20"/>
      <c r="BH1030" s="20"/>
      <c r="BI1030" s="20"/>
      <c r="BJ1030" s="20"/>
      <c r="BK1030" s="20"/>
      <c r="BL1030" s="20"/>
      <c r="BM1030" s="20"/>
      <c r="BN1030" s="20"/>
      <c r="BO1030" s="20"/>
      <c r="BP1030" s="20"/>
      <c r="BQ1030" s="20"/>
      <c r="BR1030" s="20"/>
      <c r="BS1030" s="20"/>
      <c r="BT1030" s="20"/>
      <c r="BU1030" s="20"/>
      <c r="BV1030" s="20"/>
      <c r="BW1030" s="20"/>
      <c r="BX1030" s="20"/>
      <c r="BY1030" s="20"/>
      <c r="BZ1030" s="20"/>
      <c r="CA1030" s="20"/>
      <c r="CB1030" s="20"/>
      <c r="CC1030" s="20"/>
      <c r="CD1030" s="20"/>
      <c r="CE1030" s="20"/>
      <c r="CF1030" s="20"/>
      <c r="CG1030" s="58"/>
      <c r="CH1030" s="58"/>
      <c r="CI1030" s="58"/>
      <c r="CJ1030" s="58"/>
      <c r="CK1030" s="58"/>
      <c r="CL1030" s="58"/>
      <c r="CM1030" s="20"/>
      <c r="CN1030" s="20"/>
      <c r="CO1030" s="20"/>
      <c r="CP1030" s="20"/>
      <c r="CQ1030" s="20"/>
      <c r="CR1030" s="20"/>
      <c r="CS1030" s="20"/>
      <c r="CT1030" s="20"/>
      <c r="CU1030" s="20"/>
      <c r="CV1030" s="20"/>
      <c r="CW1030" s="20"/>
      <c r="CX1030" s="20"/>
      <c r="CY1030" s="20"/>
      <c r="CZ1030" s="20"/>
      <c r="DA1030" s="20"/>
      <c r="DB1030" s="20"/>
      <c r="DC1030" s="20"/>
      <c r="DD1030" s="20"/>
      <c r="DE1030" s="20"/>
      <c r="DF1030" s="20"/>
      <c r="DG1030" s="20"/>
      <c r="DH1030" s="20"/>
      <c r="DI1030" s="20"/>
      <c r="DJ1030" s="20"/>
      <c r="DK1030" s="20"/>
      <c r="DL1030" s="20"/>
      <c r="DM1030" s="20"/>
      <c r="DN1030" s="20"/>
      <c r="DO1030" s="20"/>
      <c r="DP1030" s="20"/>
      <c r="DQ1030" s="20"/>
      <c r="DR1030" s="57"/>
      <c r="DS1030" s="20"/>
      <c r="DT1030" s="57"/>
      <c r="DU1030" s="20"/>
      <c r="DV1030" s="57"/>
      <c r="DW1030" s="20"/>
      <c r="DX1030" s="57"/>
      <c r="DY1030" s="20"/>
      <c r="DZ1030" s="57"/>
      <c r="EA1030" s="20"/>
      <c r="EB1030" s="20"/>
      <c r="EC1030" s="57"/>
      <c r="ED1030" s="20"/>
      <c r="EE1030" s="20"/>
      <c r="EF1030" s="20"/>
      <c r="EG1030" s="20"/>
      <c r="EH1030" s="20"/>
    </row>
    <row r="1031" spans="1:141" s="19" customFormat="1" ht="12" customHeight="1" x14ac:dyDescent="0.25">
      <c r="A1031" s="22"/>
      <c r="B1031" s="4"/>
      <c r="C1031" s="73"/>
      <c r="D1031" s="73"/>
      <c r="E1031" s="73"/>
      <c r="F1031" s="73"/>
      <c r="G1031" s="73"/>
      <c r="H1031" s="73"/>
      <c r="I1031" s="73"/>
      <c r="J1031" s="73"/>
      <c r="K1031" s="82"/>
      <c r="L1031" s="81"/>
      <c r="M1031" s="81"/>
      <c r="N1031" s="55"/>
      <c r="O1031" s="55"/>
      <c r="P1031" s="56"/>
      <c r="Q1031" s="17"/>
      <c r="R1031" s="150"/>
      <c r="S1031" s="150"/>
      <c r="T1031" s="150"/>
      <c r="U1031" s="150"/>
      <c r="V1031" s="335"/>
      <c r="W1031" s="342"/>
      <c r="X1031" s="197"/>
      <c r="Y1031" s="197"/>
      <c r="Z1031" s="155"/>
      <c r="AA1031" s="152"/>
      <c r="AB1031" s="152"/>
      <c r="AC1031" s="156"/>
      <c r="AD1031" s="156"/>
      <c r="AE1031" s="76"/>
      <c r="AF1031" s="20"/>
      <c r="AG1031" s="20"/>
      <c r="AH1031" s="20"/>
      <c r="AI1031" s="20"/>
      <c r="AJ1031" s="20"/>
      <c r="AK1031" s="20"/>
      <c r="AL1031" s="20"/>
      <c r="AM1031" s="20"/>
      <c r="AN1031" s="20"/>
      <c r="AO1031" s="20"/>
      <c r="AP1031" s="20"/>
      <c r="AQ1031" s="20"/>
      <c r="AR1031" s="20"/>
      <c r="AS1031" s="20"/>
      <c r="AT1031" s="20"/>
      <c r="AU1031" s="20"/>
      <c r="AV1031" s="20"/>
      <c r="AW1031" s="20"/>
      <c r="AX1031" s="20"/>
      <c r="AY1031" s="20"/>
      <c r="AZ1031" s="20"/>
      <c r="BA1031" s="20"/>
      <c r="BB1031" s="20"/>
      <c r="BC1031" s="20"/>
      <c r="BD1031" s="20"/>
      <c r="BE1031" s="20"/>
      <c r="BF1031" s="20"/>
      <c r="BG1031" s="20"/>
      <c r="BH1031" s="20"/>
      <c r="BI1031" s="20"/>
      <c r="BJ1031" s="20"/>
      <c r="BK1031" s="20"/>
      <c r="BL1031" s="20"/>
      <c r="BM1031" s="20"/>
      <c r="BN1031" s="20"/>
      <c r="BO1031" s="20"/>
      <c r="BP1031" s="20"/>
      <c r="BQ1031" s="20"/>
      <c r="BR1031" s="20"/>
      <c r="BS1031" s="20"/>
      <c r="BT1031" s="20"/>
      <c r="BU1031" s="20"/>
      <c r="BV1031" s="20"/>
      <c r="BW1031" s="20"/>
      <c r="BX1031" s="20"/>
      <c r="BY1031" s="20"/>
      <c r="BZ1031" s="20"/>
      <c r="CA1031" s="20"/>
      <c r="CB1031" s="20"/>
      <c r="CC1031" s="20"/>
      <c r="CD1031" s="20"/>
      <c r="CE1031" s="20"/>
      <c r="CF1031" s="20"/>
      <c r="CG1031" s="58"/>
      <c r="CH1031" s="58"/>
      <c r="CI1031" s="58"/>
      <c r="CJ1031" s="58"/>
      <c r="CK1031" s="58"/>
      <c r="CL1031" s="58"/>
      <c r="CM1031" s="20"/>
      <c r="CN1031" s="20"/>
      <c r="CO1031" s="20"/>
      <c r="CP1031" s="20"/>
      <c r="CQ1031" s="20"/>
      <c r="CR1031" s="20"/>
      <c r="CS1031" s="20"/>
      <c r="CT1031" s="20"/>
      <c r="CU1031" s="20"/>
      <c r="CV1031" s="20"/>
      <c r="CW1031" s="20"/>
      <c r="CX1031" s="20"/>
      <c r="CY1031" s="20"/>
      <c r="CZ1031" s="20"/>
      <c r="DA1031" s="20"/>
      <c r="DB1031" s="20"/>
      <c r="DC1031" s="20"/>
      <c r="DD1031" s="20"/>
      <c r="DE1031" s="20"/>
      <c r="DF1031" s="20"/>
      <c r="DG1031" s="20"/>
      <c r="DH1031" s="20"/>
      <c r="DI1031" s="20"/>
      <c r="DJ1031" s="20"/>
      <c r="DK1031" s="20"/>
      <c r="DL1031" s="20"/>
      <c r="DM1031" s="20"/>
      <c r="DN1031" s="20"/>
      <c r="DO1031" s="20"/>
      <c r="DP1031" s="20"/>
      <c r="DQ1031" s="20"/>
      <c r="DR1031" s="57"/>
      <c r="DS1031" s="20"/>
      <c r="DT1031" s="57"/>
      <c r="DU1031" s="20"/>
      <c r="DV1031" s="57"/>
      <c r="DW1031" s="20"/>
      <c r="DX1031" s="57"/>
      <c r="DY1031" s="20"/>
      <c r="DZ1031" s="57"/>
      <c r="EA1031" s="20"/>
      <c r="EB1031" s="20"/>
      <c r="EC1031" s="57"/>
      <c r="ED1031" s="20"/>
      <c r="EE1031" s="20"/>
      <c r="EF1031" s="20"/>
      <c r="EG1031" s="20"/>
      <c r="EH1031" s="20"/>
    </row>
    <row r="1032" spans="1:141" s="19" customFormat="1" ht="12" customHeight="1" x14ac:dyDescent="0.25">
      <c r="A1032" s="22"/>
      <c r="B1032" s="4"/>
      <c r="C1032" s="73"/>
      <c r="D1032" s="73"/>
      <c r="E1032" s="73"/>
      <c r="F1032" s="73"/>
      <c r="G1032" s="73"/>
      <c r="H1032" s="73"/>
      <c r="I1032" s="73"/>
      <c r="J1032" s="73"/>
      <c r="K1032" s="82"/>
      <c r="L1032" s="81"/>
      <c r="M1032" s="81"/>
      <c r="N1032" s="55"/>
      <c r="O1032" s="55"/>
      <c r="P1032" s="56"/>
      <c r="Q1032" s="17"/>
      <c r="R1032" s="150"/>
      <c r="S1032" s="150"/>
      <c r="T1032" s="150"/>
      <c r="U1032" s="150"/>
      <c r="V1032" s="335"/>
      <c r="W1032" s="342"/>
      <c r="X1032" s="197"/>
      <c r="Y1032" s="197"/>
      <c r="Z1032" s="155"/>
      <c r="AA1032" s="152"/>
      <c r="AB1032" s="152"/>
      <c r="AC1032" s="156"/>
      <c r="AD1032" s="156"/>
      <c r="AE1032" s="76"/>
      <c r="AF1032" s="20"/>
      <c r="AG1032" s="20"/>
      <c r="AH1032" s="20"/>
      <c r="AI1032" s="20"/>
      <c r="AJ1032" s="20"/>
      <c r="AK1032" s="20"/>
      <c r="AL1032" s="20"/>
      <c r="AM1032" s="20"/>
      <c r="AN1032" s="20"/>
      <c r="AO1032" s="20"/>
      <c r="AP1032" s="20"/>
      <c r="AQ1032" s="20"/>
      <c r="AR1032" s="20"/>
      <c r="AS1032" s="20"/>
      <c r="AT1032" s="20"/>
      <c r="AU1032" s="20"/>
      <c r="AV1032" s="20"/>
      <c r="AW1032" s="20"/>
      <c r="AX1032" s="20"/>
      <c r="AY1032" s="20"/>
      <c r="AZ1032" s="20"/>
      <c r="BA1032" s="20"/>
      <c r="BB1032" s="20"/>
      <c r="BC1032" s="20"/>
      <c r="BD1032" s="20"/>
      <c r="BE1032" s="20"/>
      <c r="BF1032" s="20"/>
      <c r="BG1032" s="20"/>
      <c r="BH1032" s="20"/>
      <c r="BI1032" s="20"/>
      <c r="BJ1032" s="20"/>
      <c r="BK1032" s="20"/>
      <c r="BL1032" s="20"/>
      <c r="BM1032" s="20"/>
      <c r="BN1032" s="20"/>
      <c r="BO1032" s="20"/>
      <c r="BP1032" s="20"/>
      <c r="BQ1032" s="20"/>
      <c r="BR1032" s="20"/>
      <c r="BS1032" s="20"/>
      <c r="BT1032" s="20"/>
      <c r="BU1032" s="20"/>
      <c r="BV1032" s="20"/>
      <c r="BW1032" s="20"/>
      <c r="BX1032" s="20"/>
      <c r="BY1032" s="20"/>
      <c r="BZ1032" s="20"/>
      <c r="CA1032" s="20"/>
      <c r="CB1032" s="20"/>
      <c r="CC1032" s="20"/>
      <c r="CD1032" s="20"/>
      <c r="CE1032" s="20"/>
      <c r="CF1032" s="20"/>
      <c r="CG1032" s="58"/>
      <c r="CH1032" s="58"/>
      <c r="CI1032" s="58"/>
      <c r="CJ1032" s="58"/>
      <c r="CK1032" s="58"/>
      <c r="CL1032" s="58"/>
      <c r="CM1032" s="20"/>
      <c r="CN1032" s="20"/>
      <c r="CO1032" s="20"/>
      <c r="CP1032" s="20"/>
      <c r="CQ1032" s="20"/>
      <c r="CR1032" s="20"/>
      <c r="CS1032" s="20"/>
      <c r="CT1032" s="20"/>
      <c r="CU1032" s="20"/>
      <c r="CV1032" s="20"/>
      <c r="CW1032" s="20"/>
      <c r="CX1032" s="20"/>
      <c r="CY1032" s="20"/>
      <c r="CZ1032" s="20"/>
      <c r="DA1032" s="20"/>
      <c r="DB1032" s="20"/>
      <c r="DC1032" s="20"/>
      <c r="DD1032" s="20"/>
      <c r="DE1032" s="20"/>
      <c r="DF1032" s="20"/>
      <c r="DG1032" s="20"/>
      <c r="DH1032" s="20"/>
      <c r="DI1032" s="20"/>
      <c r="DJ1032" s="20"/>
      <c r="DK1032" s="20"/>
      <c r="DL1032" s="20"/>
      <c r="DM1032" s="20"/>
      <c r="DN1032" s="20"/>
      <c r="DO1032" s="20"/>
      <c r="DP1032" s="20"/>
      <c r="DQ1032" s="20"/>
      <c r="DR1032" s="57"/>
      <c r="DS1032" s="20"/>
      <c r="DT1032" s="57"/>
      <c r="DU1032" s="20"/>
      <c r="DV1032" s="57"/>
      <c r="DW1032" s="20"/>
      <c r="DX1032" s="57"/>
      <c r="DY1032" s="20"/>
      <c r="DZ1032" s="57"/>
      <c r="EA1032" s="20"/>
      <c r="EB1032" s="20"/>
      <c r="EC1032" s="57"/>
      <c r="ED1032" s="20"/>
      <c r="EE1032" s="20"/>
      <c r="EF1032" s="20"/>
      <c r="EG1032" s="20"/>
      <c r="EH1032" s="20"/>
    </row>
    <row r="1033" spans="1:141" s="19" customFormat="1" ht="12" customHeight="1" x14ac:dyDescent="0.25">
      <c r="A1033" s="22"/>
      <c r="B1033" s="4"/>
      <c r="C1033" s="73"/>
      <c r="D1033" s="73"/>
      <c r="E1033" s="73"/>
      <c r="F1033" s="73"/>
      <c r="G1033" s="73"/>
      <c r="H1033" s="73"/>
      <c r="I1033" s="73"/>
      <c r="J1033" s="73"/>
      <c r="K1033" s="82"/>
      <c r="L1033" s="81"/>
      <c r="M1033" s="81"/>
      <c r="N1033" s="55"/>
      <c r="O1033" s="55"/>
      <c r="P1033" s="56"/>
      <c r="Q1033" s="17"/>
      <c r="R1033" s="150"/>
      <c r="S1033" s="150"/>
      <c r="T1033" s="150"/>
      <c r="U1033" s="150"/>
      <c r="V1033" s="335"/>
      <c r="W1033" s="342"/>
      <c r="X1033" s="197"/>
      <c r="Y1033" s="197"/>
      <c r="Z1033" s="155"/>
      <c r="AA1033" s="152"/>
      <c r="AB1033" s="152"/>
      <c r="AC1033" s="156"/>
      <c r="AD1033" s="156"/>
      <c r="AE1033" s="76"/>
      <c r="AF1033" s="20"/>
      <c r="AG1033" s="20"/>
      <c r="AH1033" s="20"/>
      <c r="AI1033" s="20"/>
      <c r="AJ1033" s="20"/>
      <c r="AK1033" s="20"/>
      <c r="AL1033" s="20"/>
      <c r="AM1033" s="20"/>
      <c r="AN1033" s="20"/>
      <c r="AO1033" s="20"/>
      <c r="AP1033" s="20"/>
      <c r="AQ1033" s="20"/>
      <c r="AR1033" s="20"/>
      <c r="AS1033" s="20"/>
      <c r="AT1033" s="20"/>
      <c r="AU1033" s="20"/>
      <c r="AV1033" s="20"/>
      <c r="AW1033" s="20"/>
      <c r="AX1033" s="20"/>
      <c r="AY1033" s="20"/>
      <c r="AZ1033" s="20"/>
      <c r="BA1033" s="20"/>
      <c r="BB1033" s="20"/>
      <c r="BC1033" s="20"/>
      <c r="BD1033" s="20"/>
      <c r="BE1033" s="20"/>
      <c r="BF1033" s="20"/>
      <c r="BG1033" s="20"/>
      <c r="BH1033" s="20"/>
      <c r="BI1033" s="20"/>
      <c r="BJ1033" s="20"/>
      <c r="BK1033" s="20"/>
      <c r="BL1033" s="20"/>
      <c r="BM1033" s="20"/>
      <c r="BN1033" s="20"/>
      <c r="BO1033" s="20"/>
      <c r="BP1033" s="20"/>
      <c r="BQ1033" s="20"/>
      <c r="BR1033" s="20"/>
      <c r="BS1033" s="20"/>
      <c r="BT1033" s="20"/>
      <c r="BU1033" s="20"/>
      <c r="BV1033" s="20"/>
      <c r="BW1033" s="20"/>
      <c r="BX1033" s="20"/>
      <c r="BY1033" s="20"/>
      <c r="BZ1033" s="20"/>
      <c r="CA1033" s="20"/>
      <c r="CB1033" s="20"/>
      <c r="CC1033" s="20"/>
      <c r="CD1033" s="20"/>
      <c r="CE1033" s="20"/>
      <c r="CF1033" s="20"/>
      <c r="CG1033" s="58"/>
      <c r="CH1033" s="58"/>
      <c r="CI1033" s="58"/>
      <c r="CJ1033" s="58"/>
      <c r="CK1033" s="58"/>
      <c r="CL1033" s="58"/>
      <c r="CM1033" s="20"/>
      <c r="CN1033" s="20"/>
      <c r="CO1033" s="20"/>
      <c r="CP1033" s="20"/>
      <c r="CQ1033" s="20"/>
      <c r="CR1033" s="20"/>
      <c r="CS1033" s="20"/>
      <c r="CT1033" s="20"/>
      <c r="CU1033" s="20"/>
      <c r="CV1033" s="20"/>
      <c r="CW1033" s="20"/>
      <c r="CX1033" s="20"/>
      <c r="CY1033" s="20"/>
      <c r="CZ1033" s="20"/>
      <c r="DA1033" s="20"/>
      <c r="DB1033" s="20"/>
      <c r="DC1033" s="20"/>
      <c r="DD1033" s="20"/>
      <c r="DE1033" s="20"/>
      <c r="DF1033" s="20"/>
      <c r="DG1033" s="20"/>
      <c r="DH1033" s="20"/>
      <c r="DI1033" s="20"/>
      <c r="DJ1033" s="20"/>
      <c r="DK1033" s="20"/>
      <c r="DL1033" s="20"/>
      <c r="DM1033" s="20"/>
      <c r="DN1033" s="20"/>
      <c r="DO1033" s="20"/>
      <c r="DP1033" s="20"/>
      <c r="DQ1033" s="20"/>
      <c r="DR1033" s="57"/>
      <c r="DS1033" s="20"/>
      <c r="DT1033" s="57"/>
      <c r="DU1033" s="20"/>
      <c r="DV1033" s="57"/>
      <c r="DW1033" s="20"/>
      <c r="DX1033" s="57"/>
      <c r="DY1033" s="20"/>
      <c r="DZ1033" s="57"/>
      <c r="EA1033" s="20"/>
      <c r="EB1033" s="20"/>
      <c r="EC1033" s="57"/>
      <c r="ED1033" s="20"/>
      <c r="EE1033" s="20"/>
      <c r="EF1033" s="20"/>
      <c r="EG1033" s="20"/>
      <c r="EH1033" s="20"/>
    </row>
    <row r="1034" spans="1:141" s="19" customFormat="1" ht="12" customHeight="1" x14ac:dyDescent="0.25">
      <c r="A1034" s="22"/>
      <c r="B1034" s="4"/>
      <c r="C1034" s="73"/>
      <c r="D1034" s="73"/>
      <c r="E1034" s="73"/>
      <c r="F1034" s="73"/>
      <c r="G1034" s="73"/>
      <c r="H1034" s="73"/>
      <c r="I1034" s="73"/>
      <c r="J1034" s="73"/>
      <c r="K1034" s="82"/>
      <c r="L1034" s="81"/>
      <c r="M1034" s="81"/>
      <c r="N1034" s="55"/>
      <c r="O1034" s="55"/>
      <c r="P1034" s="56"/>
      <c r="Q1034" s="17"/>
      <c r="R1034" s="150"/>
      <c r="S1034" s="150"/>
      <c r="T1034" s="150"/>
      <c r="U1034" s="150"/>
      <c r="V1034" s="335"/>
      <c r="W1034" s="342"/>
      <c r="X1034" s="197"/>
      <c r="Y1034" s="197"/>
      <c r="Z1034" s="155"/>
      <c r="AA1034" s="152"/>
      <c r="AB1034" s="152"/>
      <c r="AC1034" s="156"/>
      <c r="AD1034" s="156"/>
      <c r="AE1034" s="76"/>
      <c r="AF1034" s="20"/>
      <c r="AG1034" s="20"/>
      <c r="AH1034" s="20"/>
      <c r="AI1034" s="20"/>
      <c r="AJ1034" s="20"/>
      <c r="AK1034" s="20"/>
      <c r="AL1034" s="20"/>
      <c r="AM1034" s="20"/>
      <c r="AN1034" s="20"/>
      <c r="AO1034" s="20"/>
      <c r="AP1034" s="20"/>
      <c r="AQ1034" s="20"/>
      <c r="AR1034" s="20"/>
      <c r="AS1034" s="20"/>
      <c r="AT1034" s="20"/>
      <c r="AU1034" s="20"/>
      <c r="AV1034" s="20"/>
      <c r="AW1034" s="20"/>
      <c r="AX1034" s="20"/>
      <c r="AY1034" s="20"/>
      <c r="AZ1034" s="20"/>
      <c r="BA1034" s="20"/>
      <c r="BB1034" s="20"/>
      <c r="BC1034" s="20"/>
      <c r="BD1034" s="20"/>
      <c r="BE1034" s="20"/>
      <c r="BF1034" s="20"/>
      <c r="BG1034" s="20"/>
      <c r="BH1034" s="20"/>
      <c r="BI1034" s="20"/>
      <c r="BJ1034" s="20"/>
      <c r="BK1034" s="20"/>
      <c r="BL1034" s="20"/>
      <c r="BM1034" s="20"/>
      <c r="BN1034" s="20"/>
      <c r="BO1034" s="20"/>
      <c r="BP1034" s="20"/>
      <c r="BQ1034" s="20"/>
      <c r="BR1034" s="20"/>
      <c r="BS1034" s="20"/>
      <c r="BT1034" s="20"/>
      <c r="BU1034" s="20"/>
      <c r="BV1034" s="20"/>
      <c r="BW1034" s="20"/>
      <c r="BX1034" s="20"/>
      <c r="BY1034" s="20"/>
      <c r="BZ1034" s="20"/>
      <c r="CA1034" s="20"/>
      <c r="CB1034" s="20"/>
      <c r="CC1034" s="20"/>
      <c r="CD1034" s="20"/>
      <c r="CE1034" s="20"/>
      <c r="CF1034" s="20"/>
      <c r="CG1034" s="58"/>
      <c r="CH1034" s="58"/>
      <c r="CI1034" s="58"/>
      <c r="CJ1034" s="58"/>
      <c r="CK1034" s="58"/>
      <c r="CL1034" s="58"/>
      <c r="CM1034" s="20"/>
      <c r="CN1034" s="20"/>
      <c r="CO1034" s="20"/>
      <c r="CP1034" s="20"/>
      <c r="CQ1034" s="20"/>
      <c r="CR1034" s="20"/>
      <c r="CS1034" s="20"/>
      <c r="CT1034" s="20"/>
      <c r="CU1034" s="20"/>
      <c r="CV1034" s="20"/>
      <c r="CW1034" s="20"/>
      <c r="CX1034" s="20"/>
      <c r="CY1034" s="20"/>
      <c r="CZ1034" s="20"/>
      <c r="DA1034" s="20"/>
      <c r="DB1034" s="20"/>
      <c r="DC1034" s="20"/>
      <c r="DD1034" s="20"/>
      <c r="DE1034" s="20"/>
      <c r="DF1034" s="20"/>
      <c r="DG1034" s="20"/>
      <c r="DH1034" s="20"/>
      <c r="DI1034" s="20"/>
      <c r="DJ1034" s="20"/>
      <c r="DK1034" s="20"/>
      <c r="DL1034" s="20"/>
      <c r="DM1034" s="20"/>
      <c r="DN1034" s="20"/>
      <c r="DO1034" s="20"/>
      <c r="DP1034" s="20"/>
      <c r="DQ1034" s="20"/>
      <c r="DR1034" s="57"/>
      <c r="DS1034" s="20"/>
      <c r="DT1034" s="57"/>
      <c r="DU1034" s="20"/>
      <c r="DV1034" s="57"/>
      <c r="DW1034" s="20"/>
      <c r="DX1034" s="57"/>
      <c r="DY1034" s="20"/>
      <c r="DZ1034" s="57"/>
      <c r="EA1034" s="20"/>
      <c r="EB1034" s="20"/>
      <c r="EC1034" s="57"/>
      <c r="ED1034" s="20"/>
      <c r="EE1034" s="20"/>
      <c r="EF1034" s="20"/>
      <c r="EG1034" s="20"/>
      <c r="EH1034" s="20"/>
    </row>
    <row r="1035" spans="1:141" ht="12" customHeight="1" x14ac:dyDescent="0.25">
      <c r="B1035" s="4"/>
      <c r="C1035" s="73"/>
      <c r="D1035" s="73"/>
      <c r="E1035" s="73"/>
      <c r="F1035" s="73"/>
      <c r="G1035" s="73"/>
      <c r="H1035" s="73"/>
      <c r="I1035" s="73"/>
      <c r="J1035" s="73"/>
      <c r="K1035" s="82"/>
      <c r="L1035" s="81"/>
      <c r="M1035" s="81"/>
      <c r="N1035" s="55"/>
      <c r="O1035" s="55"/>
      <c r="P1035" s="56"/>
      <c r="Q1035" s="8"/>
      <c r="R1035" s="148"/>
      <c r="S1035" s="148"/>
      <c r="T1035" s="148"/>
      <c r="U1035" s="148"/>
      <c r="EK1035" s="1"/>
    </row>
    <row r="1036" spans="1:141" ht="12" customHeight="1" x14ac:dyDescent="0.3">
      <c r="B1036" s="4"/>
      <c r="C1036" s="73"/>
      <c r="D1036" s="73"/>
      <c r="E1036" s="73"/>
      <c r="F1036" s="73"/>
      <c r="G1036" s="73"/>
      <c r="H1036" s="73"/>
      <c r="I1036" s="73"/>
      <c r="J1036" s="73"/>
      <c r="K1036" s="82"/>
      <c r="L1036" s="81"/>
      <c r="M1036" s="81"/>
      <c r="N1036" s="55"/>
      <c r="O1036" s="55"/>
      <c r="P1036" s="56"/>
      <c r="Q1036" s="10"/>
      <c r="R1036" s="159"/>
      <c r="S1036" s="159"/>
      <c r="T1036" s="159"/>
      <c r="U1036" s="159"/>
      <c r="W1036" s="339"/>
      <c r="X1036" s="190"/>
      <c r="Y1036" s="198"/>
      <c r="Z1036" s="149"/>
      <c r="EK1036" s="1"/>
    </row>
    <row r="1037" spans="1:141" s="19" customFormat="1" ht="12" customHeight="1" x14ac:dyDescent="0.25">
      <c r="B1037" s="4"/>
      <c r="C1037" s="73"/>
      <c r="D1037" s="73"/>
      <c r="E1037" s="73"/>
      <c r="F1037" s="73"/>
      <c r="G1037" s="73"/>
      <c r="H1037" s="73"/>
      <c r="I1037" s="73"/>
      <c r="J1037" s="73"/>
      <c r="K1037" s="82"/>
      <c r="L1037" s="81"/>
      <c r="M1037" s="81"/>
      <c r="N1037" s="55"/>
      <c r="O1037" s="55"/>
      <c r="P1037" s="56"/>
      <c r="Q1037" s="53"/>
      <c r="R1037" s="151"/>
      <c r="S1037" s="151"/>
      <c r="T1037" s="151"/>
      <c r="U1037" s="151"/>
      <c r="V1037" s="321"/>
      <c r="W1037" s="338"/>
      <c r="X1037" s="192"/>
      <c r="Y1037" s="199"/>
      <c r="Z1037" s="151"/>
      <c r="AA1037" s="152"/>
      <c r="AB1037" s="152"/>
      <c r="AC1037" s="152"/>
      <c r="AD1037" s="152"/>
      <c r="AE1037" s="20"/>
      <c r="AF1037" s="20"/>
      <c r="AG1037" s="20"/>
      <c r="AH1037" s="20"/>
      <c r="AI1037" s="20"/>
      <c r="AJ1037" s="20"/>
      <c r="AK1037" s="20"/>
      <c r="AL1037" s="20"/>
      <c r="AM1037" s="20"/>
      <c r="AN1037" s="20"/>
      <c r="AO1037" s="20"/>
      <c r="AP1037" s="20"/>
      <c r="AQ1037" s="20"/>
      <c r="AR1037" s="20"/>
      <c r="AS1037" s="20"/>
      <c r="AT1037" s="20"/>
      <c r="AU1037" s="20"/>
      <c r="AV1037" s="20"/>
      <c r="AW1037" s="20"/>
      <c r="AX1037" s="20"/>
      <c r="AY1037" s="20"/>
      <c r="AZ1037" s="20"/>
      <c r="BA1037" s="20"/>
      <c r="BB1037" s="20"/>
      <c r="BC1037" s="20"/>
      <c r="BD1037" s="20"/>
      <c r="BE1037" s="20"/>
      <c r="BF1037" s="20"/>
      <c r="BG1037" s="20"/>
      <c r="BH1037" s="20"/>
      <c r="BI1037" s="20"/>
      <c r="BJ1037" s="20"/>
      <c r="BK1037" s="20"/>
      <c r="BL1037" s="20"/>
      <c r="BM1037" s="20"/>
      <c r="BN1037" s="20"/>
      <c r="BO1037" s="20"/>
      <c r="BP1037" s="20"/>
      <c r="BQ1037" s="20"/>
      <c r="BR1037" s="20"/>
      <c r="BS1037" s="20"/>
      <c r="BT1037" s="20"/>
      <c r="BU1037" s="20"/>
      <c r="BV1037" s="20"/>
      <c r="BW1037" s="20"/>
      <c r="BX1037" s="20"/>
      <c r="BY1037" s="20"/>
      <c r="BZ1037" s="20"/>
      <c r="CA1037" s="20"/>
      <c r="CB1037" s="20"/>
      <c r="CC1037" s="20"/>
      <c r="CD1037" s="20"/>
      <c r="CE1037" s="20"/>
      <c r="CF1037" s="20"/>
      <c r="CG1037" s="20"/>
      <c r="CH1037" s="20"/>
      <c r="CI1037" s="20"/>
      <c r="CJ1037" s="20"/>
      <c r="CK1037" s="20"/>
      <c r="CL1037" s="20"/>
      <c r="CM1037" s="20"/>
      <c r="CN1037" s="20"/>
      <c r="CO1037" s="20"/>
      <c r="CP1037" s="20"/>
      <c r="CQ1037" s="20"/>
      <c r="CR1037" s="20"/>
      <c r="CS1037" s="20"/>
      <c r="CT1037" s="20"/>
      <c r="CU1037" s="20"/>
      <c r="CV1037" s="20"/>
      <c r="CW1037" s="20"/>
      <c r="CX1037" s="20"/>
      <c r="CY1037" s="20"/>
      <c r="CZ1037" s="20"/>
      <c r="DA1037" s="20"/>
      <c r="DB1037" s="20"/>
      <c r="DC1037" s="20"/>
      <c r="DD1037" s="20"/>
      <c r="DE1037" s="20"/>
      <c r="DF1037" s="20"/>
      <c r="DG1037" s="20"/>
      <c r="DH1037" s="20"/>
      <c r="DI1037" s="20"/>
      <c r="DJ1037" s="20"/>
      <c r="DK1037" s="20"/>
      <c r="DL1037" s="20"/>
      <c r="DM1037" s="20"/>
      <c r="DN1037" s="20"/>
      <c r="DO1037" s="20"/>
      <c r="DP1037" s="20"/>
      <c r="DQ1037" s="20"/>
      <c r="DR1037" s="20"/>
      <c r="DS1037" s="20"/>
      <c r="DT1037" s="20"/>
      <c r="DU1037" s="20"/>
      <c r="DV1037" s="20"/>
      <c r="DW1037" s="20"/>
      <c r="DX1037" s="20"/>
      <c r="DY1037" s="20"/>
      <c r="DZ1037" s="20"/>
      <c r="EA1037" s="20"/>
      <c r="EB1037" s="20"/>
      <c r="EC1037" s="20"/>
      <c r="ED1037" s="20"/>
      <c r="EE1037" s="20"/>
      <c r="EF1037" s="20"/>
      <c r="EG1037" s="20"/>
      <c r="EH1037" s="20"/>
    </row>
    <row r="1038" spans="1:141" ht="12" customHeight="1" x14ac:dyDescent="0.25">
      <c r="A1038" s="12"/>
      <c r="B1038" s="4"/>
      <c r="C1038" s="73"/>
      <c r="D1038" s="73"/>
      <c r="E1038" s="73"/>
      <c r="F1038" s="73"/>
      <c r="G1038" s="73"/>
      <c r="H1038" s="73"/>
      <c r="I1038" s="73"/>
      <c r="J1038" s="73"/>
      <c r="K1038" s="82"/>
      <c r="L1038" s="81"/>
      <c r="M1038" s="81"/>
      <c r="N1038" s="55"/>
      <c r="O1038" s="55"/>
      <c r="P1038" s="56"/>
      <c r="Q1038" s="8"/>
      <c r="R1038" s="148"/>
      <c r="S1038" s="148"/>
      <c r="T1038" s="148"/>
      <c r="U1038" s="148"/>
      <c r="V1038" s="343"/>
      <c r="Y1038" s="193"/>
      <c r="EK1038" s="1"/>
    </row>
    <row r="1039" spans="1:141" ht="12" customHeight="1" x14ac:dyDescent="0.25">
      <c r="A1039" s="12"/>
      <c r="B1039" s="4"/>
      <c r="C1039" s="73"/>
      <c r="D1039" s="73"/>
      <c r="E1039" s="73"/>
      <c r="F1039" s="73"/>
      <c r="G1039" s="73"/>
      <c r="H1039" s="73"/>
      <c r="I1039" s="73"/>
      <c r="J1039" s="73"/>
      <c r="K1039" s="82"/>
      <c r="L1039" s="81"/>
      <c r="M1039" s="81"/>
      <c r="N1039" s="55"/>
      <c r="O1039" s="55"/>
      <c r="P1039" s="56"/>
      <c r="Q1039" s="8"/>
      <c r="R1039" s="148"/>
      <c r="S1039" s="148"/>
      <c r="T1039" s="148"/>
      <c r="U1039" s="148"/>
      <c r="V1039" s="343"/>
      <c r="Y1039" s="193"/>
      <c r="EK1039" s="1"/>
    </row>
    <row r="1040" spans="1:141" ht="12" customHeight="1" x14ac:dyDescent="0.25">
      <c r="A1040" s="12"/>
      <c r="B1040" s="4"/>
      <c r="C1040" s="73"/>
      <c r="D1040" s="73"/>
      <c r="E1040" s="73"/>
      <c r="F1040" s="73"/>
      <c r="G1040" s="73"/>
      <c r="H1040" s="73"/>
      <c r="I1040" s="73"/>
      <c r="J1040" s="73"/>
      <c r="K1040" s="82"/>
      <c r="L1040" s="81"/>
      <c r="M1040" s="81"/>
      <c r="N1040" s="55"/>
      <c r="O1040" s="55"/>
      <c r="P1040" s="56"/>
      <c r="Q1040" s="8"/>
      <c r="R1040" s="148"/>
      <c r="S1040" s="148"/>
      <c r="T1040" s="148"/>
      <c r="U1040" s="148"/>
      <c r="V1040" s="343"/>
      <c r="Y1040" s="193"/>
      <c r="EK1040" s="1"/>
    </row>
    <row r="1041" spans="1:141" ht="12" customHeight="1" x14ac:dyDescent="0.25">
      <c r="B1041" s="4"/>
      <c r="C1041" s="73"/>
      <c r="D1041" s="73"/>
      <c r="E1041" s="73"/>
      <c r="F1041" s="73"/>
      <c r="G1041" s="73"/>
      <c r="H1041" s="73"/>
      <c r="I1041" s="73"/>
      <c r="J1041" s="73"/>
      <c r="K1041" s="82"/>
      <c r="L1041" s="81"/>
      <c r="M1041" s="81"/>
      <c r="N1041" s="55"/>
      <c r="O1041" s="55"/>
      <c r="P1041" s="56"/>
      <c r="Q1041" s="8"/>
      <c r="R1041" s="148"/>
      <c r="S1041" s="148"/>
      <c r="T1041" s="148"/>
      <c r="U1041" s="148"/>
      <c r="EK1041" s="1"/>
    </row>
    <row r="1042" spans="1:141" ht="12" customHeight="1" x14ac:dyDescent="0.3">
      <c r="A1042" s="4"/>
      <c r="B1042" s="4"/>
      <c r="C1042" s="73"/>
      <c r="D1042" s="73"/>
      <c r="E1042" s="73"/>
      <c r="F1042" s="73"/>
      <c r="G1042" s="73"/>
      <c r="H1042" s="73"/>
      <c r="I1042" s="73"/>
      <c r="J1042" s="73"/>
      <c r="K1042" s="82"/>
      <c r="L1042" s="81"/>
      <c r="M1042" s="81"/>
      <c r="N1042" s="55"/>
      <c r="O1042" s="55"/>
      <c r="P1042" s="56"/>
      <c r="Q1042" s="7"/>
      <c r="R1042" s="149"/>
      <c r="S1042" s="149"/>
      <c r="T1042" s="149"/>
      <c r="U1042" s="149"/>
      <c r="W1042" s="339"/>
      <c r="X1042" s="190"/>
      <c r="Y1042" s="7"/>
      <c r="Z1042" s="149"/>
      <c r="EK1042" s="1"/>
    </row>
    <row r="1043" spans="1:141" ht="12" customHeight="1" x14ac:dyDescent="0.25">
      <c r="A1043" s="4"/>
      <c r="B1043" s="4"/>
      <c r="C1043" s="73"/>
      <c r="D1043" s="73"/>
      <c r="E1043" s="73"/>
      <c r="F1043" s="73"/>
      <c r="G1043" s="73"/>
      <c r="H1043" s="73"/>
      <c r="I1043" s="73"/>
      <c r="J1043" s="73"/>
      <c r="K1043" s="82"/>
      <c r="L1043" s="81"/>
      <c r="M1043" s="81"/>
      <c r="N1043" s="55"/>
      <c r="O1043" s="55"/>
      <c r="P1043" s="56"/>
      <c r="Q1043" s="8"/>
      <c r="R1043" s="148"/>
      <c r="S1043" s="148"/>
      <c r="T1043" s="148"/>
      <c r="U1043" s="148"/>
      <c r="Y1043" s="193"/>
      <c r="EK1043" s="1"/>
    </row>
    <row r="1044" spans="1:141" ht="12" customHeight="1" x14ac:dyDescent="0.25">
      <c r="A1044" s="4"/>
      <c r="B1044" s="4"/>
      <c r="C1044" s="73"/>
      <c r="D1044" s="73"/>
      <c r="E1044" s="73"/>
      <c r="F1044" s="73"/>
      <c r="G1044" s="73"/>
      <c r="H1044" s="73"/>
      <c r="I1044" s="73"/>
      <c r="J1044" s="73"/>
      <c r="K1044" s="82"/>
      <c r="L1044" s="81"/>
      <c r="M1044" s="81"/>
      <c r="N1044" s="55"/>
      <c r="O1044" s="55"/>
      <c r="P1044" s="56"/>
      <c r="Q1044" s="8"/>
      <c r="R1044" s="148"/>
      <c r="S1044" s="148"/>
      <c r="T1044" s="148"/>
      <c r="U1044" s="148"/>
      <c r="Y1044" s="193"/>
      <c r="EK1044" s="1"/>
    </row>
    <row r="1045" spans="1:141" ht="12" customHeight="1" x14ac:dyDescent="0.25">
      <c r="A1045" s="4"/>
      <c r="B1045" s="4"/>
      <c r="C1045" s="73"/>
      <c r="D1045" s="73"/>
      <c r="E1045" s="73"/>
      <c r="F1045" s="73"/>
      <c r="G1045" s="73"/>
      <c r="H1045" s="73"/>
      <c r="I1045" s="73"/>
      <c r="J1045" s="73"/>
      <c r="K1045" s="82"/>
      <c r="L1045" s="81"/>
      <c r="M1045" s="81"/>
      <c r="N1045" s="55"/>
      <c r="O1045" s="55"/>
      <c r="P1045" s="56"/>
      <c r="Q1045" s="8"/>
      <c r="R1045" s="148"/>
      <c r="S1045" s="148"/>
      <c r="T1045" s="148"/>
      <c r="U1045" s="148"/>
      <c r="Y1045" s="193"/>
      <c r="EK1045" s="1"/>
    </row>
    <row r="1046" spans="1:141" ht="12" customHeight="1" x14ac:dyDescent="0.25">
      <c r="A1046" s="4"/>
      <c r="B1046" s="4"/>
      <c r="C1046" s="73"/>
      <c r="D1046" s="73"/>
      <c r="E1046" s="73"/>
      <c r="F1046" s="73"/>
      <c r="G1046" s="73"/>
      <c r="H1046" s="73"/>
      <c r="I1046" s="73"/>
      <c r="J1046" s="73"/>
      <c r="K1046" s="82"/>
      <c r="L1046" s="81"/>
      <c r="M1046" s="81"/>
      <c r="N1046" s="55"/>
      <c r="O1046" s="55"/>
      <c r="P1046" s="56"/>
      <c r="Q1046" s="8"/>
      <c r="R1046" s="148"/>
      <c r="S1046" s="148"/>
      <c r="T1046" s="148"/>
      <c r="U1046" s="148"/>
      <c r="Y1046" s="193"/>
      <c r="EK1046" s="1"/>
    </row>
    <row r="1047" spans="1:141" ht="12" customHeight="1" x14ac:dyDescent="0.25">
      <c r="A1047" s="4"/>
      <c r="B1047" s="4"/>
      <c r="C1047" s="73"/>
      <c r="D1047" s="73"/>
      <c r="E1047" s="73"/>
      <c r="F1047" s="73"/>
      <c r="G1047" s="73"/>
      <c r="H1047" s="73"/>
      <c r="I1047" s="73"/>
      <c r="J1047" s="73"/>
      <c r="K1047" s="82"/>
      <c r="L1047" s="81"/>
      <c r="M1047" s="81"/>
      <c r="N1047" s="55"/>
      <c r="O1047" s="55"/>
      <c r="P1047" s="56"/>
      <c r="Q1047" s="8"/>
      <c r="R1047" s="148"/>
      <c r="S1047" s="148"/>
      <c r="T1047" s="148"/>
      <c r="U1047" s="148"/>
      <c r="Y1047" s="193"/>
      <c r="EK1047" s="1"/>
    </row>
    <row r="1048" spans="1:141" ht="12" customHeight="1" x14ac:dyDescent="0.25">
      <c r="A1048" s="4"/>
      <c r="B1048" s="4"/>
      <c r="C1048" s="73"/>
      <c r="D1048" s="73"/>
      <c r="E1048" s="73"/>
      <c r="F1048" s="73"/>
      <c r="G1048" s="73"/>
      <c r="H1048" s="73"/>
      <c r="I1048" s="73"/>
      <c r="J1048" s="73"/>
      <c r="K1048" s="82"/>
      <c r="L1048" s="81"/>
      <c r="M1048" s="81"/>
      <c r="N1048" s="55"/>
      <c r="O1048" s="55"/>
      <c r="P1048" s="56"/>
      <c r="Q1048" s="8"/>
      <c r="R1048" s="148"/>
      <c r="S1048" s="148"/>
      <c r="T1048" s="148"/>
      <c r="U1048" s="148"/>
      <c r="Y1048" s="193"/>
      <c r="EK1048" s="1"/>
    </row>
    <row r="1049" spans="1:141" ht="12" customHeight="1" x14ac:dyDescent="0.25">
      <c r="A1049" s="4"/>
      <c r="B1049" s="4"/>
      <c r="C1049" s="73"/>
      <c r="D1049" s="73"/>
      <c r="E1049" s="73"/>
      <c r="F1049" s="73"/>
      <c r="G1049" s="73"/>
      <c r="H1049" s="73"/>
      <c r="I1049" s="73"/>
      <c r="J1049" s="73"/>
      <c r="K1049" s="82"/>
      <c r="L1049" s="81"/>
      <c r="M1049" s="81"/>
      <c r="N1049" s="55"/>
      <c r="O1049" s="55"/>
      <c r="P1049" s="56"/>
      <c r="Q1049" s="8"/>
      <c r="R1049" s="148"/>
      <c r="S1049" s="148"/>
      <c r="T1049" s="148"/>
      <c r="U1049" s="148"/>
      <c r="Y1049" s="193"/>
      <c r="EK1049" s="1"/>
    </row>
    <row r="1050" spans="1:141" ht="12" customHeight="1" x14ac:dyDescent="0.25">
      <c r="A1050" s="4"/>
      <c r="B1050" s="4"/>
      <c r="C1050" s="73"/>
      <c r="D1050" s="73"/>
      <c r="E1050" s="73"/>
      <c r="F1050" s="73"/>
      <c r="G1050" s="73"/>
      <c r="H1050" s="73"/>
      <c r="I1050" s="73"/>
      <c r="J1050" s="73"/>
      <c r="K1050" s="82"/>
      <c r="L1050" s="81"/>
      <c r="M1050" s="81"/>
      <c r="N1050" s="55"/>
      <c r="O1050" s="55"/>
      <c r="P1050" s="56"/>
      <c r="Q1050" s="8"/>
      <c r="R1050" s="148"/>
      <c r="S1050" s="148"/>
      <c r="T1050" s="148"/>
      <c r="U1050" s="148"/>
      <c r="Y1050" s="193"/>
      <c r="EK1050" s="1"/>
    </row>
    <row r="1051" spans="1:141" ht="12" customHeight="1" x14ac:dyDescent="0.25">
      <c r="A1051" s="4"/>
      <c r="B1051" s="4"/>
      <c r="C1051" s="73"/>
      <c r="D1051" s="73"/>
      <c r="E1051" s="73"/>
      <c r="F1051" s="73"/>
      <c r="G1051" s="73"/>
      <c r="H1051" s="73"/>
      <c r="I1051" s="73"/>
      <c r="J1051" s="73"/>
      <c r="K1051" s="82"/>
      <c r="L1051" s="81"/>
      <c r="M1051" s="81"/>
      <c r="N1051" s="55"/>
      <c r="O1051" s="55"/>
      <c r="P1051" s="56"/>
      <c r="Q1051" s="8"/>
      <c r="R1051" s="148"/>
      <c r="S1051" s="148"/>
      <c r="T1051" s="148"/>
      <c r="U1051" s="148"/>
      <c r="Y1051" s="193"/>
      <c r="EK1051" s="1"/>
    </row>
    <row r="1052" spans="1:141" ht="12" customHeight="1" x14ac:dyDescent="0.25">
      <c r="A1052" s="4"/>
      <c r="B1052" s="4"/>
      <c r="C1052" s="73"/>
      <c r="D1052" s="73"/>
      <c r="E1052" s="73"/>
      <c r="F1052" s="73"/>
      <c r="G1052" s="73"/>
      <c r="H1052" s="73"/>
      <c r="I1052" s="73"/>
      <c r="J1052" s="73"/>
      <c r="K1052" s="82"/>
      <c r="L1052" s="81"/>
      <c r="M1052" s="81"/>
      <c r="N1052" s="55"/>
      <c r="O1052" s="55"/>
      <c r="P1052" s="56"/>
      <c r="Q1052" s="8"/>
      <c r="R1052" s="148"/>
      <c r="S1052" s="148"/>
      <c r="T1052" s="148"/>
      <c r="U1052" s="148"/>
      <c r="Y1052" s="193"/>
    </row>
    <row r="1053" spans="1:141" ht="12" customHeight="1" x14ac:dyDescent="0.25">
      <c r="A1053" s="4"/>
      <c r="B1053" s="4"/>
      <c r="C1053" s="73"/>
      <c r="D1053" s="73"/>
      <c r="E1053" s="73"/>
      <c r="F1053" s="73"/>
      <c r="G1053" s="73"/>
      <c r="H1053" s="73"/>
      <c r="I1053" s="73"/>
      <c r="J1053" s="73"/>
      <c r="K1053" s="82"/>
      <c r="L1053" s="81"/>
      <c r="M1053" s="81"/>
      <c r="N1053" s="55"/>
      <c r="O1053" s="55"/>
      <c r="P1053" s="56"/>
      <c r="Q1053" s="8"/>
      <c r="R1053" s="148"/>
      <c r="S1053" s="148"/>
      <c r="T1053" s="148"/>
      <c r="U1053" s="148"/>
      <c r="Y1053" s="193"/>
    </row>
    <row r="1054" spans="1:141" ht="12" customHeight="1" x14ac:dyDescent="0.25">
      <c r="A1054" s="4"/>
      <c r="B1054" s="4"/>
      <c r="C1054" s="73"/>
      <c r="D1054" s="73"/>
      <c r="E1054" s="73"/>
      <c r="F1054" s="73"/>
      <c r="G1054" s="73"/>
      <c r="H1054" s="73"/>
      <c r="I1054" s="73"/>
      <c r="J1054" s="73"/>
      <c r="K1054" s="82"/>
      <c r="L1054" s="81"/>
      <c r="M1054" s="81"/>
      <c r="N1054" s="55"/>
      <c r="O1054" s="55"/>
      <c r="P1054" s="56"/>
      <c r="Q1054" s="8"/>
      <c r="R1054" s="148"/>
      <c r="S1054" s="148"/>
      <c r="T1054" s="148"/>
      <c r="U1054" s="148"/>
      <c r="Y1054" s="193"/>
    </row>
    <row r="1055" spans="1:141" ht="12" customHeight="1" x14ac:dyDescent="0.25">
      <c r="A1055" s="4"/>
      <c r="B1055" s="4"/>
      <c r="C1055" s="73"/>
      <c r="D1055" s="73"/>
      <c r="E1055" s="73"/>
      <c r="F1055" s="73"/>
      <c r="G1055" s="73"/>
      <c r="H1055" s="73"/>
      <c r="I1055" s="73"/>
      <c r="J1055" s="73"/>
      <c r="K1055" s="82"/>
      <c r="L1055" s="81"/>
      <c r="M1055" s="81"/>
      <c r="N1055" s="55"/>
      <c r="O1055" s="55"/>
      <c r="P1055" s="56"/>
      <c r="Q1055" s="8"/>
      <c r="R1055" s="148"/>
      <c r="S1055" s="148"/>
      <c r="T1055" s="148"/>
      <c r="U1055" s="148"/>
      <c r="Y1055" s="193"/>
    </row>
    <row r="1056" spans="1:141" ht="12" customHeight="1" x14ac:dyDescent="0.25">
      <c r="A1056" s="4"/>
      <c r="B1056" s="4"/>
      <c r="C1056" s="73"/>
      <c r="D1056" s="73"/>
      <c r="E1056" s="73"/>
      <c r="F1056" s="73"/>
      <c r="G1056" s="73"/>
      <c r="H1056" s="73"/>
      <c r="I1056" s="73"/>
      <c r="J1056" s="73"/>
      <c r="K1056" s="82"/>
      <c r="L1056" s="81"/>
      <c r="M1056" s="81"/>
      <c r="N1056" s="55"/>
      <c r="O1056" s="55"/>
      <c r="P1056" s="56"/>
      <c r="Q1056" s="8"/>
      <c r="R1056" s="148"/>
      <c r="S1056" s="148"/>
      <c r="T1056" s="148"/>
      <c r="U1056" s="148"/>
      <c r="Y1056" s="193"/>
    </row>
    <row r="1057" spans="1:141" ht="12" customHeight="1" x14ac:dyDescent="0.25">
      <c r="A1057" s="4"/>
      <c r="B1057" s="4"/>
      <c r="C1057" s="73"/>
      <c r="D1057" s="73"/>
      <c r="E1057" s="73"/>
      <c r="F1057" s="73"/>
      <c r="G1057" s="73"/>
      <c r="H1057" s="73"/>
      <c r="I1057" s="73"/>
      <c r="J1057" s="73"/>
      <c r="K1057" s="82"/>
      <c r="L1057" s="81"/>
      <c r="M1057" s="81"/>
      <c r="N1057" s="55"/>
      <c r="O1057" s="55"/>
      <c r="P1057" s="56"/>
      <c r="Q1057" s="8"/>
      <c r="R1057" s="148"/>
      <c r="S1057" s="148"/>
      <c r="T1057" s="148"/>
      <c r="U1057" s="148"/>
      <c r="Y1057" s="193"/>
    </row>
    <row r="1058" spans="1:141" ht="12" customHeight="1" x14ac:dyDescent="0.25">
      <c r="A1058" s="4"/>
      <c r="B1058" s="4"/>
      <c r="C1058" s="73"/>
      <c r="D1058" s="73"/>
      <c r="E1058" s="73"/>
      <c r="F1058" s="73"/>
      <c r="G1058" s="73"/>
      <c r="H1058" s="73"/>
      <c r="I1058" s="73"/>
      <c r="J1058" s="73"/>
      <c r="K1058" s="82"/>
      <c r="L1058" s="81"/>
      <c r="M1058" s="81"/>
      <c r="N1058" s="55"/>
      <c r="O1058" s="55"/>
      <c r="P1058" s="56"/>
      <c r="Q1058" s="8"/>
      <c r="R1058" s="148"/>
      <c r="S1058" s="148"/>
      <c r="T1058" s="148"/>
      <c r="U1058" s="148"/>
      <c r="Y1058" s="193"/>
    </row>
    <row r="1059" spans="1:141" ht="12" customHeight="1" x14ac:dyDescent="0.25">
      <c r="A1059" s="4"/>
      <c r="B1059" s="4"/>
      <c r="C1059" s="73"/>
      <c r="D1059" s="73"/>
      <c r="E1059" s="73"/>
      <c r="F1059" s="73"/>
      <c r="G1059" s="73"/>
      <c r="H1059" s="73"/>
      <c r="I1059" s="73"/>
      <c r="J1059" s="73"/>
      <c r="K1059" s="82"/>
      <c r="L1059" s="81"/>
      <c r="M1059" s="81"/>
      <c r="N1059" s="55"/>
      <c r="O1059" s="55"/>
      <c r="P1059" s="56"/>
      <c r="Q1059" s="8"/>
      <c r="R1059" s="148"/>
      <c r="S1059" s="148"/>
      <c r="T1059" s="148"/>
      <c r="U1059" s="148"/>
      <c r="Y1059" s="193"/>
    </row>
    <row r="1060" spans="1:141" ht="12" customHeight="1" x14ac:dyDescent="0.25">
      <c r="A1060" s="4"/>
      <c r="B1060" s="4"/>
      <c r="C1060" s="73"/>
      <c r="D1060" s="73"/>
      <c r="E1060" s="73"/>
      <c r="F1060" s="73"/>
      <c r="G1060" s="73"/>
      <c r="H1060" s="73"/>
      <c r="I1060" s="73"/>
      <c r="J1060" s="73"/>
      <c r="K1060" s="82"/>
      <c r="L1060" s="81"/>
      <c r="M1060" s="81"/>
      <c r="N1060" s="55"/>
      <c r="O1060" s="55"/>
      <c r="P1060" s="56"/>
      <c r="Q1060" s="8"/>
      <c r="R1060" s="148"/>
      <c r="S1060" s="148"/>
      <c r="T1060" s="148"/>
      <c r="U1060" s="148"/>
      <c r="Y1060" s="193"/>
    </row>
    <row r="1061" spans="1:141" ht="12" customHeight="1" x14ac:dyDescent="0.25">
      <c r="A1061" s="4"/>
      <c r="B1061" s="4"/>
      <c r="C1061" s="73"/>
      <c r="D1061" s="73"/>
      <c r="E1061" s="73"/>
      <c r="F1061" s="73"/>
      <c r="G1061" s="73"/>
      <c r="H1061" s="73"/>
      <c r="I1061" s="73"/>
      <c r="J1061" s="73"/>
      <c r="K1061" s="82"/>
      <c r="L1061" s="81"/>
      <c r="M1061" s="81"/>
      <c r="N1061" s="55"/>
      <c r="O1061" s="55"/>
      <c r="P1061" s="56"/>
      <c r="Q1061" s="8"/>
      <c r="R1061" s="148"/>
      <c r="S1061" s="148"/>
      <c r="T1061" s="148"/>
      <c r="U1061" s="148"/>
      <c r="Y1061" s="193"/>
    </row>
    <row r="1062" spans="1:141" ht="12" customHeight="1" x14ac:dyDescent="0.25">
      <c r="A1062" s="4"/>
      <c r="B1062" s="4"/>
      <c r="C1062" s="73"/>
      <c r="D1062" s="73"/>
      <c r="E1062" s="73"/>
      <c r="F1062" s="73"/>
      <c r="G1062" s="73"/>
      <c r="H1062" s="73"/>
      <c r="I1062" s="73"/>
      <c r="J1062" s="73"/>
      <c r="K1062" s="82"/>
      <c r="L1062" s="81"/>
      <c r="M1062" s="81"/>
      <c r="N1062" s="55"/>
      <c r="O1062" s="55"/>
      <c r="P1062" s="56"/>
      <c r="Q1062" s="8"/>
      <c r="R1062" s="148"/>
      <c r="S1062" s="148"/>
      <c r="T1062" s="148"/>
      <c r="U1062" s="148"/>
      <c r="Y1062" s="193"/>
    </row>
    <row r="1063" spans="1:141" ht="12" customHeight="1" x14ac:dyDescent="0.25">
      <c r="A1063" s="4"/>
      <c r="B1063" s="4"/>
      <c r="C1063" s="73"/>
      <c r="D1063" s="73"/>
      <c r="E1063" s="73"/>
      <c r="F1063" s="73"/>
      <c r="G1063" s="73"/>
      <c r="H1063" s="73"/>
      <c r="I1063" s="73"/>
      <c r="J1063" s="73"/>
      <c r="K1063" s="82"/>
      <c r="L1063" s="81"/>
      <c r="M1063" s="81"/>
      <c r="N1063" s="55"/>
      <c r="O1063" s="55"/>
      <c r="P1063" s="56"/>
      <c r="Q1063" s="8"/>
      <c r="R1063" s="148"/>
      <c r="S1063" s="148"/>
      <c r="T1063" s="148"/>
      <c r="U1063" s="148"/>
      <c r="Y1063" s="193"/>
    </row>
    <row r="1064" spans="1:141" ht="12" customHeight="1" x14ac:dyDescent="0.25">
      <c r="A1064" s="4"/>
      <c r="B1064" s="4"/>
      <c r="C1064" s="73"/>
      <c r="D1064" s="73"/>
      <c r="E1064" s="73"/>
      <c r="F1064" s="73"/>
      <c r="G1064" s="73"/>
      <c r="H1064" s="73"/>
      <c r="I1064" s="73"/>
      <c r="J1064" s="73"/>
      <c r="K1064" s="82"/>
      <c r="L1064" s="81"/>
      <c r="M1064" s="81"/>
      <c r="N1064" s="55"/>
      <c r="O1064" s="55"/>
      <c r="P1064" s="56"/>
      <c r="Q1064" s="8"/>
      <c r="R1064" s="148"/>
      <c r="S1064" s="148"/>
      <c r="T1064" s="148"/>
      <c r="U1064" s="148"/>
      <c r="Y1064" s="193"/>
    </row>
    <row r="1065" spans="1:141" ht="12" customHeight="1" x14ac:dyDescent="0.25">
      <c r="A1065" s="4"/>
      <c r="B1065" s="4"/>
      <c r="C1065" s="73"/>
      <c r="D1065" s="73"/>
      <c r="E1065" s="73"/>
      <c r="F1065" s="73"/>
      <c r="G1065" s="73"/>
      <c r="H1065" s="73"/>
      <c r="I1065" s="73"/>
      <c r="J1065" s="73"/>
      <c r="K1065" s="82"/>
      <c r="L1065" s="81"/>
      <c r="M1065" s="81"/>
      <c r="N1065" s="55"/>
      <c r="O1065" s="55"/>
      <c r="P1065" s="56"/>
      <c r="Q1065" s="8"/>
      <c r="R1065" s="148"/>
      <c r="S1065" s="148"/>
      <c r="T1065" s="148"/>
      <c r="U1065" s="148"/>
      <c r="Y1065" s="193"/>
    </row>
    <row r="1066" spans="1:141" ht="12" customHeight="1" x14ac:dyDescent="0.25">
      <c r="A1066" s="4"/>
      <c r="B1066" s="4"/>
      <c r="C1066" s="73"/>
      <c r="D1066" s="73"/>
      <c r="E1066" s="73"/>
      <c r="F1066" s="73"/>
      <c r="G1066" s="73"/>
      <c r="H1066" s="73"/>
      <c r="I1066" s="73"/>
      <c r="J1066" s="73"/>
      <c r="K1066" s="82"/>
      <c r="L1066" s="81"/>
      <c r="M1066" s="81"/>
      <c r="N1066" s="55"/>
      <c r="O1066" s="55"/>
      <c r="P1066" s="56"/>
      <c r="Q1066" s="8"/>
      <c r="R1066" s="148"/>
      <c r="S1066" s="148"/>
      <c r="T1066" s="148"/>
      <c r="U1066" s="148"/>
      <c r="Y1066" s="193"/>
    </row>
    <row r="1067" spans="1:141" s="19" customFormat="1" ht="12" customHeight="1" x14ac:dyDescent="0.25">
      <c r="A1067" s="22"/>
      <c r="B1067" s="4"/>
      <c r="C1067" s="73"/>
      <c r="D1067" s="73"/>
      <c r="E1067" s="73"/>
      <c r="F1067" s="73"/>
      <c r="G1067" s="73"/>
      <c r="H1067" s="73"/>
      <c r="I1067" s="73"/>
      <c r="J1067" s="73"/>
      <c r="K1067" s="82"/>
      <c r="L1067" s="81"/>
      <c r="M1067" s="81"/>
      <c r="N1067" s="55"/>
      <c r="O1067" s="55"/>
      <c r="P1067" s="56"/>
      <c r="Q1067" s="17"/>
      <c r="R1067" s="150"/>
      <c r="S1067" s="150"/>
      <c r="T1067" s="150"/>
      <c r="U1067" s="150"/>
      <c r="V1067" s="321"/>
      <c r="W1067" s="338"/>
      <c r="X1067" s="192"/>
      <c r="Y1067" s="195"/>
      <c r="Z1067" s="151"/>
      <c r="AA1067" s="152"/>
      <c r="AB1067" s="152"/>
      <c r="AC1067" s="152"/>
      <c r="AD1067" s="152"/>
      <c r="AE1067" s="20"/>
      <c r="AF1067" s="20"/>
      <c r="AG1067" s="20"/>
      <c r="AH1067" s="20"/>
      <c r="AI1067" s="20"/>
      <c r="AJ1067" s="20"/>
      <c r="AK1067" s="20"/>
      <c r="AL1067" s="20"/>
      <c r="AM1067" s="20"/>
      <c r="AN1067" s="20"/>
      <c r="AO1067" s="20"/>
      <c r="AP1067" s="20"/>
      <c r="AQ1067" s="20"/>
      <c r="AR1067" s="20"/>
      <c r="AS1067" s="20"/>
      <c r="AT1067" s="20"/>
      <c r="AU1067" s="20"/>
      <c r="AV1067" s="20"/>
      <c r="AW1067" s="20"/>
      <c r="AX1067" s="20"/>
      <c r="AY1067" s="20"/>
      <c r="AZ1067" s="20"/>
      <c r="BA1067" s="20"/>
      <c r="BB1067" s="20"/>
      <c r="BC1067" s="20"/>
      <c r="BD1067" s="20"/>
      <c r="BE1067" s="20"/>
      <c r="BF1067" s="20"/>
      <c r="BG1067" s="20"/>
      <c r="BH1067" s="20"/>
      <c r="BI1067" s="20"/>
      <c r="BJ1067" s="20"/>
      <c r="BK1067" s="20"/>
      <c r="BL1067" s="20"/>
      <c r="BM1067" s="20"/>
      <c r="BN1067" s="20"/>
      <c r="BO1067" s="20"/>
      <c r="BP1067" s="20"/>
      <c r="BQ1067" s="20"/>
      <c r="BR1067" s="20"/>
      <c r="BS1067" s="20"/>
      <c r="BT1067" s="20"/>
      <c r="BU1067" s="20"/>
      <c r="BV1067" s="20"/>
      <c r="BW1067" s="20"/>
      <c r="BX1067" s="20"/>
      <c r="BY1067" s="20"/>
      <c r="BZ1067" s="20"/>
      <c r="CA1067" s="20"/>
      <c r="CB1067" s="20"/>
      <c r="CC1067" s="20"/>
      <c r="CD1067" s="20"/>
      <c r="CE1067" s="20"/>
      <c r="CF1067" s="20"/>
      <c r="CG1067" s="20"/>
      <c r="CH1067" s="20"/>
      <c r="CI1067" s="20"/>
      <c r="CJ1067" s="20"/>
      <c r="CK1067" s="20"/>
      <c r="CL1067" s="20"/>
      <c r="CM1067" s="20"/>
      <c r="CN1067" s="20"/>
      <c r="CO1067" s="20"/>
      <c r="CP1067" s="20"/>
      <c r="CQ1067" s="20"/>
      <c r="CR1067" s="20"/>
      <c r="CS1067" s="20"/>
      <c r="CT1067" s="20"/>
      <c r="CU1067" s="20"/>
      <c r="CV1067" s="20"/>
      <c r="CW1067" s="20"/>
      <c r="CX1067" s="20"/>
      <c r="CY1067" s="20"/>
      <c r="CZ1067" s="20"/>
      <c r="DA1067" s="20"/>
      <c r="DB1067" s="20"/>
      <c r="DC1067" s="20"/>
      <c r="DD1067" s="20"/>
      <c r="DE1067" s="20"/>
      <c r="DF1067" s="20"/>
      <c r="DG1067" s="20"/>
      <c r="DH1067" s="20"/>
      <c r="DI1067" s="20"/>
      <c r="DJ1067" s="20"/>
      <c r="DK1067" s="20"/>
      <c r="DL1067" s="20"/>
      <c r="DM1067" s="20"/>
      <c r="DN1067" s="20"/>
      <c r="DO1067" s="20"/>
      <c r="DP1067" s="20"/>
      <c r="DQ1067" s="20"/>
      <c r="DR1067" s="20"/>
      <c r="DS1067" s="20"/>
      <c r="DT1067" s="20"/>
      <c r="DU1067" s="20"/>
      <c r="DV1067" s="20"/>
      <c r="DW1067" s="20"/>
      <c r="DX1067" s="20"/>
      <c r="DY1067" s="20"/>
      <c r="DZ1067" s="20"/>
      <c r="EA1067" s="20"/>
      <c r="EB1067" s="20"/>
      <c r="EC1067" s="20"/>
      <c r="ED1067" s="20"/>
      <c r="EE1067" s="20"/>
      <c r="EF1067" s="20"/>
      <c r="EG1067" s="20"/>
      <c r="EH1067" s="20"/>
      <c r="EK1067" s="21"/>
    </row>
    <row r="1068" spans="1:141" s="19" customFormat="1" ht="12" customHeight="1" x14ac:dyDescent="0.25">
      <c r="A1068" s="22"/>
      <c r="B1068" s="4"/>
      <c r="C1068" s="73"/>
      <c r="D1068" s="73"/>
      <c r="E1068" s="73"/>
      <c r="F1068" s="73"/>
      <c r="G1068" s="73"/>
      <c r="H1068" s="73"/>
      <c r="I1068" s="73"/>
      <c r="J1068" s="73"/>
      <c r="K1068" s="82"/>
      <c r="L1068" s="81"/>
      <c r="M1068" s="81"/>
      <c r="N1068" s="55"/>
      <c r="O1068" s="55"/>
      <c r="P1068" s="56"/>
      <c r="Q1068" s="17"/>
      <c r="R1068" s="150"/>
      <c r="S1068" s="150"/>
      <c r="T1068" s="150"/>
      <c r="U1068" s="150"/>
      <c r="V1068" s="321"/>
      <c r="W1068" s="338"/>
      <c r="X1068" s="192"/>
      <c r="Y1068" s="195"/>
      <c r="Z1068" s="151"/>
      <c r="AA1068" s="152"/>
      <c r="AB1068" s="152"/>
      <c r="AC1068" s="152"/>
      <c r="AD1068" s="152"/>
      <c r="AE1068" s="20"/>
      <c r="AF1068" s="20"/>
      <c r="AG1068" s="20"/>
      <c r="AH1068" s="20"/>
      <c r="AI1068" s="20"/>
      <c r="AJ1068" s="20"/>
      <c r="AK1068" s="20"/>
      <c r="AL1068" s="20"/>
      <c r="AM1068" s="20"/>
      <c r="AN1068" s="20"/>
      <c r="AO1068" s="20"/>
      <c r="AP1068" s="20"/>
      <c r="AQ1068" s="20"/>
      <c r="AR1068" s="20"/>
      <c r="AS1068" s="20"/>
      <c r="AT1068" s="20"/>
      <c r="AU1068" s="20"/>
      <c r="AV1068" s="20"/>
      <c r="AW1068" s="20"/>
      <c r="AX1068" s="20"/>
      <c r="AY1068" s="20"/>
      <c r="AZ1068" s="20"/>
      <c r="BA1068" s="20"/>
      <c r="BB1068" s="20"/>
      <c r="BC1068" s="20"/>
      <c r="BD1068" s="20"/>
      <c r="BE1068" s="20"/>
      <c r="BF1068" s="20"/>
      <c r="BG1068" s="20"/>
      <c r="BH1068" s="20"/>
      <c r="BI1068" s="20"/>
      <c r="BJ1068" s="20"/>
      <c r="BK1068" s="20"/>
      <c r="BL1068" s="20"/>
      <c r="BM1068" s="20"/>
      <c r="BN1068" s="20"/>
      <c r="BO1068" s="20"/>
      <c r="BP1068" s="20"/>
      <c r="BQ1068" s="20"/>
      <c r="BR1068" s="20"/>
      <c r="BS1068" s="20"/>
      <c r="BT1068" s="20"/>
      <c r="BU1068" s="20"/>
      <c r="BV1068" s="20"/>
      <c r="BW1068" s="20"/>
      <c r="BX1068" s="20"/>
      <c r="BY1068" s="20"/>
      <c r="BZ1068" s="20"/>
      <c r="CA1068" s="20"/>
      <c r="CB1068" s="20"/>
      <c r="CC1068" s="20"/>
      <c r="CD1068" s="20"/>
      <c r="CE1068" s="20"/>
      <c r="CF1068" s="20"/>
      <c r="CG1068" s="20"/>
      <c r="CH1068" s="20"/>
      <c r="CI1068" s="20"/>
      <c r="CJ1068" s="20"/>
      <c r="CK1068" s="20"/>
      <c r="CL1068" s="20"/>
      <c r="CM1068" s="20"/>
      <c r="CN1068" s="20"/>
      <c r="CO1068" s="20"/>
      <c r="CP1068" s="20"/>
      <c r="CQ1068" s="20"/>
      <c r="CR1068" s="20"/>
      <c r="CS1068" s="20"/>
      <c r="CT1068" s="20"/>
      <c r="CU1068" s="20"/>
      <c r="CV1068" s="20"/>
      <c r="CW1068" s="20"/>
      <c r="CX1068" s="20"/>
      <c r="CY1068" s="20"/>
      <c r="CZ1068" s="20"/>
      <c r="DA1068" s="20"/>
      <c r="DB1068" s="20"/>
      <c r="DC1068" s="20"/>
      <c r="DD1068" s="20"/>
      <c r="DE1068" s="20"/>
      <c r="DF1068" s="20"/>
      <c r="DG1068" s="20"/>
      <c r="DH1068" s="20"/>
      <c r="DI1068" s="20"/>
      <c r="DJ1068" s="20"/>
      <c r="DK1068" s="20"/>
      <c r="DL1068" s="20"/>
      <c r="DM1068" s="20"/>
      <c r="DN1068" s="20"/>
      <c r="DO1068" s="20"/>
      <c r="DP1068" s="20"/>
      <c r="DQ1068" s="20"/>
      <c r="DR1068" s="20"/>
      <c r="DS1068" s="20"/>
      <c r="DT1068" s="20"/>
      <c r="DU1068" s="20"/>
      <c r="DV1068" s="20"/>
      <c r="DW1068" s="20"/>
      <c r="DX1068" s="20"/>
      <c r="DY1068" s="20"/>
      <c r="DZ1068" s="20"/>
      <c r="EA1068" s="20"/>
      <c r="EB1068" s="20"/>
      <c r="EC1068" s="20"/>
      <c r="ED1068" s="20"/>
      <c r="EE1068" s="20"/>
      <c r="EF1068" s="20"/>
      <c r="EG1068" s="20"/>
      <c r="EH1068" s="20"/>
      <c r="EK1068" s="21"/>
    </row>
    <row r="1069" spans="1:141" s="19" customFormat="1" ht="12" customHeight="1" x14ac:dyDescent="0.25">
      <c r="B1069" s="4"/>
      <c r="C1069" s="73"/>
      <c r="D1069" s="73"/>
      <c r="E1069" s="73"/>
      <c r="F1069" s="73"/>
      <c r="G1069" s="73"/>
      <c r="H1069" s="73"/>
      <c r="I1069" s="73"/>
      <c r="J1069" s="73"/>
      <c r="K1069" s="82"/>
      <c r="L1069" s="81"/>
      <c r="M1069" s="81"/>
      <c r="N1069" s="55"/>
      <c r="O1069" s="55"/>
      <c r="P1069" s="56"/>
      <c r="Q1069" s="17"/>
      <c r="R1069" s="150"/>
      <c r="S1069" s="150"/>
      <c r="T1069" s="150"/>
      <c r="U1069" s="150"/>
      <c r="V1069" s="321"/>
      <c r="W1069" s="338"/>
      <c r="X1069" s="192"/>
      <c r="Y1069" s="195"/>
      <c r="Z1069" s="151"/>
      <c r="AA1069" s="152"/>
      <c r="AB1069" s="152"/>
      <c r="AC1069" s="152"/>
      <c r="AD1069" s="152"/>
      <c r="AE1069" s="20"/>
      <c r="AF1069" s="20"/>
      <c r="AG1069" s="20"/>
      <c r="AH1069" s="20"/>
      <c r="AI1069" s="20"/>
      <c r="AJ1069" s="20"/>
      <c r="AK1069" s="20"/>
      <c r="AL1069" s="20"/>
      <c r="AM1069" s="20"/>
      <c r="AN1069" s="20"/>
      <c r="AO1069" s="20"/>
      <c r="AP1069" s="20"/>
      <c r="AQ1069" s="20"/>
      <c r="AR1069" s="20"/>
      <c r="AS1069" s="20"/>
      <c r="AT1069" s="20"/>
      <c r="AU1069" s="20"/>
      <c r="AV1069" s="20"/>
      <c r="AW1069" s="20"/>
      <c r="AX1069" s="20"/>
      <c r="AY1069" s="20"/>
      <c r="AZ1069" s="20"/>
      <c r="BA1069" s="20"/>
      <c r="BB1069" s="20"/>
      <c r="BC1069" s="20"/>
      <c r="BD1069" s="20"/>
      <c r="BE1069" s="20"/>
      <c r="BF1069" s="20"/>
      <c r="BG1069" s="20"/>
      <c r="BH1069" s="20"/>
      <c r="BI1069" s="20"/>
      <c r="BJ1069" s="20"/>
      <c r="BK1069" s="20"/>
      <c r="BL1069" s="20"/>
      <c r="BM1069" s="20"/>
      <c r="BN1069" s="20"/>
      <c r="BO1069" s="20"/>
      <c r="BP1069" s="20"/>
      <c r="BQ1069" s="20"/>
      <c r="BR1069" s="20"/>
      <c r="BS1069" s="20"/>
      <c r="BT1069" s="20"/>
      <c r="BU1069" s="20"/>
      <c r="BV1069" s="20"/>
      <c r="BW1069" s="20"/>
      <c r="BX1069" s="20"/>
      <c r="BY1069" s="20"/>
      <c r="BZ1069" s="20"/>
      <c r="CA1069" s="20"/>
      <c r="CB1069" s="20"/>
      <c r="CC1069" s="20"/>
      <c r="CD1069" s="20"/>
      <c r="CE1069" s="20"/>
      <c r="CF1069" s="20"/>
      <c r="CG1069" s="20"/>
      <c r="CH1069" s="20"/>
      <c r="CI1069" s="20"/>
      <c r="CJ1069" s="20"/>
      <c r="CK1069" s="20"/>
      <c r="CL1069" s="20"/>
      <c r="CM1069" s="20"/>
      <c r="CN1069" s="20"/>
      <c r="CO1069" s="20"/>
      <c r="CP1069" s="20"/>
      <c r="CQ1069" s="20"/>
      <c r="CR1069" s="20"/>
      <c r="CS1069" s="20"/>
      <c r="CT1069" s="20"/>
      <c r="CU1069" s="20"/>
      <c r="CV1069" s="20"/>
      <c r="CW1069" s="20"/>
      <c r="CX1069" s="20"/>
      <c r="CY1069" s="20"/>
      <c r="CZ1069" s="20"/>
      <c r="DA1069" s="20"/>
      <c r="DB1069" s="20"/>
      <c r="DC1069" s="20"/>
      <c r="DD1069" s="20"/>
      <c r="DE1069" s="20"/>
      <c r="DF1069" s="20"/>
      <c r="DG1069" s="20"/>
      <c r="DH1069" s="20"/>
      <c r="DI1069" s="20"/>
      <c r="DJ1069" s="20"/>
      <c r="DK1069" s="20"/>
      <c r="DL1069" s="20"/>
      <c r="DM1069" s="20"/>
      <c r="DN1069" s="20"/>
      <c r="DO1069" s="20"/>
      <c r="DP1069" s="20"/>
      <c r="DQ1069" s="20"/>
      <c r="DR1069" s="20"/>
      <c r="DS1069" s="20"/>
      <c r="DT1069" s="20"/>
      <c r="DU1069" s="20"/>
      <c r="DV1069" s="20"/>
      <c r="DW1069" s="20"/>
      <c r="DX1069" s="20"/>
      <c r="DY1069" s="20"/>
      <c r="DZ1069" s="20"/>
      <c r="EA1069" s="20"/>
      <c r="EB1069" s="20"/>
      <c r="EC1069" s="20"/>
      <c r="ED1069" s="20"/>
      <c r="EE1069" s="20"/>
      <c r="EF1069" s="20"/>
      <c r="EG1069" s="20"/>
      <c r="EH1069" s="20"/>
      <c r="EK1069" s="21"/>
    </row>
    <row r="1070" spans="1:141" ht="12" customHeight="1" x14ac:dyDescent="0.3">
      <c r="B1070" s="4"/>
      <c r="C1070" s="73"/>
      <c r="D1070" s="73"/>
      <c r="E1070" s="73"/>
      <c r="F1070" s="73"/>
      <c r="G1070" s="73"/>
      <c r="H1070" s="73"/>
      <c r="I1070" s="73"/>
      <c r="J1070" s="73"/>
      <c r="K1070" s="82"/>
      <c r="L1070" s="81"/>
      <c r="M1070" s="81"/>
      <c r="N1070" s="55"/>
      <c r="O1070" s="55"/>
      <c r="P1070" s="56"/>
      <c r="Q1070" s="7"/>
      <c r="R1070" s="149"/>
      <c r="S1070" s="149"/>
      <c r="T1070" s="149"/>
      <c r="U1070" s="149"/>
      <c r="W1070" s="339"/>
      <c r="X1070" s="190"/>
      <c r="Y1070" s="7"/>
      <c r="Z1070" s="149"/>
    </row>
    <row r="1071" spans="1:141" s="19" customFormat="1" ht="12" customHeight="1" x14ac:dyDescent="0.25">
      <c r="A1071" s="22"/>
      <c r="B1071" s="4"/>
      <c r="C1071" s="73"/>
      <c r="D1071" s="73"/>
      <c r="E1071" s="73"/>
      <c r="F1071" s="73"/>
      <c r="G1071" s="73"/>
      <c r="H1071" s="73"/>
      <c r="I1071" s="73"/>
      <c r="J1071" s="73"/>
      <c r="K1071" s="82"/>
      <c r="L1071" s="81"/>
      <c r="M1071" s="81"/>
      <c r="N1071" s="55"/>
      <c r="O1071" s="55"/>
      <c r="P1071" s="56"/>
      <c r="Q1071" s="17"/>
      <c r="R1071" s="150"/>
      <c r="S1071" s="150"/>
      <c r="T1071" s="150"/>
      <c r="U1071" s="150"/>
      <c r="V1071" s="321"/>
      <c r="W1071" s="338"/>
      <c r="X1071" s="192"/>
      <c r="Y1071" s="195"/>
      <c r="Z1071" s="151"/>
      <c r="AA1071" s="152"/>
      <c r="AB1071" s="152"/>
      <c r="AC1071" s="152"/>
      <c r="AD1071" s="152"/>
      <c r="AE1071" s="20"/>
      <c r="AF1071" s="20"/>
      <c r="AG1071" s="20"/>
      <c r="AH1071" s="20"/>
      <c r="AI1071" s="20"/>
      <c r="AJ1071" s="20"/>
      <c r="AK1071" s="20"/>
      <c r="AL1071" s="20"/>
      <c r="AM1071" s="20"/>
      <c r="AN1071" s="20"/>
      <c r="AO1071" s="20"/>
      <c r="AP1071" s="20"/>
      <c r="AQ1071" s="20"/>
      <c r="AR1071" s="20"/>
      <c r="AS1071" s="20"/>
      <c r="AT1071" s="20"/>
      <c r="AU1071" s="20"/>
      <c r="AV1071" s="20"/>
      <c r="AW1071" s="20"/>
      <c r="AX1071" s="20"/>
      <c r="AY1071" s="20"/>
      <c r="AZ1071" s="20"/>
      <c r="BA1071" s="20"/>
      <c r="BB1071" s="20"/>
      <c r="BC1071" s="20"/>
      <c r="BD1071" s="20"/>
      <c r="BE1071" s="20"/>
      <c r="BF1071" s="20"/>
      <c r="BG1071" s="20"/>
      <c r="BH1071" s="20"/>
      <c r="BI1071" s="20"/>
      <c r="BJ1071" s="20"/>
      <c r="BK1071" s="20"/>
      <c r="BL1071" s="20"/>
      <c r="BM1071" s="20"/>
      <c r="BN1071" s="20"/>
      <c r="BO1071" s="20"/>
      <c r="BP1071" s="20"/>
      <c r="BQ1071" s="20"/>
      <c r="BR1071" s="20"/>
      <c r="BS1071" s="20"/>
      <c r="BT1071" s="20"/>
      <c r="BU1071" s="20"/>
      <c r="BV1071" s="20"/>
      <c r="BW1071" s="20"/>
      <c r="BX1071" s="20"/>
      <c r="BY1071" s="20"/>
      <c r="BZ1071" s="20"/>
      <c r="CA1071" s="20"/>
      <c r="CB1071" s="20"/>
      <c r="CC1071" s="20"/>
      <c r="CD1071" s="20"/>
      <c r="CE1071" s="20"/>
      <c r="CF1071" s="20"/>
      <c r="CG1071" s="20"/>
      <c r="CH1071" s="20"/>
      <c r="CI1071" s="20"/>
      <c r="CJ1071" s="20"/>
      <c r="CK1071" s="20"/>
      <c r="CL1071" s="20"/>
      <c r="CM1071" s="20"/>
      <c r="CN1071" s="20"/>
      <c r="CO1071" s="20"/>
      <c r="CP1071" s="20"/>
      <c r="CQ1071" s="20"/>
      <c r="CR1071" s="20"/>
      <c r="CS1071" s="20"/>
      <c r="CT1071" s="20"/>
      <c r="CU1071" s="20"/>
      <c r="CV1071" s="20"/>
      <c r="CW1071" s="20"/>
      <c r="CX1071" s="20"/>
      <c r="CY1071" s="20"/>
      <c r="CZ1071" s="20"/>
      <c r="DA1071" s="20"/>
      <c r="DB1071" s="20"/>
      <c r="DC1071" s="20"/>
      <c r="DD1071" s="20"/>
      <c r="DE1071" s="20"/>
      <c r="DF1071" s="20"/>
      <c r="DG1071" s="20"/>
      <c r="DH1071" s="20"/>
      <c r="DI1071" s="20"/>
      <c r="DJ1071" s="20"/>
      <c r="DK1071" s="20"/>
      <c r="DL1071" s="20"/>
      <c r="DM1071" s="20"/>
      <c r="DN1071" s="20"/>
      <c r="DO1071" s="20"/>
      <c r="DP1071" s="20"/>
      <c r="DQ1071" s="20"/>
      <c r="DR1071" s="20"/>
      <c r="DS1071" s="20"/>
      <c r="DT1071" s="20"/>
      <c r="DU1071" s="20"/>
      <c r="DV1071" s="20"/>
      <c r="DW1071" s="20"/>
      <c r="DX1071" s="20"/>
      <c r="DY1071" s="20"/>
      <c r="DZ1071" s="20"/>
      <c r="EA1071" s="20"/>
      <c r="EB1071" s="20"/>
      <c r="EC1071" s="20"/>
      <c r="ED1071" s="20"/>
      <c r="EE1071" s="20"/>
      <c r="EF1071" s="20"/>
      <c r="EG1071" s="20"/>
      <c r="EH1071" s="20"/>
      <c r="EK1071" s="21"/>
    </row>
    <row r="1072" spans="1:141" s="19" customFormat="1" ht="12" customHeight="1" x14ac:dyDescent="0.25">
      <c r="A1072" s="22"/>
      <c r="B1072" s="4"/>
      <c r="C1072" s="73"/>
      <c r="D1072" s="73"/>
      <c r="E1072" s="73"/>
      <c r="F1072" s="73"/>
      <c r="G1072" s="73"/>
      <c r="H1072" s="73"/>
      <c r="I1072" s="73"/>
      <c r="J1072" s="73"/>
      <c r="K1072" s="82"/>
      <c r="L1072" s="81"/>
      <c r="M1072" s="81"/>
      <c r="N1072" s="55"/>
      <c r="O1072" s="55"/>
      <c r="P1072" s="56"/>
      <c r="Q1072" s="17"/>
      <c r="R1072" s="150"/>
      <c r="S1072" s="150"/>
      <c r="T1072" s="150"/>
      <c r="U1072" s="150"/>
      <c r="V1072" s="321"/>
      <c r="W1072" s="338"/>
      <c r="X1072" s="192"/>
      <c r="Y1072" s="195"/>
      <c r="Z1072" s="151"/>
      <c r="AA1072" s="152"/>
      <c r="AB1072" s="152"/>
      <c r="AC1072" s="152"/>
      <c r="AD1072" s="152"/>
      <c r="AE1072" s="20"/>
      <c r="AF1072" s="20"/>
      <c r="AG1072" s="20"/>
      <c r="AH1072" s="20"/>
      <c r="AI1072" s="20"/>
      <c r="AJ1072" s="20"/>
      <c r="AK1072" s="20"/>
      <c r="AL1072" s="20"/>
      <c r="AM1072" s="20"/>
      <c r="AN1072" s="20"/>
      <c r="AO1072" s="20"/>
      <c r="AP1072" s="20"/>
      <c r="AQ1072" s="20"/>
      <c r="AR1072" s="20"/>
      <c r="AS1072" s="20"/>
      <c r="AT1072" s="20"/>
      <c r="AU1072" s="20"/>
      <c r="AV1072" s="20"/>
      <c r="AW1072" s="20"/>
      <c r="AX1072" s="20"/>
      <c r="AY1072" s="20"/>
      <c r="AZ1072" s="20"/>
      <c r="BA1072" s="20"/>
      <c r="BB1072" s="20"/>
      <c r="BC1072" s="20"/>
      <c r="BD1072" s="20"/>
      <c r="BE1072" s="20"/>
      <c r="BF1072" s="20"/>
      <c r="BG1072" s="20"/>
      <c r="BH1072" s="20"/>
      <c r="BI1072" s="20"/>
      <c r="BJ1072" s="20"/>
      <c r="BK1072" s="20"/>
      <c r="BL1072" s="20"/>
      <c r="BM1072" s="20"/>
      <c r="BN1072" s="20"/>
      <c r="BO1072" s="20"/>
      <c r="BP1072" s="20"/>
      <c r="BQ1072" s="20"/>
      <c r="BR1072" s="20"/>
      <c r="BS1072" s="20"/>
      <c r="BT1072" s="20"/>
      <c r="BU1072" s="20"/>
      <c r="BV1072" s="20"/>
      <c r="BW1072" s="20"/>
      <c r="BX1072" s="20"/>
      <c r="BY1072" s="20"/>
      <c r="BZ1072" s="20"/>
      <c r="CA1072" s="20"/>
      <c r="CB1072" s="20"/>
      <c r="CC1072" s="20"/>
      <c r="CD1072" s="20"/>
      <c r="CE1072" s="20"/>
      <c r="CF1072" s="20"/>
      <c r="CG1072" s="20"/>
      <c r="CH1072" s="20"/>
      <c r="CI1072" s="20"/>
      <c r="CJ1072" s="20"/>
      <c r="CK1072" s="20"/>
      <c r="CL1072" s="20"/>
      <c r="CM1072" s="20"/>
      <c r="CN1072" s="20"/>
      <c r="CO1072" s="20"/>
      <c r="CP1072" s="20"/>
      <c r="CQ1072" s="20"/>
      <c r="CR1072" s="20"/>
      <c r="CS1072" s="20"/>
      <c r="CT1072" s="20"/>
      <c r="CU1072" s="20"/>
      <c r="CV1072" s="20"/>
      <c r="CW1072" s="20"/>
      <c r="CX1072" s="20"/>
      <c r="CY1072" s="20"/>
      <c r="CZ1072" s="20"/>
      <c r="DA1072" s="20"/>
      <c r="DB1072" s="20"/>
      <c r="DC1072" s="20"/>
      <c r="DD1072" s="20"/>
      <c r="DE1072" s="20"/>
      <c r="DF1072" s="20"/>
      <c r="DG1072" s="20"/>
      <c r="DH1072" s="20"/>
      <c r="DI1072" s="20"/>
      <c r="DJ1072" s="20"/>
      <c r="DK1072" s="20"/>
      <c r="DL1072" s="20"/>
      <c r="DM1072" s="20"/>
      <c r="DN1072" s="20"/>
      <c r="DO1072" s="20"/>
      <c r="DP1072" s="20"/>
      <c r="DQ1072" s="20"/>
      <c r="DR1072" s="20"/>
      <c r="DS1072" s="20"/>
      <c r="DT1072" s="20"/>
      <c r="DU1072" s="20"/>
      <c r="DV1072" s="20"/>
      <c r="DW1072" s="20"/>
      <c r="DX1072" s="20"/>
      <c r="DY1072" s="20"/>
      <c r="DZ1072" s="20"/>
      <c r="EA1072" s="20"/>
      <c r="EB1072" s="20"/>
      <c r="EC1072" s="20"/>
      <c r="ED1072" s="20"/>
      <c r="EE1072" s="20"/>
      <c r="EF1072" s="20"/>
      <c r="EG1072" s="20"/>
      <c r="EH1072" s="20"/>
      <c r="EK1072" s="21"/>
    </row>
    <row r="1073" spans="1:141" s="19" customFormat="1" ht="12" customHeight="1" x14ac:dyDescent="0.25">
      <c r="A1073" s="22"/>
      <c r="B1073" s="4"/>
      <c r="C1073" s="73"/>
      <c r="D1073" s="73"/>
      <c r="E1073" s="73"/>
      <c r="F1073" s="73"/>
      <c r="G1073" s="73"/>
      <c r="H1073" s="73"/>
      <c r="I1073" s="73"/>
      <c r="J1073" s="73"/>
      <c r="K1073" s="82"/>
      <c r="L1073" s="81"/>
      <c r="M1073" s="81"/>
      <c r="N1073" s="55"/>
      <c r="O1073" s="55"/>
      <c r="P1073" s="56"/>
      <c r="Q1073" s="17"/>
      <c r="R1073" s="150"/>
      <c r="S1073" s="150"/>
      <c r="T1073" s="150"/>
      <c r="U1073" s="150"/>
      <c r="V1073" s="321"/>
      <c r="W1073" s="338"/>
      <c r="X1073" s="192"/>
      <c r="Y1073" s="195"/>
      <c r="Z1073" s="151"/>
      <c r="AA1073" s="152"/>
      <c r="AB1073" s="152"/>
      <c r="AC1073" s="152"/>
      <c r="AD1073" s="152"/>
      <c r="AE1073" s="20"/>
      <c r="AF1073" s="20"/>
      <c r="AG1073" s="20"/>
      <c r="AH1073" s="20"/>
      <c r="AI1073" s="20"/>
      <c r="AJ1073" s="20"/>
      <c r="AK1073" s="20"/>
      <c r="AL1073" s="20"/>
      <c r="AM1073" s="20"/>
      <c r="AN1073" s="20"/>
      <c r="AO1073" s="20"/>
      <c r="AP1073" s="20"/>
      <c r="AQ1073" s="20"/>
      <c r="AR1073" s="20"/>
      <c r="AS1073" s="20"/>
      <c r="AT1073" s="20"/>
      <c r="AU1073" s="20"/>
      <c r="AV1073" s="20"/>
      <c r="AW1073" s="20"/>
      <c r="AX1073" s="20"/>
      <c r="AY1073" s="20"/>
      <c r="AZ1073" s="20"/>
      <c r="BA1073" s="20"/>
      <c r="BB1073" s="20"/>
      <c r="BC1073" s="20"/>
      <c r="BD1073" s="20"/>
      <c r="BE1073" s="20"/>
      <c r="BF1073" s="20"/>
      <c r="BG1073" s="20"/>
      <c r="BH1073" s="20"/>
      <c r="BI1073" s="20"/>
      <c r="BJ1073" s="20"/>
      <c r="BK1073" s="20"/>
      <c r="BL1073" s="20"/>
      <c r="BM1073" s="20"/>
      <c r="BN1073" s="20"/>
      <c r="BO1073" s="20"/>
      <c r="BP1073" s="20"/>
      <c r="BQ1073" s="20"/>
      <c r="BR1073" s="20"/>
      <c r="BS1073" s="20"/>
      <c r="BT1073" s="20"/>
      <c r="BU1073" s="20"/>
      <c r="BV1073" s="20"/>
      <c r="BW1073" s="20"/>
      <c r="BX1073" s="20"/>
      <c r="BY1073" s="20"/>
      <c r="BZ1073" s="20"/>
      <c r="CA1073" s="20"/>
      <c r="CB1073" s="20"/>
      <c r="CC1073" s="20"/>
      <c r="CD1073" s="20"/>
      <c r="CE1073" s="20"/>
      <c r="CF1073" s="20"/>
      <c r="CG1073" s="20"/>
      <c r="CH1073" s="20"/>
      <c r="CI1073" s="20"/>
      <c r="CJ1073" s="20"/>
      <c r="CK1073" s="20"/>
      <c r="CL1073" s="20"/>
      <c r="CM1073" s="20"/>
      <c r="CN1073" s="20"/>
      <c r="CO1073" s="20"/>
      <c r="CP1073" s="20"/>
      <c r="CQ1073" s="20"/>
      <c r="CR1073" s="20"/>
      <c r="CS1073" s="20"/>
      <c r="CT1073" s="20"/>
      <c r="CU1073" s="20"/>
      <c r="CV1073" s="20"/>
      <c r="CW1073" s="20"/>
      <c r="CX1073" s="20"/>
      <c r="CY1073" s="20"/>
      <c r="CZ1073" s="20"/>
      <c r="DA1073" s="20"/>
      <c r="DB1073" s="20"/>
      <c r="DC1073" s="20"/>
      <c r="DD1073" s="20"/>
      <c r="DE1073" s="20"/>
      <c r="DF1073" s="20"/>
      <c r="DG1073" s="20"/>
      <c r="DH1073" s="20"/>
      <c r="DI1073" s="20"/>
      <c r="DJ1073" s="20"/>
      <c r="DK1073" s="20"/>
      <c r="DL1073" s="20"/>
      <c r="DM1073" s="20"/>
      <c r="DN1073" s="20"/>
      <c r="DO1073" s="20"/>
      <c r="DP1073" s="20"/>
      <c r="DQ1073" s="20"/>
      <c r="DR1073" s="20"/>
      <c r="DS1073" s="20"/>
      <c r="DT1073" s="20"/>
      <c r="DU1073" s="20"/>
      <c r="DV1073" s="20"/>
      <c r="DW1073" s="20"/>
      <c r="DX1073" s="20"/>
      <c r="DY1073" s="20"/>
      <c r="DZ1073" s="20"/>
      <c r="EA1073" s="20"/>
      <c r="EB1073" s="20"/>
      <c r="EC1073" s="20"/>
      <c r="ED1073" s="20"/>
      <c r="EE1073" s="20"/>
      <c r="EF1073" s="20"/>
      <c r="EG1073" s="20"/>
      <c r="EH1073" s="20"/>
      <c r="EK1073" s="21"/>
    </row>
    <row r="1074" spans="1:141" s="19" customFormat="1" ht="12" customHeight="1" x14ac:dyDescent="0.25">
      <c r="A1074" s="22"/>
      <c r="B1074" s="4"/>
      <c r="C1074" s="73"/>
      <c r="D1074" s="73"/>
      <c r="E1074" s="73"/>
      <c r="F1074" s="73"/>
      <c r="G1074" s="73"/>
      <c r="H1074" s="73"/>
      <c r="I1074" s="73"/>
      <c r="J1074" s="73"/>
      <c r="K1074" s="82"/>
      <c r="L1074" s="81"/>
      <c r="M1074" s="81"/>
      <c r="N1074" s="55"/>
      <c r="O1074" s="55"/>
      <c r="P1074" s="56"/>
      <c r="Q1074" s="17"/>
      <c r="R1074" s="150"/>
      <c r="S1074" s="150"/>
      <c r="T1074" s="150"/>
      <c r="U1074" s="150"/>
      <c r="V1074" s="321"/>
      <c r="W1074" s="338"/>
      <c r="X1074" s="192"/>
      <c r="Y1074" s="195"/>
      <c r="Z1074" s="151"/>
      <c r="AA1074" s="152"/>
      <c r="AB1074" s="152"/>
      <c r="AC1074" s="152"/>
      <c r="AD1074" s="152"/>
      <c r="AE1074" s="20"/>
      <c r="AF1074" s="20"/>
      <c r="AG1074" s="20"/>
      <c r="AH1074" s="20"/>
      <c r="AI1074" s="20"/>
      <c r="AJ1074" s="20"/>
      <c r="AK1074" s="20"/>
      <c r="AL1074" s="20"/>
      <c r="AM1074" s="20"/>
      <c r="AN1074" s="20"/>
      <c r="AO1074" s="20"/>
      <c r="AP1074" s="20"/>
      <c r="AQ1074" s="20"/>
      <c r="AR1074" s="20"/>
      <c r="AS1074" s="20"/>
      <c r="AT1074" s="20"/>
      <c r="AU1074" s="20"/>
      <c r="AV1074" s="20"/>
      <c r="AW1074" s="20"/>
      <c r="AX1074" s="20"/>
      <c r="AY1074" s="20"/>
      <c r="AZ1074" s="20"/>
      <c r="BA1074" s="20"/>
      <c r="BB1074" s="20"/>
      <c r="BC1074" s="20"/>
      <c r="BD1074" s="20"/>
      <c r="BE1074" s="20"/>
      <c r="BF1074" s="20"/>
      <c r="BG1074" s="20"/>
      <c r="BH1074" s="20"/>
      <c r="BI1074" s="20"/>
      <c r="BJ1074" s="20"/>
      <c r="BK1074" s="20"/>
      <c r="BL1074" s="20"/>
      <c r="BM1074" s="20"/>
      <c r="BN1074" s="20"/>
      <c r="BO1074" s="20"/>
      <c r="BP1074" s="20"/>
      <c r="BQ1074" s="20"/>
      <c r="BR1074" s="20"/>
      <c r="BS1074" s="20"/>
      <c r="BT1074" s="20"/>
      <c r="BU1074" s="20"/>
      <c r="BV1074" s="20"/>
      <c r="BW1074" s="20"/>
      <c r="BX1074" s="20"/>
      <c r="BY1074" s="20"/>
      <c r="BZ1074" s="20"/>
      <c r="CA1074" s="20"/>
      <c r="CB1074" s="20"/>
      <c r="CC1074" s="20"/>
      <c r="CD1074" s="20"/>
      <c r="CE1074" s="20"/>
      <c r="CF1074" s="20"/>
      <c r="CG1074" s="20"/>
      <c r="CH1074" s="20"/>
      <c r="CI1074" s="20"/>
      <c r="CJ1074" s="20"/>
      <c r="CK1074" s="20"/>
      <c r="CL1074" s="20"/>
      <c r="CM1074" s="20"/>
      <c r="CN1074" s="20"/>
      <c r="CO1074" s="20"/>
      <c r="CP1074" s="20"/>
      <c r="CQ1074" s="20"/>
      <c r="CR1074" s="20"/>
      <c r="CS1074" s="20"/>
      <c r="CT1074" s="20"/>
      <c r="CU1074" s="20"/>
      <c r="CV1074" s="20"/>
      <c r="CW1074" s="20"/>
      <c r="CX1074" s="20"/>
      <c r="CY1074" s="20"/>
      <c r="CZ1074" s="20"/>
      <c r="DA1074" s="20"/>
      <c r="DB1074" s="20"/>
      <c r="DC1074" s="20"/>
      <c r="DD1074" s="20"/>
      <c r="DE1074" s="20"/>
      <c r="DF1074" s="20"/>
      <c r="DG1074" s="20"/>
      <c r="DH1074" s="20"/>
      <c r="DI1074" s="20"/>
      <c r="DJ1074" s="20"/>
      <c r="DK1074" s="20"/>
      <c r="DL1074" s="20"/>
      <c r="DM1074" s="20"/>
      <c r="DN1074" s="20"/>
      <c r="DO1074" s="20"/>
      <c r="DP1074" s="20"/>
      <c r="DQ1074" s="20"/>
      <c r="DR1074" s="20"/>
      <c r="DS1074" s="20"/>
      <c r="DT1074" s="20"/>
      <c r="DU1074" s="20"/>
      <c r="DV1074" s="20"/>
      <c r="DW1074" s="20"/>
      <c r="DX1074" s="20"/>
      <c r="DY1074" s="20"/>
      <c r="DZ1074" s="20"/>
      <c r="EA1074" s="20"/>
      <c r="EB1074" s="20"/>
      <c r="EC1074" s="20"/>
      <c r="ED1074" s="20"/>
      <c r="EE1074" s="20"/>
      <c r="EF1074" s="20"/>
      <c r="EG1074" s="20"/>
      <c r="EH1074" s="20"/>
      <c r="EK1074" s="21"/>
    </row>
    <row r="1075" spans="1:141" s="19" customFormat="1" ht="12" customHeight="1" x14ac:dyDescent="0.25">
      <c r="A1075" s="22"/>
      <c r="B1075" s="4"/>
      <c r="C1075" s="73"/>
      <c r="D1075" s="73"/>
      <c r="E1075" s="73"/>
      <c r="F1075" s="73"/>
      <c r="G1075" s="73"/>
      <c r="H1075" s="73"/>
      <c r="I1075" s="73"/>
      <c r="J1075" s="73"/>
      <c r="K1075" s="82"/>
      <c r="L1075" s="81"/>
      <c r="M1075" s="81"/>
      <c r="N1075" s="55"/>
      <c r="O1075" s="55"/>
      <c r="P1075" s="56"/>
      <c r="Q1075" s="17"/>
      <c r="R1075" s="150"/>
      <c r="S1075" s="150"/>
      <c r="T1075" s="150"/>
      <c r="U1075" s="150"/>
      <c r="V1075" s="321"/>
      <c r="W1075" s="338"/>
      <c r="X1075" s="192"/>
      <c r="Y1075" s="195"/>
      <c r="Z1075" s="151"/>
      <c r="AA1075" s="152"/>
      <c r="AB1075" s="152"/>
      <c r="AC1075" s="152"/>
      <c r="AD1075" s="152"/>
      <c r="AE1075" s="20"/>
      <c r="AF1075" s="20"/>
      <c r="AG1075" s="20"/>
      <c r="AH1075" s="20"/>
      <c r="AI1075" s="20"/>
      <c r="AJ1075" s="20"/>
      <c r="AK1075" s="20"/>
      <c r="AL1075" s="20"/>
      <c r="AM1075" s="20"/>
      <c r="AN1075" s="20"/>
      <c r="AO1075" s="20"/>
      <c r="AP1075" s="20"/>
      <c r="AQ1075" s="20"/>
      <c r="AR1075" s="20"/>
      <c r="AS1075" s="20"/>
      <c r="AT1075" s="20"/>
      <c r="AU1075" s="20"/>
      <c r="AV1075" s="20"/>
      <c r="AW1075" s="20"/>
      <c r="AX1075" s="20"/>
      <c r="AY1075" s="20"/>
      <c r="AZ1075" s="20"/>
      <c r="BA1075" s="20"/>
      <c r="BB1075" s="20"/>
      <c r="BC1075" s="20"/>
      <c r="BD1075" s="20"/>
      <c r="BE1075" s="20"/>
      <c r="BF1075" s="20"/>
      <c r="BG1075" s="20"/>
      <c r="BH1075" s="20"/>
      <c r="BI1075" s="20"/>
      <c r="BJ1075" s="20"/>
      <c r="BK1075" s="20"/>
      <c r="BL1075" s="20"/>
      <c r="BM1075" s="20"/>
      <c r="BN1075" s="20"/>
      <c r="BO1075" s="20"/>
      <c r="BP1075" s="20"/>
      <c r="BQ1075" s="20"/>
      <c r="BR1075" s="20"/>
      <c r="BS1075" s="20"/>
      <c r="BT1075" s="20"/>
      <c r="BU1075" s="20"/>
      <c r="BV1075" s="20"/>
      <c r="BW1075" s="20"/>
      <c r="BX1075" s="20"/>
      <c r="BY1075" s="20"/>
      <c r="BZ1075" s="20"/>
      <c r="CA1075" s="20"/>
      <c r="CB1075" s="20"/>
      <c r="CC1075" s="20"/>
      <c r="CD1075" s="20"/>
      <c r="CE1075" s="20"/>
      <c r="CF1075" s="20"/>
      <c r="CG1075" s="20"/>
      <c r="CH1075" s="20"/>
      <c r="CI1075" s="20"/>
      <c r="CJ1075" s="20"/>
      <c r="CK1075" s="20"/>
      <c r="CL1075" s="20"/>
      <c r="CM1075" s="20"/>
      <c r="CN1075" s="20"/>
      <c r="CO1075" s="20"/>
      <c r="CP1075" s="20"/>
      <c r="CQ1075" s="20"/>
      <c r="CR1075" s="20"/>
      <c r="CS1075" s="20"/>
      <c r="CT1075" s="20"/>
      <c r="CU1075" s="20"/>
      <c r="CV1075" s="20"/>
      <c r="CW1075" s="20"/>
      <c r="CX1075" s="20"/>
      <c r="CY1075" s="20"/>
      <c r="CZ1075" s="20"/>
      <c r="DA1075" s="20"/>
      <c r="DB1075" s="20"/>
      <c r="DC1075" s="20"/>
      <c r="DD1075" s="20"/>
      <c r="DE1075" s="20"/>
      <c r="DF1075" s="20"/>
      <c r="DG1075" s="20"/>
      <c r="DH1075" s="20"/>
      <c r="DI1075" s="20"/>
      <c r="DJ1075" s="20"/>
      <c r="DK1075" s="20"/>
      <c r="DL1075" s="20"/>
      <c r="DM1075" s="20"/>
      <c r="DN1075" s="20"/>
      <c r="DO1075" s="20"/>
      <c r="DP1075" s="20"/>
      <c r="DQ1075" s="20"/>
      <c r="DR1075" s="20"/>
      <c r="DS1075" s="20"/>
      <c r="DT1075" s="20"/>
      <c r="DU1075" s="20"/>
      <c r="DV1075" s="20"/>
      <c r="DW1075" s="20"/>
      <c r="DX1075" s="20"/>
      <c r="DY1075" s="20"/>
      <c r="DZ1075" s="20"/>
      <c r="EA1075" s="20"/>
      <c r="EB1075" s="20"/>
      <c r="EC1075" s="20"/>
      <c r="ED1075" s="20"/>
      <c r="EE1075" s="20"/>
      <c r="EF1075" s="20"/>
      <c r="EG1075" s="20"/>
      <c r="EH1075" s="20"/>
      <c r="EK1075" s="21"/>
    </row>
    <row r="1076" spans="1:141" s="19" customFormat="1" ht="12" customHeight="1" x14ac:dyDescent="0.25">
      <c r="A1076" s="22"/>
      <c r="B1076" s="4"/>
      <c r="C1076" s="73"/>
      <c r="D1076" s="73"/>
      <c r="E1076" s="73"/>
      <c r="F1076" s="73"/>
      <c r="G1076" s="73"/>
      <c r="H1076" s="73"/>
      <c r="I1076" s="73"/>
      <c r="J1076" s="73"/>
      <c r="K1076" s="82"/>
      <c r="L1076" s="81"/>
      <c r="M1076" s="81"/>
      <c r="N1076" s="55"/>
      <c r="O1076" s="55"/>
      <c r="P1076" s="56"/>
      <c r="Q1076" s="17"/>
      <c r="R1076" s="150"/>
      <c r="S1076" s="150"/>
      <c r="T1076" s="150"/>
      <c r="U1076" s="150"/>
      <c r="V1076" s="321"/>
      <c r="W1076" s="338"/>
      <c r="X1076" s="192"/>
      <c r="Y1076" s="195"/>
      <c r="Z1076" s="151"/>
      <c r="AA1076" s="152"/>
      <c r="AB1076" s="152"/>
      <c r="AC1076" s="152"/>
      <c r="AD1076" s="152"/>
      <c r="AE1076" s="20"/>
      <c r="AF1076" s="20"/>
      <c r="AG1076" s="20"/>
      <c r="AH1076" s="20"/>
      <c r="AI1076" s="20"/>
      <c r="AJ1076" s="20"/>
      <c r="AK1076" s="20"/>
      <c r="AL1076" s="20"/>
      <c r="AM1076" s="20"/>
      <c r="AN1076" s="20"/>
      <c r="AO1076" s="20"/>
      <c r="AP1076" s="20"/>
      <c r="AQ1076" s="20"/>
      <c r="AR1076" s="20"/>
      <c r="AS1076" s="20"/>
      <c r="AT1076" s="20"/>
      <c r="AU1076" s="20"/>
      <c r="AV1076" s="20"/>
      <c r="AW1076" s="20"/>
      <c r="AX1076" s="20"/>
      <c r="AY1076" s="20"/>
      <c r="AZ1076" s="20"/>
      <c r="BA1076" s="20"/>
      <c r="BB1076" s="20"/>
      <c r="BC1076" s="20"/>
      <c r="BD1076" s="20"/>
      <c r="BE1076" s="20"/>
      <c r="BF1076" s="20"/>
      <c r="BG1076" s="20"/>
      <c r="BH1076" s="20"/>
      <c r="BI1076" s="20"/>
      <c r="BJ1076" s="20"/>
      <c r="BK1076" s="20"/>
      <c r="BL1076" s="20"/>
      <c r="BM1076" s="20"/>
      <c r="BN1076" s="20"/>
      <c r="BO1076" s="20"/>
      <c r="BP1076" s="20"/>
      <c r="BQ1076" s="20"/>
      <c r="BR1076" s="20"/>
      <c r="BS1076" s="20"/>
      <c r="BT1076" s="20"/>
      <c r="BU1076" s="20"/>
      <c r="BV1076" s="20"/>
      <c r="BW1076" s="20"/>
      <c r="BX1076" s="20"/>
      <c r="BY1076" s="20"/>
      <c r="BZ1076" s="20"/>
      <c r="CA1076" s="20"/>
      <c r="CB1076" s="20"/>
      <c r="CC1076" s="20"/>
      <c r="CD1076" s="20"/>
      <c r="CE1076" s="20"/>
      <c r="CF1076" s="20"/>
      <c r="CG1076" s="20"/>
      <c r="CH1076" s="20"/>
      <c r="CI1076" s="20"/>
      <c r="CJ1076" s="20"/>
      <c r="CK1076" s="20"/>
      <c r="CL1076" s="20"/>
      <c r="CM1076" s="20"/>
      <c r="CN1076" s="20"/>
      <c r="CO1076" s="20"/>
      <c r="CP1076" s="20"/>
      <c r="CQ1076" s="20"/>
      <c r="CR1076" s="20"/>
      <c r="CS1076" s="20"/>
      <c r="CT1076" s="20"/>
      <c r="CU1076" s="20"/>
      <c r="CV1076" s="20"/>
      <c r="CW1076" s="20"/>
      <c r="CX1076" s="20"/>
      <c r="CY1076" s="20"/>
      <c r="CZ1076" s="20"/>
      <c r="DA1076" s="20"/>
      <c r="DB1076" s="20"/>
      <c r="DC1076" s="20"/>
      <c r="DD1076" s="20"/>
      <c r="DE1076" s="20"/>
      <c r="DF1076" s="20"/>
      <c r="DG1076" s="20"/>
      <c r="DH1076" s="20"/>
      <c r="DI1076" s="20"/>
      <c r="DJ1076" s="20"/>
      <c r="DK1076" s="20"/>
      <c r="DL1076" s="20"/>
      <c r="DM1076" s="20"/>
      <c r="DN1076" s="20"/>
      <c r="DO1076" s="20"/>
      <c r="DP1076" s="20"/>
      <c r="DQ1076" s="20"/>
      <c r="DR1076" s="20"/>
      <c r="DS1076" s="20"/>
      <c r="DT1076" s="20"/>
      <c r="DU1076" s="20"/>
      <c r="DV1076" s="20"/>
      <c r="DW1076" s="20"/>
      <c r="DX1076" s="20"/>
      <c r="DY1076" s="20"/>
      <c r="DZ1076" s="20"/>
      <c r="EA1076" s="20"/>
      <c r="EB1076" s="20"/>
      <c r="EC1076" s="20"/>
      <c r="ED1076" s="20"/>
      <c r="EE1076" s="20"/>
      <c r="EF1076" s="20"/>
      <c r="EG1076" s="20"/>
      <c r="EH1076" s="20"/>
      <c r="EK1076" s="21"/>
    </row>
    <row r="1077" spans="1:141" s="19" customFormat="1" ht="12" customHeight="1" x14ac:dyDescent="0.25">
      <c r="B1077" s="4"/>
      <c r="C1077" s="73"/>
      <c r="D1077" s="73"/>
      <c r="E1077" s="73"/>
      <c r="F1077" s="73"/>
      <c r="G1077" s="73"/>
      <c r="H1077" s="73"/>
      <c r="I1077" s="73"/>
      <c r="J1077" s="73"/>
      <c r="K1077" s="82"/>
      <c r="L1077" s="81"/>
      <c r="M1077" s="81"/>
      <c r="N1077" s="55"/>
      <c r="O1077" s="55"/>
      <c r="P1077" s="56"/>
      <c r="Q1077" s="17"/>
      <c r="R1077" s="150"/>
      <c r="S1077" s="150"/>
      <c r="T1077" s="150"/>
      <c r="U1077" s="150"/>
      <c r="V1077" s="321"/>
      <c r="W1077" s="338"/>
      <c r="X1077" s="192"/>
      <c r="Y1077" s="53"/>
      <c r="Z1077" s="151"/>
      <c r="AA1077" s="152"/>
      <c r="AB1077" s="152"/>
      <c r="AC1077" s="152"/>
      <c r="AD1077" s="152"/>
      <c r="AE1077" s="20"/>
      <c r="AF1077" s="20"/>
      <c r="AG1077" s="20"/>
      <c r="AH1077" s="20"/>
      <c r="AI1077" s="20"/>
      <c r="AJ1077" s="20"/>
      <c r="AK1077" s="20"/>
      <c r="AL1077" s="20"/>
      <c r="AM1077" s="20"/>
      <c r="AN1077" s="20"/>
      <c r="AO1077" s="20"/>
      <c r="AP1077" s="20"/>
      <c r="AQ1077" s="20"/>
      <c r="AR1077" s="20"/>
      <c r="AS1077" s="20"/>
      <c r="AT1077" s="20"/>
      <c r="AU1077" s="20"/>
      <c r="AV1077" s="20"/>
      <c r="AW1077" s="20"/>
      <c r="AX1077" s="20"/>
      <c r="AY1077" s="20"/>
      <c r="AZ1077" s="20"/>
      <c r="BA1077" s="20"/>
      <c r="BB1077" s="20"/>
      <c r="BC1077" s="20"/>
      <c r="BD1077" s="20"/>
      <c r="BE1077" s="20"/>
      <c r="BF1077" s="20"/>
      <c r="BG1077" s="20"/>
      <c r="BH1077" s="20"/>
      <c r="BI1077" s="20"/>
      <c r="BJ1077" s="20"/>
      <c r="BK1077" s="20"/>
      <c r="BL1077" s="20"/>
      <c r="BM1077" s="20"/>
      <c r="BN1077" s="20"/>
      <c r="BO1077" s="20"/>
      <c r="BP1077" s="20"/>
      <c r="BQ1077" s="20"/>
      <c r="BR1077" s="20"/>
      <c r="BS1077" s="20"/>
      <c r="BT1077" s="20"/>
      <c r="BU1077" s="20"/>
      <c r="BV1077" s="20"/>
      <c r="BW1077" s="20"/>
      <c r="BX1077" s="20"/>
      <c r="BY1077" s="20"/>
      <c r="BZ1077" s="20"/>
      <c r="CA1077" s="20"/>
      <c r="CB1077" s="20"/>
      <c r="CC1077" s="20"/>
      <c r="CD1077" s="20"/>
      <c r="CE1077" s="20"/>
      <c r="CF1077" s="20"/>
      <c r="CG1077" s="20"/>
      <c r="CH1077" s="20"/>
      <c r="CI1077" s="20"/>
      <c r="CJ1077" s="20"/>
      <c r="CK1077" s="20"/>
      <c r="CL1077" s="20"/>
      <c r="CM1077" s="20"/>
      <c r="CN1077" s="20"/>
      <c r="CO1077" s="20"/>
      <c r="CP1077" s="20"/>
      <c r="CQ1077" s="20"/>
      <c r="CR1077" s="20"/>
      <c r="CS1077" s="20"/>
      <c r="CT1077" s="20"/>
      <c r="CU1077" s="20"/>
      <c r="CV1077" s="20"/>
      <c r="CW1077" s="20"/>
      <c r="CX1077" s="20"/>
      <c r="CY1077" s="20"/>
      <c r="CZ1077" s="20"/>
      <c r="DA1077" s="20"/>
      <c r="DB1077" s="20"/>
      <c r="DC1077" s="20"/>
      <c r="DD1077" s="20"/>
      <c r="DE1077" s="20"/>
      <c r="DF1077" s="20"/>
      <c r="DG1077" s="20"/>
      <c r="DH1077" s="20"/>
      <c r="DI1077" s="20"/>
      <c r="DJ1077" s="20"/>
      <c r="DK1077" s="20"/>
      <c r="DL1077" s="20"/>
      <c r="DM1077" s="20"/>
      <c r="DN1077" s="20"/>
      <c r="DO1077" s="20"/>
      <c r="DP1077" s="20"/>
      <c r="DQ1077" s="20"/>
      <c r="DR1077" s="20"/>
      <c r="DS1077" s="20"/>
      <c r="DT1077" s="20"/>
      <c r="DU1077" s="20"/>
      <c r="DV1077" s="20"/>
      <c r="DW1077" s="20"/>
      <c r="DX1077" s="20"/>
      <c r="DY1077" s="20"/>
      <c r="DZ1077" s="20"/>
      <c r="EA1077" s="20"/>
      <c r="EB1077" s="20"/>
      <c r="EC1077" s="20"/>
      <c r="ED1077" s="20"/>
      <c r="EE1077" s="20"/>
      <c r="EF1077" s="20"/>
      <c r="EG1077" s="20"/>
      <c r="EH1077" s="20"/>
      <c r="EK1077" s="21"/>
    </row>
    <row r="1078" spans="1:141" s="19" customFormat="1" ht="12" customHeight="1" x14ac:dyDescent="0.25">
      <c r="B1078" s="4"/>
      <c r="C1078" s="73"/>
      <c r="D1078" s="73"/>
      <c r="E1078" s="73"/>
      <c r="F1078" s="73"/>
      <c r="G1078" s="73"/>
      <c r="H1078" s="73"/>
      <c r="I1078" s="73"/>
      <c r="J1078" s="73"/>
      <c r="K1078" s="82"/>
      <c r="L1078" s="81"/>
      <c r="M1078" s="81"/>
      <c r="N1078" s="55"/>
      <c r="O1078" s="55"/>
      <c r="P1078" s="56"/>
      <c r="Q1078" s="17"/>
      <c r="R1078" s="150"/>
      <c r="S1078" s="150"/>
      <c r="T1078" s="150"/>
      <c r="U1078" s="150"/>
      <c r="V1078" s="321"/>
      <c r="W1078" s="338"/>
      <c r="X1078" s="192"/>
      <c r="Y1078" s="195"/>
      <c r="Z1078" s="151"/>
      <c r="AA1078" s="152"/>
      <c r="AB1078" s="152"/>
      <c r="AC1078" s="152"/>
      <c r="AD1078" s="152"/>
      <c r="AE1078" s="20"/>
      <c r="AF1078" s="20"/>
      <c r="AG1078" s="20"/>
      <c r="AH1078" s="20"/>
      <c r="AI1078" s="20"/>
      <c r="AJ1078" s="20"/>
      <c r="AK1078" s="20"/>
      <c r="AL1078" s="20"/>
      <c r="AM1078" s="20"/>
      <c r="AN1078" s="20"/>
      <c r="AO1078" s="20"/>
      <c r="AP1078" s="20"/>
      <c r="AQ1078" s="20"/>
      <c r="AR1078" s="20"/>
      <c r="AS1078" s="20"/>
      <c r="AT1078" s="20"/>
      <c r="AU1078" s="20"/>
      <c r="AV1078" s="20"/>
      <c r="AW1078" s="20"/>
      <c r="AX1078" s="20"/>
      <c r="AY1078" s="20"/>
      <c r="AZ1078" s="20"/>
      <c r="BA1078" s="20"/>
      <c r="BB1078" s="20"/>
      <c r="BC1078" s="20"/>
      <c r="BD1078" s="20"/>
      <c r="BE1078" s="20"/>
      <c r="BF1078" s="20"/>
      <c r="BG1078" s="20"/>
      <c r="BH1078" s="20"/>
      <c r="BI1078" s="20"/>
      <c r="BJ1078" s="20"/>
      <c r="BK1078" s="20"/>
      <c r="BL1078" s="20"/>
      <c r="BM1078" s="20"/>
      <c r="BN1078" s="20"/>
      <c r="BO1078" s="20"/>
      <c r="BP1078" s="20"/>
      <c r="BQ1078" s="20"/>
      <c r="BR1078" s="20"/>
      <c r="BS1078" s="20"/>
      <c r="BT1078" s="20"/>
      <c r="BU1078" s="20"/>
      <c r="BV1078" s="20"/>
      <c r="BW1078" s="20"/>
      <c r="BX1078" s="20"/>
      <c r="BY1078" s="20"/>
      <c r="BZ1078" s="20"/>
      <c r="CA1078" s="20"/>
      <c r="CB1078" s="20"/>
      <c r="CC1078" s="20"/>
      <c r="CD1078" s="20"/>
      <c r="CE1078" s="20"/>
      <c r="CF1078" s="20"/>
      <c r="CG1078" s="20"/>
      <c r="CH1078" s="20"/>
      <c r="CI1078" s="20"/>
      <c r="CJ1078" s="20"/>
      <c r="CK1078" s="20"/>
      <c r="CL1078" s="20"/>
      <c r="CM1078" s="20"/>
      <c r="CN1078" s="20"/>
      <c r="CO1078" s="20"/>
      <c r="CP1078" s="20"/>
      <c r="CQ1078" s="20"/>
      <c r="CR1078" s="20"/>
      <c r="CS1078" s="20"/>
      <c r="CT1078" s="20"/>
      <c r="CU1078" s="20"/>
      <c r="CV1078" s="20"/>
      <c r="CW1078" s="20"/>
      <c r="CX1078" s="20"/>
      <c r="CY1078" s="20"/>
      <c r="CZ1078" s="20"/>
      <c r="DA1078" s="20"/>
      <c r="DB1078" s="20"/>
      <c r="DC1078" s="20"/>
      <c r="DD1078" s="20"/>
      <c r="DE1078" s="20"/>
      <c r="DF1078" s="20"/>
      <c r="DG1078" s="20"/>
      <c r="DH1078" s="20"/>
      <c r="DI1078" s="20"/>
      <c r="DJ1078" s="20"/>
      <c r="DK1078" s="20"/>
      <c r="DL1078" s="20"/>
      <c r="DM1078" s="20"/>
      <c r="DN1078" s="20"/>
      <c r="DO1078" s="20"/>
      <c r="DP1078" s="20"/>
      <c r="DQ1078" s="20"/>
      <c r="DR1078" s="20"/>
      <c r="DS1078" s="20"/>
      <c r="DT1078" s="20"/>
      <c r="DU1078" s="20"/>
      <c r="DV1078" s="20"/>
      <c r="DW1078" s="20"/>
      <c r="DX1078" s="20"/>
      <c r="DY1078" s="20"/>
      <c r="DZ1078" s="20"/>
      <c r="EA1078" s="20"/>
      <c r="EB1078" s="20"/>
      <c r="EC1078" s="20"/>
      <c r="ED1078" s="20"/>
      <c r="EE1078" s="20"/>
      <c r="EF1078" s="20"/>
      <c r="EG1078" s="20"/>
      <c r="EH1078" s="20"/>
      <c r="EK1078" s="21"/>
    </row>
    <row r="1079" spans="1:141" s="19" customFormat="1" ht="12" customHeight="1" x14ac:dyDescent="0.25">
      <c r="B1079" s="4"/>
      <c r="C1079" s="73"/>
      <c r="D1079" s="73"/>
      <c r="E1079" s="73"/>
      <c r="F1079" s="73"/>
      <c r="G1079" s="73"/>
      <c r="H1079" s="73"/>
      <c r="I1079" s="73"/>
      <c r="J1079" s="73"/>
      <c r="K1079" s="82"/>
      <c r="L1079" s="81"/>
      <c r="M1079" s="81"/>
      <c r="N1079" s="55"/>
      <c r="O1079" s="55"/>
      <c r="P1079" s="56"/>
      <c r="Q1079" s="17"/>
      <c r="R1079" s="150"/>
      <c r="S1079" s="150"/>
      <c r="T1079" s="150"/>
      <c r="U1079" s="150"/>
      <c r="V1079" s="321"/>
      <c r="W1079" s="338"/>
      <c r="X1079" s="192"/>
      <c r="Y1079" s="195"/>
      <c r="Z1079" s="151"/>
      <c r="AA1079" s="152"/>
      <c r="AB1079" s="152"/>
      <c r="AC1079" s="152"/>
      <c r="AD1079" s="152"/>
      <c r="AE1079" s="20"/>
      <c r="AF1079" s="20"/>
      <c r="AG1079" s="20"/>
      <c r="AH1079" s="20"/>
      <c r="AI1079" s="20"/>
      <c r="AJ1079" s="20"/>
      <c r="AK1079" s="20"/>
      <c r="AL1079" s="20"/>
      <c r="AM1079" s="20"/>
      <c r="AN1079" s="20"/>
      <c r="AO1079" s="20"/>
      <c r="AP1079" s="20"/>
      <c r="AQ1079" s="20"/>
      <c r="AR1079" s="20"/>
      <c r="AS1079" s="20"/>
      <c r="AT1079" s="20"/>
      <c r="AU1079" s="20"/>
      <c r="AV1079" s="20"/>
      <c r="AW1079" s="20"/>
      <c r="AX1079" s="20"/>
      <c r="AY1079" s="20"/>
      <c r="AZ1079" s="20"/>
      <c r="BA1079" s="20"/>
      <c r="BB1079" s="20"/>
      <c r="BC1079" s="20"/>
      <c r="BD1079" s="20"/>
      <c r="BE1079" s="20"/>
      <c r="BF1079" s="20"/>
      <c r="BG1079" s="20"/>
      <c r="BH1079" s="20"/>
      <c r="BI1079" s="20"/>
      <c r="BJ1079" s="20"/>
      <c r="BK1079" s="20"/>
      <c r="BL1079" s="20"/>
      <c r="BM1079" s="20"/>
      <c r="BN1079" s="20"/>
      <c r="BO1079" s="20"/>
      <c r="BP1079" s="20"/>
      <c r="BQ1079" s="20"/>
      <c r="BR1079" s="20"/>
      <c r="BS1079" s="20"/>
      <c r="BT1079" s="20"/>
      <c r="BU1079" s="20"/>
      <c r="BV1079" s="20"/>
      <c r="BW1079" s="20"/>
      <c r="BX1079" s="20"/>
      <c r="BY1079" s="20"/>
      <c r="BZ1079" s="20"/>
      <c r="CA1079" s="20"/>
      <c r="CB1079" s="20"/>
      <c r="CC1079" s="20"/>
      <c r="CD1079" s="20"/>
      <c r="CE1079" s="20"/>
      <c r="CF1079" s="20"/>
      <c r="CG1079" s="20"/>
      <c r="CH1079" s="20"/>
      <c r="CI1079" s="20"/>
      <c r="CJ1079" s="20"/>
      <c r="CK1079" s="20"/>
      <c r="CL1079" s="20"/>
      <c r="CM1079" s="20"/>
      <c r="CN1079" s="20"/>
      <c r="CO1079" s="20"/>
      <c r="CP1079" s="20"/>
      <c r="CQ1079" s="20"/>
      <c r="CR1079" s="20"/>
      <c r="CS1079" s="20"/>
      <c r="CT1079" s="20"/>
      <c r="CU1079" s="20"/>
      <c r="CV1079" s="20"/>
      <c r="CW1079" s="20"/>
      <c r="CX1079" s="20"/>
      <c r="CY1079" s="20"/>
      <c r="CZ1079" s="20"/>
      <c r="DA1079" s="20"/>
      <c r="DB1079" s="20"/>
      <c r="DC1079" s="20"/>
      <c r="DD1079" s="20"/>
      <c r="DE1079" s="20"/>
      <c r="DF1079" s="20"/>
      <c r="DG1079" s="20"/>
      <c r="DH1079" s="20"/>
      <c r="DI1079" s="20"/>
      <c r="DJ1079" s="20"/>
      <c r="DK1079" s="20"/>
      <c r="DL1079" s="20"/>
      <c r="DM1079" s="20"/>
      <c r="DN1079" s="20"/>
      <c r="DO1079" s="20"/>
      <c r="DP1079" s="20"/>
      <c r="DQ1079" s="20"/>
      <c r="DR1079" s="20"/>
      <c r="DS1079" s="20"/>
      <c r="DT1079" s="20"/>
      <c r="DU1079" s="20"/>
      <c r="DV1079" s="20"/>
      <c r="DW1079" s="20"/>
      <c r="DX1079" s="20"/>
      <c r="DY1079" s="20"/>
      <c r="DZ1079" s="20"/>
      <c r="EA1079" s="20"/>
      <c r="EB1079" s="20"/>
      <c r="EC1079" s="20"/>
      <c r="ED1079" s="20"/>
      <c r="EE1079" s="20"/>
      <c r="EF1079" s="20"/>
      <c r="EG1079" s="20"/>
      <c r="EH1079" s="20"/>
      <c r="EK1079" s="21"/>
    </row>
    <row r="1080" spans="1:141" s="19" customFormat="1" ht="12" customHeight="1" x14ac:dyDescent="0.25">
      <c r="B1080" s="4"/>
      <c r="C1080" s="73"/>
      <c r="D1080" s="73"/>
      <c r="E1080" s="73"/>
      <c r="F1080" s="73"/>
      <c r="G1080" s="73"/>
      <c r="H1080" s="73"/>
      <c r="I1080" s="73"/>
      <c r="J1080" s="73"/>
      <c r="K1080" s="82"/>
      <c r="L1080" s="81"/>
      <c r="M1080" s="81"/>
      <c r="N1080" s="55"/>
      <c r="O1080" s="55"/>
      <c r="P1080" s="56"/>
      <c r="Q1080" s="17"/>
      <c r="R1080" s="150"/>
      <c r="S1080" s="150"/>
      <c r="T1080" s="150"/>
      <c r="U1080" s="150"/>
      <c r="V1080" s="321"/>
      <c r="W1080" s="338"/>
      <c r="X1080" s="192"/>
      <c r="Y1080" s="195"/>
      <c r="Z1080" s="151"/>
      <c r="AA1080" s="152"/>
      <c r="AB1080" s="152"/>
      <c r="AC1080" s="152"/>
      <c r="AD1080" s="152"/>
      <c r="AE1080" s="20"/>
      <c r="AF1080" s="20"/>
      <c r="AG1080" s="20"/>
      <c r="AH1080" s="20"/>
      <c r="AI1080" s="20"/>
      <c r="AJ1080" s="20"/>
      <c r="AK1080" s="20"/>
      <c r="AL1080" s="20"/>
      <c r="AM1080" s="20"/>
      <c r="AN1080" s="20"/>
      <c r="AO1080" s="20"/>
      <c r="AP1080" s="20"/>
      <c r="AQ1080" s="20"/>
      <c r="AR1080" s="20"/>
      <c r="AS1080" s="20"/>
      <c r="AT1080" s="20"/>
      <c r="AU1080" s="20"/>
      <c r="AV1080" s="20"/>
      <c r="AW1080" s="20"/>
      <c r="AX1080" s="20"/>
      <c r="AY1080" s="20"/>
      <c r="AZ1080" s="20"/>
      <c r="BA1080" s="20"/>
      <c r="BB1080" s="20"/>
      <c r="BC1080" s="20"/>
      <c r="BD1080" s="20"/>
      <c r="BE1080" s="20"/>
      <c r="BF1080" s="20"/>
      <c r="BG1080" s="20"/>
      <c r="BH1080" s="20"/>
      <c r="BI1080" s="20"/>
      <c r="BJ1080" s="20"/>
      <c r="BK1080" s="20"/>
      <c r="BL1080" s="20"/>
      <c r="BM1080" s="20"/>
      <c r="BN1080" s="20"/>
      <c r="BO1080" s="20"/>
      <c r="BP1080" s="20"/>
      <c r="BQ1080" s="20"/>
      <c r="BR1080" s="20"/>
      <c r="BS1080" s="20"/>
      <c r="BT1080" s="20"/>
      <c r="BU1080" s="20"/>
      <c r="BV1080" s="20"/>
      <c r="BW1080" s="20"/>
      <c r="BX1080" s="20"/>
      <c r="BY1080" s="20"/>
      <c r="BZ1080" s="20"/>
      <c r="CA1080" s="20"/>
      <c r="CB1080" s="20"/>
      <c r="CC1080" s="20"/>
      <c r="CD1080" s="20"/>
      <c r="CE1080" s="20"/>
      <c r="CF1080" s="20"/>
      <c r="CG1080" s="20"/>
      <c r="CH1080" s="20"/>
      <c r="CI1080" s="20"/>
      <c r="CJ1080" s="20"/>
      <c r="CK1080" s="20"/>
      <c r="CL1080" s="20"/>
      <c r="CM1080" s="20"/>
      <c r="CN1080" s="20"/>
      <c r="CO1080" s="20"/>
      <c r="CP1080" s="20"/>
      <c r="CQ1080" s="20"/>
      <c r="CR1080" s="20"/>
      <c r="CS1080" s="20"/>
      <c r="CT1080" s="20"/>
      <c r="CU1080" s="20"/>
      <c r="CV1080" s="20"/>
      <c r="CW1080" s="20"/>
      <c r="CX1080" s="20"/>
      <c r="CY1080" s="20"/>
      <c r="CZ1080" s="20"/>
      <c r="DA1080" s="20"/>
      <c r="DB1080" s="20"/>
      <c r="DC1080" s="20"/>
      <c r="DD1080" s="20"/>
      <c r="DE1080" s="20"/>
      <c r="DF1080" s="20"/>
      <c r="DG1080" s="20"/>
      <c r="DH1080" s="20"/>
      <c r="DI1080" s="20"/>
      <c r="DJ1080" s="20"/>
      <c r="DK1080" s="20"/>
      <c r="DL1080" s="20"/>
      <c r="DM1080" s="20"/>
      <c r="DN1080" s="20"/>
      <c r="DO1080" s="20"/>
      <c r="DP1080" s="20"/>
      <c r="DQ1080" s="20"/>
      <c r="DR1080" s="20"/>
      <c r="DS1080" s="20"/>
      <c r="DT1080" s="20"/>
      <c r="DU1080" s="20"/>
      <c r="DV1080" s="20"/>
      <c r="DW1080" s="20"/>
      <c r="DX1080" s="20"/>
      <c r="DY1080" s="20"/>
      <c r="DZ1080" s="20"/>
      <c r="EA1080" s="20"/>
      <c r="EB1080" s="20"/>
      <c r="EC1080" s="20"/>
      <c r="ED1080" s="20"/>
      <c r="EE1080" s="20"/>
      <c r="EF1080" s="20"/>
      <c r="EG1080" s="20"/>
      <c r="EH1080" s="20"/>
      <c r="EK1080" s="21"/>
    </row>
    <row r="1081" spans="1:141" s="19" customFormat="1" ht="12" customHeight="1" x14ac:dyDescent="0.25">
      <c r="B1081" s="4"/>
      <c r="C1081" s="73"/>
      <c r="D1081" s="73"/>
      <c r="E1081" s="73"/>
      <c r="F1081" s="73"/>
      <c r="G1081" s="73"/>
      <c r="H1081" s="73"/>
      <c r="I1081" s="73"/>
      <c r="J1081" s="73"/>
      <c r="K1081" s="82"/>
      <c r="L1081" s="81"/>
      <c r="M1081" s="81"/>
      <c r="N1081" s="55"/>
      <c r="O1081" s="55"/>
      <c r="P1081" s="56"/>
      <c r="Q1081" s="17"/>
      <c r="R1081" s="150"/>
      <c r="S1081" s="150"/>
      <c r="T1081" s="150"/>
      <c r="U1081" s="150"/>
      <c r="V1081" s="321"/>
      <c r="W1081" s="338"/>
      <c r="X1081" s="192"/>
      <c r="Y1081" s="195"/>
      <c r="Z1081" s="151"/>
      <c r="AA1081" s="152"/>
      <c r="AB1081" s="152"/>
      <c r="AC1081" s="152"/>
      <c r="AD1081" s="152"/>
      <c r="AE1081" s="20"/>
      <c r="AF1081" s="20"/>
      <c r="AG1081" s="20"/>
      <c r="AH1081" s="20"/>
      <c r="AI1081" s="20"/>
      <c r="AJ1081" s="20"/>
      <c r="AK1081" s="20"/>
      <c r="AL1081" s="20"/>
      <c r="AM1081" s="20"/>
      <c r="AN1081" s="20"/>
      <c r="AO1081" s="20"/>
      <c r="AP1081" s="20"/>
      <c r="AQ1081" s="20"/>
      <c r="AR1081" s="20"/>
      <c r="AS1081" s="20"/>
      <c r="AT1081" s="20"/>
      <c r="AU1081" s="20"/>
      <c r="AV1081" s="20"/>
      <c r="AW1081" s="20"/>
      <c r="AX1081" s="20"/>
      <c r="AY1081" s="20"/>
      <c r="AZ1081" s="20"/>
      <c r="BA1081" s="20"/>
      <c r="BB1081" s="20"/>
      <c r="BC1081" s="20"/>
      <c r="BD1081" s="20"/>
      <c r="BE1081" s="20"/>
      <c r="BF1081" s="20"/>
      <c r="BG1081" s="20"/>
      <c r="BH1081" s="20"/>
      <c r="BI1081" s="20"/>
      <c r="BJ1081" s="20"/>
      <c r="BK1081" s="20"/>
      <c r="BL1081" s="20"/>
      <c r="BM1081" s="20"/>
      <c r="BN1081" s="20"/>
      <c r="BO1081" s="20"/>
      <c r="BP1081" s="20"/>
      <c r="BQ1081" s="20"/>
      <c r="BR1081" s="20"/>
      <c r="BS1081" s="20"/>
      <c r="BT1081" s="20"/>
      <c r="BU1081" s="20"/>
      <c r="BV1081" s="20"/>
      <c r="BW1081" s="20"/>
      <c r="BX1081" s="20"/>
      <c r="BY1081" s="20"/>
      <c r="BZ1081" s="20"/>
      <c r="CA1081" s="20"/>
      <c r="CB1081" s="20"/>
      <c r="CC1081" s="20"/>
      <c r="CD1081" s="20"/>
      <c r="CE1081" s="20"/>
      <c r="CF1081" s="20"/>
      <c r="CG1081" s="20"/>
      <c r="CH1081" s="20"/>
      <c r="CI1081" s="20"/>
      <c r="CJ1081" s="20"/>
      <c r="CK1081" s="20"/>
      <c r="CL1081" s="20"/>
      <c r="CM1081" s="20"/>
      <c r="CN1081" s="20"/>
      <c r="CO1081" s="20"/>
      <c r="CP1081" s="20"/>
      <c r="CQ1081" s="20"/>
      <c r="CR1081" s="20"/>
      <c r="CS1081" s="20"/>
      <c r="CT1081" s="20"/>
      <c r="CU1081" s="20"/>
      <c r="CV1081" s="20"/>
      <c r="CW1081" s="20"/>
      <c r="CX1081" s="20"/>
      <c r="CY1081" s="20"/>
      <c r="CZ1081" s="20"/>
      <c r="DA1081" s="20"/>
      <c r="DB1081" s="20"/>
      <c r="DC1081" s="20"/>
      <c r="DD1081" s="20"/>
      <c r="DE1081" s="20"/>
      <c r="DF1081" s="20"/>
      <c r="DG1081" s="20"/>
      <c r="DH1081" s="20"/>
      <c r="DI1081" s="20"/>
      <c r="DJ1081" s="20"/>
      <c r="DK1081" s="20"/>
      <c r="DL1081" s="20"/>
      <c r="DM1081" s="20"/>
      <c r="DN1081" s="20"/>
      <c r="DO1081" s="20"/>
      <c r="DP1081" s="20"/>
      <c r="DQ1081" s="20"/>
      <c r="DR1081" s="20"/>
      <c r="DS1081" s="20"/>
      <c r="DT1081" s="20"/>
      <c r="DU1081" s="20"/>
      <c r="DV1081" s="20"/>
      <c r="DW1081" s="20"/>
      <c r="DX1081" s="20"/>
      <c r="DY1081" s="20"/>
      <c r="DZ1081" s="20"/>
      <c r="EA1081" s="20"/>
      <c r="EB1081" s="20"/>
      <c r="EC1081" s="20"/>
      <c r="ED1081" s="20"/>
      <c r="EE1081" s="20"/>
      <c r="EF1081" s="20"/>
      <c r="EG1081" s="20"/>
      <c r="EH1081" s="20"/>
      <c r="EK1081" s="21"/>
    </row>
    <row r="1082" spans="1:141" ht="12" customHeight="1" x14ac:dyDescent="0.3">
      <c r="B1082" s="4"/>
      <c r="C1082" s="73"/>
      <c r="D1082" s="73"/>
      <c r="E1082" s="73"/>
      <c r="F1082" s="73"/>
      <c r="G1082" s="73"/>
      <c r="H1082" s="73"/>
      <c r="I1082" s="73"/>
      <c r="J1082" s="73"/>
      <c r="K1082" s="82"/>
      <c r="L1082" s="81"/>
      <c r="M1082" s="81"/>
      <c r="N1082" s="55"/>
      <c r="O1082" s="55"/>
      <c r="P1082" s="56"/>
      <c r="Q1082" s="7"/>
      <c r="R1082" s="149"/>
      <c r="S1082" s="149"/>
      <c r="T1082" s="149"/>
      <c r="U1082" s="149"/>
      <c r="W1082" s="339"/>
      <c r="X1082" s="190"/>
      <c r="Y1082" s="7"/>
      <c r="Z1082" s="149"/>
    </row>
    <row r="1083" spans="1:141" ht="12" customHeight="1" x14ac:dyDescent="0.25">
      <c r="B1083" s="4"/>
      <c r="C1083" s="73"/>
      <c r="D1083" s="73"/>
      <c r="E1083" s="73"/>
      <c r="F1083" s="73"/>
      <c r="G1083" s="73"/>
      <c r="H1083" s="73"/>
      <c r="I1083" s="73"/>
      <c r="J1083" s="73"/>
      <c r="K1083" s="82"/>
      <c r="L1083" s="81"/>
      <c r="M1083" s="81"/>
      <c r="N1083" s="55"/>
      <c r="O1083" s="55"/>
      <c r="P1083" s="56"/>
      <c r="V1083" s="333"/>
      <c r="Y1083" s="191"/>
    </row>
    <row r="1084" spans="1:141" ht="12" customHeight="1" x14ac:dyDescent="0.25">
      <c r="B1084" s="4"/>
      <c r="C1084" s="73"/>
      <c r="D1084" s="73"/>
      <c r="E1084" s="73"/>
      <c r="F1084" s="73"/>
      <c r="G1084" s="73"/>
      <c r="H1084" s="73"/>
      <c r="I1084" s="73"/>
      <c r="J1084" s="73"/>
      <c r="K1084" s="82"/>
      <c r="L1084" s="81"/>
      <c r="M1084" s="81"/>
      <c r="N1084" s="55"/>
      <c r="O1084" s="55"/>
      <c r="P1084" s="56"/>
      <c r="V1084" s="333"/>
      <c r="Y1084" s="191"/>
      <c r="EK1084" s="1"/>
    </row>
    <row r="1085" spans="1:141" ht="12" customHeight="1" x14ac:dyDescent="0.25">
      <c r="B1085" s="4"/>
      <c r="C1085" s="73"/>
      <c r="D1085" s="73"/>
      <c r="E1085" s="73"/>
      <c r="F1085" s="73"/>
      <c r="G1085" s="73"/>
      <c r="H1085" s="73"/>
      <c r="I1085" s="73"/>
      <c r="J1085" s="73"/>
      <c r="K1085" s="82"/>
      <c r="L1085" s="81"/>
      <c r="M1085" s="81"/>
      <c r="N1085" s="55"/>
      <c r="O1085" s="55"/>
      <c r="P1085" s="56"/>
      <c r="V1085" s="333"/>
      <c r="Y1085" s="191"/>
      <c r="EK1085" s="1"/>
    </row>
    <row r="1086" spans="1:141" ht="12" customHeight="1" x14ac:dyDescent="0.25">
      <c r="B1086" s="4"/>
      <c r="C1086" s="73"/>
      <c r="D1086" s="73"/>
      <c r="E1086" s="73"/>
      <c r="F1086" s="73"/>
      <c r="G1086" s="73"/>
      <c r="H1086" s="73"/>
      <c r="I1086" s="73"/>
      <c r="J1086" s="73"/>
      <c r="K1086" s="82"/>
      <c r="L1086" s="81"/>
      <c r="M1086" s="81"/>
      <c r="N1086" s="55"/>
      <c r="O1086" s="55"/>
      <c r="P1086" s="56"/>
      <c r="V1086" s="333"/>
      <c r="Y1086" s="191"/>
      <c r="EK1086" s="1"/>
    </row>
    <row r="1087" spans="1:141" ht="12" customHeight="1" x14ac:dyDescent="0.25">
      <c r="B1087" s="4"/>
      <c r="C1087" s="73"/>
      <c r="D1087" s="73"/>
      <c r="E1087" s="73"/>
      <c r="F1087" s="73"/>
      <c r="G1087" s="73"/>
      <c r="H1087" s="73"/>
      <c r="I1087" s="73"/>
      <c r="J1087" s="73"/>
      <c r="K1087" s="82"/>
      <c r="L1087" s="81"/>
      <c r="M1087" s="81"/>
      <c r="N1087" s="55"/>
      <c r="O1087" s="55"/>
      <c r="P1087" s="56"/>
      <c r="V1087" s="333"/>
      <c r="Y1087" s="191"/>
      <c r="EK1087" s="1"/>
    </row>
    <row r="1088" spans="1:141" ht="12" customHeight="1" x14ac:dyDescent="0.25">
      <c r="B1088" s="4"/>
      <c r="C1088" s="73"/>
      <c r="D1088" s="73"/>
      <c r="E1088" s="73"/>
      <c r="F1088" s="73"/>
      <c r="G1088" s="73"/>
      <c r="H1088" s="73"/>
      <c r="I1088" s="73"/>
      <c r="J1088" s="73"/>
      <c r="K1088" s="82"/>
      <c r="L1088" s="81"/>
      <c r="M1088" s="81"/>
      <c r="N1088" s="55"/>
      <c r="O1088" s="55"/>
      <c r="P1088" s="56"/>
      <c r="V1088" s="333"/>
      <c r="Y1088" s="191"/>
      <c r="EK1088" s="1"/>
    </row>
    <row r="1089" spans="1:141" ht="12" customHeight="1" x14ac:dyDescent="0.25">
      <c r="B1089" s="4"/>
      <c r="C1089" s="73"/>
      <c r="D1089" s="73"/>
      <c r="E1089" s="73"/>
      <c r="F1089" s="73"/>
      <c r="G1089" s="73"/>
      <c r="H1089" s="73"/>
      <c r="I1089" s="73"/>
      <c r="J1089" s="73"/>
      <c r="K1089" s="82"/>
      <c r="L1089" s="81"/>
      <c r="M1089" s="81"/>
      <c r="N1089" s="55"/>
      <c r="O1089" s="55"/>
      <c r="P1089" s="56"/>
      <c r="V1089" s="333"/>
      <c r="Y1089" s="191"/>
      <c r="EK1089" s="1"/>
    </row>
    <row r="1090" spans="1:141" ht="12" customHeight="1" x14ac:dyDescent="0.25">
      <c r="B1090" s="4"/>
      <c r="C1090" s="73"/>
      <c r="D1090" s="73"/>
      <c r="E1090" s="73"/>
      <c r="F1090" s="73"/>
      <c r="G1090" s="73"/>
      <c r="H1090" s="73"/>
      <c r="I1090" s="73"/>
      <c r="J1090" s="73"/>
      <c r="K1090" s="82"/>
      <c r="L1090" s="81"/>
      <c r="M1090" s="81"/>
      <c r="N1090" s="55"/>
      <c r="O1090" s="55"/>
      <c r="P1090" s="56"/>
      <c r="V1090" s="333"/>
      <c r="Y1090" s="191"/>
      <c r="EK1090" s="1"/>
    </row>
    <row r="1091" spans="1:141" s="19" customFormat="1" ht="12" customHeight="1" x14ac:dyDescent="0.25">
      <c r="A1091" s="22"/>
      <c r="B1091" s="4"/>
      <c r="C1091" s="73"/>
      <c r="D1091" s="73"/>
      <c r="E1091" s="73"/>
      <c r="F1091" s="73"/>
      <c r="G1091" s="73"/>
      <c r="H1091" s="73"/>
      <c r="I1091" s="73"/>
      <c r="J1091" s="73"/>
      <c r="K1091" s="82"/>
      <c r="L1091" s="81"/>
      <c r="M1091" s="81"/>
      <c r="N1091" s="55"/>
      <c r="O1091" s="55"/>
      <c r="P1091" s="56"/>
      <c r="Q1091" s="17"/>
      <c r="R1091" s="150"/>
      <c r="S1091" s="150"/>
      <c r="T1091" s="150"/>
      <c r="U1091" s="150"/>
      <c r="V1091" s="321"/>
      <c r="W1091" s="338"/>
      <c r="X1091" s="192"/>
      <c r="Y1091" s="53"/>
      <c r="Z1091" s="151"/>
      <c r="AA1091" s="152"/>
      <c r="AB1091" s="152"/>
      <c r="AC1091" s="152"/>
      <c r="AD1091" s="152"/>
      <c r="AE1091" s="20"/>
      <c r="AF1091" s="20"/>
      <c r="AG1091" s="20"/>
      <c r="AH1091" s="20"/>
      <c r="AI1091" s="20"/>
      <c r="AJ1091" s="20"/>
      <c r="AK1091" s="20"/>
      <c r="AL1091" s="20"/>
      <c r="AM1091" s="20"/>
      <c r="AN1091" s="20"/>
      <c r="AO1091" s="20"/>
      <c r="AP1091" s="20"/>
      <c r="AQ1091" s="20"/>
      <c r="AR1091" s="20"/>
      <c r="AS1091" s="20"/>
      <c r="AT1091" s="20"/>
      <c r="AU1091" s="20"/>
      <c r="AV1091" s="20"/>
      <c r="AW1091" s="20"/>
      <c r="AX1091" s="20"/>
      <c r="AY1091" s="20"/>
      <c r="AZ1091" s="20"/>
      <c r="BA1091" s="20"/>
      <c r="BB1091" s="20"/>
      <c r="BC1091" s="20"/>
      <c r="BD1091" s="20"/>
      <c r="BE1091" s="20"/>
      <c r="BF1091" s="20"/>
      <c r="BG1091" s="20"/>
      <c r="BH1091" s="20"/>
      <c r="BI1091" s="20"/>
      <c r="BJ1091" s="20"/>
      <c r="BK1091" s="20"/>
      <c r="BL1091" s="20"/>
      <c r="BM1091" s="20"/>
      <c r="BN1091" s="20"/>
      <c r="BO1091" s="20"/>
      <c r="BP1091" s="20"/>
      <c r="BQ1091" s="20"/>
      <c r="BR1091" s="20"/>
      <c r="BS1091" s="20"/>
      <c r="BT1091" s="20"/>
      <c r="BU1091" s="20"/>
      <c r="BV1091" s="20"/>
      <c r="BW1091" s="20"/>
      <c r="BX1091" s="20"/>
      <c r="BY1091" s="20"/>
      <c r="BZ1091" s="20"/>
      <c r="CA1091" s="20"/>
      <c r="CB1091" s="20"/>
      <c r="CC1091" s="20"/>
      <c r="CD1091" s="20"/>
      <c r="CE1091" s="20"/>
      <c r="CF1091" s="20"/>
      <c r="CG1091" s="20"/>
      <c r="CH1091" s="20"/>
      <c r="CI1091" s="20"/>
      <c r="CJ1091" s="20"/>
      <c r="CK1091" s="20"/>
      <c r="CL1091" s="20"/>
      <c r="CM1091" s="20"/>
      <c r="CN1091" s="20"/>
      <c r="CO1091" s="20"/>
      <c r="CP1091" s="20"/>
      <c r="CQ1091" s="20"/>
      <c r="CR1091" s="20"/>
      <c r="CS1091" s="20"/>
      <c r="CT1091" s="20"/>
      <c r="CU1091" s="20"/>
      <c r="CV1091" s="20"/>
      <c r="CW1091" s="20"/>
      <c r="CX1091" s="20"/>
      <c r="CY1091" s="20"/>
      <c r="CZ1091" s="20"/>
      <c r="DA1091" s="20"/>
      <c r="DB1091" s="20"/>
      <c r="DC1091" s="20"/>
      <c r="DD1091" s="20"/>
      <c r="DE1091" s="20"/>
      <c r="DF1091" s="20"/>
      <c r="DG1091" s="20"/>
      <c r="DH1091" s="20"/>
      <c r="DI1091" s="20"/>
      <c r="DJ1091" s="20"/>
      <c r="DK1091" s="20"/>
      <c r="DL1091" s="20"/>
      <c r="DM1091" s="20"/>
      <c r="DN1091" s="20"/>
      <c r="DO1091" s="20"/>
      <c r="DP1091" s="20"/>
      <c r="DQ1091" s="20"/>
      <c r="DR1091" s="20"/>
      <c r="DS1091" s="20"/>
      <c r="DT1091" s="20"/>
      <c r="DU1091" s="20"/>
      <c r="DV1091" s="20"/>
      <c r="DW1091" s="20"/>
      <c r="DX1091" s="20"/>
      <c r="DY1091" s="20"/>
      <c r="DZ1091" s="20"/>
      <c r="EA1091" s="20"/>
      <c r="EB1091" s="20"/>
      <c r="EC1091" s="20"/>
      <c r="ED1091" s="20"/>
      <c r="EE1091" s="20"/>
      <c r="EF1091" s="20"/>
      <c r="EG1091" s="20"/>
      <c r="EH1091" s="20"/>
    </row>
    <row r="1092" spans="1:141" ht="12" customHeight="1" x14ac:dyDescent="0.25">
      <c r="A1092" s="4"/>
      <c r="B1092" s="4"/>
      <c r="C1092" s="73"/>
      <c r="D1092" s="73"/>
      <c r="E1092" s="73"/>
      <c r="F1092" s="73"/>
      <c r="G1092" s="73"/>
      <c r="H1092" s="73"/>
      <c r="I1092" s="73"/>
      <c r="J1092" s="73"/>
      <c r="K1092" s="82"/>
      <c r="L1092" s="81"/>
      <c r="M1092" s="81"/>
      <c r="N1092" s="55"/>
      <c r="O1092" s="55"/>
      <c r="P1092" s="56"/>
      <c r="Q1092" s="8"/>
      <c r="R1092" s="148"/>
      <c r="S1092" s="148"/>
      <c r="T1092" s="148"/>
      <c r="U1092" s="148"/>
      <c r="Y1092" s="191"/>
      <c r="EK1092" s="1"/>
    </row>
    <row r="1093" spans="1:141" ht="12" customHeight="1" x14ac:dyDescent="0.25">
      <c r="A1093" s="4"/>
      <c r="B1093" s="4"/>
      <c r="C1093" s="73"/>
      <c r="D1093" s="73"/>
      <c r="E1093" s="73"/>
      <c r="F1093" s="73"/>
      <c r="G1093" s="73"/>
      <c r="H1093" s="73"/>
      <c r="I1093" s="73"/>
      <c r="J1093" s="73"/>
      <c r="K1093" s="82"/>
      <c r="L1093" s="81"/>
      <c r="M1093" s="81"/>
      <c r="N1093" s="55"/>
      <c r="O1093" s="55"/>
      <c r="P1093" s="56"/>
      <c r="Q1093" s="8"/>
      <c r="R1093" s="148"/>
      <c r="S1093" s="148"/>
      <c r="T1093" s="148"/>
      <c r="U1093" s="148"/>
      <c r="EK1093" s="1"/>
    </row>
    <row r="1094" spans="1:141" ht="12" customHeight="1" x14ac:dyDescent="0.2">
      <c r="A1094" s="4"/>
      <c r="B1094" s="4"/>
      <c r="C1094" s="73"/>
      <c r="D1094" s="73"/>
      <c r="E1094" s="73"/>
      <c r="F1094" s="73"/>
      <c r="G1094" s="73"/>
      <c r="H1094" s="73"/>
      <c r="I1094" s="73"/>
      <c r="J1094" s="73"/>
      <c r="K1094" s="82"/>
      <c r="L1094" s="81"/>
      <c r="M1094" s="81"/>
      <c r="N1094" s="55"/>
      <c r="O1094" s="55"/>
      <c r="P1094" s="56"/>
      <c r="Q1094" s="18"/>
      <c r="R1094" s="160"/>
      <c r="S1094" s="160"/>
      <c r="T1094" s="160"/>
      <c r="U1094" s="160"/>
      <c r="V1094" s="321"/>
      <c r="W1094" s="344"/>
      <c r="X1094" s="47"/>
      <c r="Y1094" s="47"/>
      <c r="Z1094" s="153"/>
      <c r="EK1094" s="1"/>
    </row>
    <row r="1095" spans="1:141" ht="12" customHeight="1" x14ac:dyDescent="0.2">
      <c r="A1095" s="4"/>
      <c r="B1095" s="4"/>
      <c r="C1095" s="73"/>
      <c r="D1095" s="73"/>
      <c r="E1095" s="73"/>
      <c r="F1095" s="73"/>
      <c r="G1095" s="73"/>
      <c r="H1095" s="73"/>
      <c r="I1095" s="73"/>
      <c r="J1095" s="73"/>
      <c r="K1095" s="82"/>
      <c r="L1095" s="81"/>
      <c r="M1095" s="81"/>
      <c r="N1095" s="55"/>
      <c r="O1095" s="55"/>
      <c r="P1095" s="56"/>
      <c r="Q1095" s="18"/>
      <c r="R1095" s="160"/>
      <c r="S1095" s="160"/>
      <c r="T1095" s="160"/>
      <c r="U1095" s="160"/>
      <c r="V1095" s="321"/>
      <c r="W1095" s="344"/>
      <c r="X1095" s="47"/>
      <c r="Y1095" s="47"/>
      <c r="Z1095" s="153"/>
      <c r="EK1095" s="1"/>
    </row>
    <row r="1096" spans="1:141" s="19" customFormat="1" ht="12" customHeight="1" x14ac:dyDescent="0.25">
      <c r="A1096" s="22"/>
      <c r="B1096" s="4"/>
      <c r="C1096" s="73"/>
      <c r="D1096" s="73"/>
      <c r="E1096" s="73"/>
      <c r="F1096" s="73"/>
      <c r="G1096" s="73"/>
      <c r="H1096" s="73"/>
      <c r="I1096" s="73"/>
      <c r="J1096" s="73"/>
      <c r="K1096" s="82"/>
      <c r="L1096" s="81"/>
      <c r="M1096" s="81"/>
      <c r="N1096" s="55"/>
      <c r="O1096" s="55"/>
      <c r="P1096" s="56"/>
      <c r="Q1096" s="17"/>
      <c r="R1096" s="150"/>
      <c r="S1096" s="150"/>
      <c r="T1096" s="150"/>
      <c r="U1096" s="150"/>
      <c r="V1096" s="334"/>
      <c r="W1096" s="338"/>
      <c r="X1096" s="192"/>
      <c r="Y1096" s="195"/>
      <c r="Z1096" s="151"/>
      <c r="AA1096" s="152"/>
      <c r="AB1096" s="152"/>
      <c r="AC1096" s="152"/>
      <c r="AD1096" s="152"/>
      <c r="AE1096" s="20"/>
      <c r="AF1096" s="20"/>
      <c r="AG1096" s="20"/>
      <c r="AH1096" s="20"/>
      <c r="AI1096" s="20"/>
      <c r="AJ1096" s="20"/>
      <c r="AK1096" s="20"/>
      <c r="AL1096" s="20"/>
      <c r="AM1096" s="20"/>
      <c r="AN1096" s="20"/>
      <c r="AO1096" s="20"/>
      <c r="AP1096" s="20"/>
      <c r="AQ1096" s="20"/>
      <c r="AR1096" s="20"/>
      <c r="AS1096" s="20"/>
      <c r="AT1096" s="20"/>
      <c r="AU1096" s="20"/>
      <c r="AV1096" s="20"/>
      <c r="AW1096" s="20"/>
      <c r="AX1096" s="20"/>
      <c r="AY1096" s="20"/>
      <c r="AZ1096" s="20"/>
      <c r="BA1096" s="20"/>
      <c r="BB1096" s="20"/>
      <c r="BC1096" s="20"/>
      <c r="BD1096" s="20"/>
      <c r="BE1096" s="20"/>
      <c r="BF1096" s="20"/>
      <c r="BG1096" s="20"/>
      <c r="BH1096" s="20"/>
      <c r="BI1096" s="20"/>
      <c r="BJ1096" s="20"/>
      <c r="BK1096" s="20"/>
      <c r="BL1096" s="20"/>
      <c r="BM1096" s="20"/>
      <c r="BN1096" s="20"/>
      <c r="BO1096" s="20"/>
      <c r="BP1096" s="20"/>
      <c r="BQ1096" s="20"/>
      <c r="BR1096" s="20"/>
      <c r="BS1096" s="20"/>
      <c r="BT1096" s="20"/>
      <c r="BU1096" s="20"/>
      <c r="BV1096" s="20"/>
      <c r="BW1096" s="20"/>
      <c r="BX1096" s="20"/>
      <c r="BY1096" s="20"/>
      <c r="BZ1096" s="20"/>
      <c r="CA1096" s="20"/>
      <c r="CB1096" s="20"/>
      <c r="CC1096" s="20"/>
      <c r="CD1096" s="20"/>
      <c r="CE1096" s="20"/>
      <c r="CF1096" s="20"/>
      <c r="CG1096" s="20"/>
      <c r="CH1096" s="20"/>
      <c r="CI1096" s="20"/>
      <c r="CJ1096" s="20"/>
      <c r="CK1096" s="20"/>
      <c r="CL1096" s="20"/>
      <c r="CM1096" s="20"/>
      <c r="CN1096" s="20"/>
      <c r="CO1096" s="20"/>
      <c r="CP1096" s="20"/>
      <c r="CQ1096" s="20"/>
      <c r="CR1096" s="20"/>
      <c r="CS1096" s="20"/>
      <c r="CT1096" s="20"/>
      <c r="CU1096" s="20"/>
      <c r="CV1096" s="20"/>
      <c r="CW1096" s="20"/>
      <c r="CX1096" s="20"/>
      <c r="CY1096" s="20"/>
      <c r="CZ1096" s="20"/>
      <c r="DA1096" s="20"/>
      <c r="DB1096" s="20"/>
      <c r="DC1096" s="20"/>
      <c r="DD1096" s="20"/>
      <c r="DE1096" s="20"/>
      <c r="DF1096" s="20"/>
      <c r="DG1096" s="20"/>
      <c r="DH1096" s="20"/>
      <c r="DI1096" s="20"/>
      <c r="DJ1096" s="20"/>
      <c r="DK1096" s="20"/>
      <c r="DL1096" s="20"/>
      <c r="DM1096" s="20"/>
      <c r="DN1096" s="20"/>
      <c r="DO1096" s="20"/>
      <c r="DP1096" s="20"/>
      <c r="DQ1096" s="20"/>
      <c r="DR1096" s="20"/>
      <c r="DS1096" s="20"/>
      <c r="DT1096" s="20"/>
      <c r="DU1096" s="20"/>
      <c r="DV1096" s="20"/>
      <c r="DW1096" s="20"/>
      <c r="DX1096" s="20"/>
      <c r="DY1096" s="20"/>
      <c r="DZ1096" s="20"/>
      <c r="EA1096" s="20"/>
      <c r="EB1096" s="20"/>
      <c r="EC1096" s="20"/>
      <c r="ED1096" s="20"/>
      <c r="EE1096" s="20"/>
      <c r="EF1096" s="20"/>
      <c r="EG1096" s="20"/>
      <c r="EH1096" s="20"/>
    </row>
    <row r="1097" spans="1:141" ht="12" customHeight="1" x14ac:dyDescent="0.25">
      <c r="A1097" s="4"/>
      <c r="B1097" s="4"/>
      <c r="C1097" s="73"/>
      <c r="D1097" s="73"/>
      <c r="E1097" s="73"/>
      <c r="F1097" s="73"/>
      <c r="G1097" s="73"/>
      <c r="H1097" s="73"/>
      <c r="I1097" s="73"/>
      <c r="J1097" s="73"/>
      <c r="K1097" s="82"/>
      <c r="L1097" s="81"/>
      <c r="M1097" s="81"/>
      <c r="N1097" s="55"/>
      <c r="O1097" s="55"/>
      <c r="P1097" s="56"/>
      <c r="Q1097" s="8"/>
      <c r="R1097" s="148"/>
      <c r="S1097" s="148"/>
      <c r="T1097" s="148"/>
      <c r="U1097" s="148"/>
      <c r="V1097" s="334"/>
      <c r="Y1097" s="196"/>
      <c r="EK1097" s="1"/>
    </row>
    <row r="1098" spans="1:141" ht="12" customHeight="1" x14ac:dyDescent="0.25">
      <c r="A1098" s="4"/>
      <c r="B1098" s="4"/>
      <c r="C1098" s="73"/>
      <c r="D1098" s="73"/>
      <c r="E1098" s="73"/>
      <c r="F1098" s="73"/>
      <c r="G1098" s="73"/>
      <c r="H1098" s="73"/>
      <c r="I1098" s="73"/>
      <c r="J1098" s="73"/>
      <c r="K1098" s="82"/>
      <c r="L1098" s="81"/>
      <c r="M1098" s="81"/>
      <c r="N1098" s="55"/>
      <c r="O1098" s="55"/>
      <c r="P1098" s="56"/>
      <c r="Q1098" s="8"/>
      <c r="R1098" s="148"/>
      <c r="S1098" s="148"/>
      <c r="T1098" s="148"/>
      <c r="U1098" s="148"/>
      <c r="V1098" s="334"/>
      <c r="Y1098" s="196"/>
      <c r="EK1098" s="1"/>
    </row>
    <row r="1099" spans="1:141" ht="12" customHeight="1" x14ac:dyDescent="0.25">
      <c r="A1099" s="4"/>
      <c r="B1099" s="4"/>
      <c r="C1099" s="73"/>
      <c r="D1099" s="73"/>
      <c r="E1099" s="73"/>
      <c r="F1099" s="73"/>
      <c r="G1099" s="73"/>
      <c r="H1099" s="73"/>
      <c r="I1099" s="73"/>
      <c r="J1099" s="73"/>
      <c r="K1099" s="82"/>
      <c r="L1099" s="81"/>
      <c r="M1099" s="81"/>
      <c r="N1099" s="55"/>
      <c r="O1099" s="55"/>
      <c r="P1099" s="56"/>
      <c r="Q1099" s="8"/>
      <c r="R1099" s="148"/>
      <c r="S1099" s="148"/>
      <c r="T1099" s="148"/>
      <c r="U1099" s="148"/>
      <c r="V1099" s="334"/>
      <c r="Y1099" s="196"/>
      <c r="EK1099" s="1"/>
    </row>
    <row r="1100" spans="1:141" ht="12" customHeight="1" x14ac:dyDescent="0.25">
      <c r="A1100" s="4"/>
      <c r="B1100" s="4"/>
      <c r="C1100" s="73"/>
      <c r="D1100" s="73"/>
      <c r="E1100" s="73"/>
      <c r="F1100" s="73"/>
      <c r="G1100" s="73"/>
      <c r="H1100" s="73"/>
      <c r="I1100" s="73"/>
      <c r="J1100" s="73"/>
      <c r="K1100" s="82"/>
      <c r="L1100" s="81"/>
      <c r="M1100" s="81"/>
      <c r="N1100" s="55"/>
      <c r="O1100" s="55"/>
      <c r="P1100" s="56"/>
      <c r="Q1100" s="8"/>
      <c r="R1100" s="148"/>
      <c r="S1100" s="148"/>
      <c r="T1100" s="148"/>
      <c r="U1100" s="148"/>
      <c r="V1100" s="334"/>
      <c r="Y1100" s="196"/>
      <c r="EK1100" s="1"/>
    </row>
    <row r="1101" spans="1:141" s="19" customFormat="1" ht="12" customHeight="1" x14ac:dyDescent="0.25">
      <c r="A1101" s="22"/>
      <c r="B1101" s="4"/>
      <c r="C1101" s="73"/>
      <c r="D1101" s="73"/>
      <c r="E1101" s="73"/>
      <c r="F1101" s="73"/>
      <c r="G1101" s="73"/>
      <c r="H1101" s="73"/>
      <c r="I1101" s="73"/>
      <c r="J1101" s="73"/>
      <c r="K1101" s="82"/>
      <c r="L1101" s="81"/>
      <c r="M1101" s="81"/>
      <c r="N1101" s="55"/>
      <c r="O1101" s="55"/>
      <c r="P1101" s="56"/>
      <c r="Q1101" s="17"/>
      <c r="R1101" s="150"/>
      <c r="S1101" s="150"/>
      <c r="T1101" s="150"/>
      <c r="U1101" s="150"/>
      <c r="V1101" s="334"/>
      <c r="W1101" s="338"/>
      <c r="X1101" s="192"/>
      <c r="Y1101" s="195"/>
      <c r="Z1101" s="151"/>
      <c r="AA1101" s="152"/>
      <c r="AB1101" s="152"/>
      <c r="AC1101" s="152"/>
      <c r="AD1101" s="152"/>
      <c r="AE1101" s="20"/>
      <c r="AF1101" s="20"/>
      <c r="AG1101" s="20"/>
      <c r="AH1101" s="20"/>
      <c r="AI1101" s="20"/>
      <c r="AJ1101" s="20"/>
      <c r="AK1101" s="20"/>
      <c r="AL1101" s="20"/>
      <c r="AM1101" s="20"/>
      <c r="AN1101" s="20"/>
      <c r="AO1101" s="20"/>
      <c r="AP1101" s="20"/>
      <c r="AQ1101" s="20"/>
      <c r="AR1101" s="20"/>
      <c r="AS1101" s="20"/>
      <c r="AT1101" s="20"/>
      <c r="AU1101" s="20"/>
      <c r="AV1101" s="20"/>
      <c r="AW1101" s="20"/>
      <c r="AX1101" s="20"/>
      <c r="AY1101" s="20"/>
      <c r="AZ1101" s="20"/>
      <c r="BA1101" s="20"/>
      <c r="BB1101" s="20"/>
      <c r="BC1101" s="20"/>
      <c r="BD1101" s="20"/>
      <c r="BE1101" s="20"/>
      <c r="BF1101" s="20"/>
      <c r="BG1101" s="20"/>
      <c r="BH1101" s="20"/>
      <c r="BI1101" s="20"/>
      <c r="BJ1101" s="20"/>
      <c r="BK1101" s="20"/>
      <c r="BL1101" s="20"/>
      <c r="BM1101" s="20"/>
      <c r="BN1101" s="20"/>
      <c r="BO1101" s="20"/>
      <c r="BP1101" s="20"/>
      <c r="BQ1101" s="20"/>
      <c r="BR1101" s="20"/>
      <c r="BS1101" s="20"/>
      <c r="BT1101" s="20"/>
      <c r="BU1101" s="20"/>
      <c r="BV1101" s="20"/>
      <c r="BW1101" s="20"/>
      <c r="BX1101" s="20"/>
      <c r="BY1101" s="20"/>
      <c r="BZ1101" s="20"/>
      <c r="CA1101" s="20"/>
      <c r="CB1101" s="20"/>
      <c r="CC1101" s="20"/>
      <c r="CD1101" s="20"/>
      <c r="CE1101" s="20"/>
      <c r="CF1101" s="20"/>
      <c r="CG1101" s="20"/>
      <c r="CH1101" s="20"/>
      <c r="CI1101" s="20"/>
      <c r="CJ1101" s="20"/>
      <c r="CK1101" s="20"/>
      <c r="CL1101" s="20"/>
      <c r="CM1101" s="20"/>
      <c r="CN1101" s="20"/>
      <c r="CO1101" s="20"/>
      <c r="CP1101" s="20"/>
      <c r="CQ1101" s="20"/>
      <c r="CR1101" s="20"/>
      <c r="CS1101" s="20"/>
      <c r="CT1101" s="20"/>
      <c r="CU1101" s="20"/>
      <c r="CV1101" s="20"/>
      <c r="CW1101" s="20"/>
      <c r="CX1101" s="20"/>
      <c r="CY1101" s="20"/>
      <c r="CZ1101" s="20"/>
      <c r="DA1101" s="20"/>
      <c r="DB1101" s="20"/>
      <c r="DC1101" s="20"/>
      <c r="DD1101" s="20"/>
      <c r="DE1101" s="20"/>
      <c r="DF1101" s="20"/>
      <c r="DG1101" s="20"/>
      <c r="DH1101" s="20"/>
      <c r="DI1101" s="20"/>
      <c r="DJ1101" s="20"/>
      <c r="DK1101" s="20"/>
      <c r="DL1101" s="20"/>
      <c r="DM1101" s="20"/>
      <c r="DN1101" s="20"/>
      <c r="DO1101" s="20"/>
      <c r="DP1101" s="20"/>
      <c r="DQ1101" s="20"/>
      <c r="DR1101" s="20"/>
      <c r="DS1101" s="20"/>
      <c r="DT1101" s="20"/>
      <c r="DU1101" s="20"/>
      <c r="DV1101" s="20"/>
      <c r="DW1101" s="20"/>
      <c r="DX1101" s="20"/>
      <c r="DY1101" s="20"/>
      <c r="DZ1101" s="20"/>
      <c r="EA1101" s="20"/>
      <c r="EB1101" s="20"/>
      <c r="EC1101" s="20"/>
      <c r="ED1101" s="20"/>
      <c r="EE1101" s="20"/>
      <c r="EF1101" s="20"/>
      <c r="EG1101" s="20"/>
      <c r="EH1101" s="20"/>
    </row>
    <row r="1102" spans="1:141" s="19" customFormat="1" ht="12" customHeight="1" x14ac:dyDescent="0.25">
      <c r="A1102" s="22"/>
      <c r="B1102" s="4"/>
      <c r="C1102" s="73"/>
      <c r="D1102" s="73"/>
      <c r="E1102" s="73"/>
      <c r="F1102" s="73"/>
      <c r="G1102" s="73"/>
      <c r="H1102" s="73"/>
      <c r="I1102" s="73"/>
      <c r="J1102" s="73"/>
      <c r="K1102" s="82"/>
      <c r="L1102" s="81"/>
      <c r="M1102" s="81"/>
      <c r="N1102" s="55"/>
      <c r="O1102" s="55"/>
      <c r="P1102" s="56"/>
      <c r="Q1102" s="17"/>
      <c r="R1102" s="150"/>
      <c r="S1102" s="150"/>
      <c r="T1102" s="150"/>
      <c r="U1102" s="150"/>
      <c r="V1102" s="334"/>
      <c r="W1102" s="338"/>
      <c r="X1102" s="192"/>
      <c r="Y1102" s="195"/>
      <c r="Z1102" s="151"/>
      <c r="AA1102" s="152"/>
      <c r="AB1102" s="152"/>
      <c r="AC1102" s="152"/>
      <c r="AD1102" s="152"/>
      <c r="AE1102" s="20"/>
      <c r="AF1102" s="20"/>
      <c r="AG1102" s="20"/>
      <c r="AH1102" s="20"/>
      <c r="AI1102" s="20"/>
      <c r="AJ1102" s="20"/>
      <c r="AK1102" s="20"/>
      <c r="AL1102" s="20"/>
      <c r="AM1102" s="20"/>
      <c r="AN1102" s="20"/>
      <c r="AO1102" s="20"/>
      <c r="AP1102" s="20"/>
      <c r="AQ1102" s="20"/>
      <c r="AR1102" s="20"/>
      <c r="AS1102" s="20"/>
      <c r="AT1102" s="20"/>
      <c r="AU1102" s="20"/>
      <c r="AV1102" s="20"/>
      <c r="AW1102" s="20"/>
      <c r="AX1102" s="20"/>
      <c r="AY1102" s="20"/>
      <c r="AZ1102" s="20"/>
      <c r="BA1102" s="20"/>
      <c r="BB1102" s="20"/>
      <c r="BC1102" s="20"/>
      <c r="BD1102" s="20"/>
      <c r="BE1102" s="20"/>
      <c r="BF1102" s="20"/>
      <c r="BG1102" s="20"/>
      <c r="BH1102" s="20"/>
      <c r="BI1102" s="20"/>
      <c r="BJ1102" s="20"/>
      <c r="BK1102" s="20"/>
      <c r="BL1102" s="20"/>
      <c r="BM1102" s="20"/>
      <c r="BN1102" s="20"/>
      <c r="BO1102" s="20"/>
      <c r="BP1102" s="20"/>
      <c r="BQ1102" s="20"/>
      <c r="BR1102" s="20"/>
      <c r="BS1102" s="20"/>
      <c r="BT1102" s="20"/>
      <c r="BU1102" s="20"/>
      <c r="BV1102" s="20"/>
      <c r="BW1102" s="20"/>
      <c r="BX1102" s="20"/>
      <c r="BY1102" s="20"/>
      <c r="BZ1102" s="20"/>
      <c r="CA1102" s="20"/>
      <c r="CB1102" s="20"/>
      <c r="CC1102" s="20"/>
      <c r="CD1102" s="20"/>
      <c r="CE1102" s="20"/>
      <c r="CF1102" s="20"/>
      <c r="CG1102" s="20"/>
      <c r="CH1102" s="20"/>
      <c r="CI1102" s="20"/>
      <c r="CJ1102" s="20"/>
      <c r="CK1102" s="20"/>
      <c r="CL1102" s="20"/>
      <c r="CM1102" s="20"/>
      <c r="CN1102" s="20"/>
      <c r="CO1102" s="20"/>
      <c r="CP1102" s="20"/>
      <c r="CQ1102" s="20"/>
      <c r="CR1102" s="20"/>
      <c r="CS1102" s="20"/>
      <c r="CT1102" s="20"/>
      <c r="CU1102" s="20"/>
      <c r="CV1102" s="20"/>
      <c r="CW1102" s="20"/>
      <c r="CX1102" s="20"/>
      <c r="CY1102" s="20"/>
      <c r="CZ1102" s="20"/>
      <c r="DA1102" s="20"/>
      <c r="DB1102" s="20"/>
      <c r="DC1102" s="20"/>
      <c r="DD1102" s="20"/>
      <c r="DE1102" s="20"/>
      <c r="DF1102" s="20"/>
      <c r="DG1102" s="20"/>
      <c r="DH1102" s="20"/>
      <c r="DI1102" s="20"/>
      <c r="DJ1102" s="20"/>
      <c r="DK1102" s="20"/>
      <c r="DL1102" s="20"/>
      <c r="DM1102" s="20"/>
      <c r="DN1102" s="20"/>
      <c r="DO1102" s="20"/>
      <c r="DP1102" s="20"/>
      <c r="DQ1102" s="20"/>
      <c r="DR1102" s="20"/>
      <c r="DS1102" s="20"/>
      <c r="DT1102" s="20"/>
      <c r="DU1102" s="20"/>
      <c r="DV1102" s="20"/>
      <c r="DW1102" s="20"/>
      <c r="DX1102" s="20"/>
      <c r="DY1102" s="20"/>
      <c r="DZ1102" s="20"/>
      <c r="EA1102" s="20"/>
      <c r="EB1102" s="20"/>
      <c r="EC1102" s="20"/>
      <c r="ED1102" s="20"/>
      <c r="EE1102" s="20"/>
      <c r="EF1102" s="20"/>
      <c r="EG1102" s="20"/>
      <c r="EH1102" s="20"/>
    </row>
    <row r="1103" spans="1:141" ht="12" customHeight="1" x14ac:dyDescent="0.25">
      <c r="A1103" s="4"/>
      <c r="B1103" s="4"/>
      <c r="C1103" s="73"/>
      <c r="D1103" s="73"/>
      <c r="E1103" s="73"/>
      <c r="F1103" s="73"/>
      <c r="G1103" s="73"/>
      <c r="H1103" s="73"/>
      <c r="I1103" s="73"/>
      <c r="J1103" s="73"/>
      <c r="K1103" s="82"/>
      <c r="L1103" s="81"/>
      <c r="M1103" s="81"/>
      <c r="N1103" s="55"/>
      <c r="O1103" s="55"/>
      <c r="P1103" s="56"/>
      <c r="Q1103" s="8"/>
      <c r="R1103" s="148"/>
      <c r="S1103" s="148"/>
      <c r="T1103" s="148"/>
      <c r="U1103" s="148"/>
      <c r="V1103" s="334"/>
      <c r="Y1103" s="196"/>
      <c r="EK1103" s="1"/>
    </row>
    <row r="1104" spans="1:141" ht="12" customHeight="1" x14ac:dyDescent="0.25">
      <c r="A1104" s="4"/>
      <c r="B1104" s="4"/>
      <c r="C1104" s="73"/>
      <c r="D1104" s="73"/>
      <c r="E1104" s="73"/>
      <c r="F1104" s="73"/>
      <c r="G1104" s="73"/>
      <c r="H1104" s="73"/>
      <c r="I1104" s="73"/>
      <c r="J1104" s="73"/>
      <c r="K1104" s="82"/>
      <c r="L1104" s="81"/>
      <c r="M1104" s="81"/>
      <c r="N1104" s="55"/>
      <c r="O1104" s="55"/>
      <c r="P1104" s="56"/>
      <c r="Q1104" s="8"/>
      <c r="R1104" s="148"/>
      <c r="S1104" s="148"/>
      <c r="T1104" s="148"/>
      <c r="U1104" s="148"/>
      <c r="V1104" s="334"/>
      <c r="Y1104" s="196"/>
      <c r="EK1104" s="1"/>
    </row>
    <row r="1105" spans="1:141" ht="12" customHeight="1" x14ac:dyDescent="0.25">
      <c r="A1105" s="4"/>
      <c r="B1105" s="4"/>
      <c r="C1105" s="73"/>
      <c r="D1105" s="73"/>
      <c r="E1105" s="73"/>
      <c r="F1105" s="73"/>
      <c r="G1105" s="73"/>
      <c r="H1105" s="73"/>
      <c r="I1105" s="73"/>
      <c r="J1105" s="73"/>
      <c r="K1105" s="82"/>
      <c r="L1105" s="81"/>
      <c r="M1105" s="81"/>
      <c r="N1105" s="55"/>
      <c r="O1105" s="55"/>
      <c r="P1105" s="56"/>
      <c r="Q1105" s="8"/>
      <c r="R1105" s="148"/>
      <c r="S1105" s="148"/>
      <c r="T1105" s="148"/>
      <c r="U1105" s="148"/>
      <c r="V1105" s="334"/>
      <c r="Y1105" s="196"/>
      <c r="EK1105" s="1"/>
    </row>
    <row r="1106" spans="1:141" ht="12" customHeight="1" x14ac:dyDescent="0.25">
      <c r="A1106" s="4"/>
      <c r="B1106" s="4"/>
      <c r="C1106" s="73"/>
      <c r="D1106" s="73"/>
      <c r="E1106" s="73"/>
      <c r="F1106" s="73"/>
      <c r="G1106" s="73"/>
      <c r="H1106" s="73"/>
      <c r="I1106" s="73"/>
      <c r="J1106" s="73"/>
      <c r="K1106" s="82"/>
      <c r="L1106" s="81"/>
      <c r="M1106" s="81"/>
      <c r="N1106" s="55"/>
      <c r="O1106" s="55"/>
      <c r="P1106" s="56"/>
      <c r="Q1106" s="8"/>
      <c r="R1106" s="148"/>
      <c r="S1106" s="148"/>
      <c r="T1106" s="148"/>
      <c r="U1106" s="148"/>
      <c r="V1106" s="334"/>
      <c r="Y1106" s="196"/>
      <c r="EK1106" s="1"/>
    </row>
    <row r="1107" spans="1:141" ht="12" customHeight="1" x14ac:dyDescent="0.25">
      <c r="A1107" s="4"/>
      <c r="B1107" s="4"/>
      <c r="C1107" s="73"/>
      <c r="D1107" s="73"/>
      <c r="E1107" s="73"/>
      <c r="F1107" s="73"/>
      <c r="G1107" s="73"/>
      <c r="H1107" s="73"/>
      <c r="I1107" s="73"/>
      <c r="J1107" s="73"/>
      <c r="K1107" s="82"/>
      <c r="L1107" s="81"/>
      <c r="M1107" s="81"/>
      <c r="N1107" s="55"/>
      <c r="O1107" s="55"/>
      <c r="P1107" s="56"/>
      <c r="Q1107" s="8"/>
      <c r="R1107" s="148"/>
      <c r="S1107" s="148"/>
      <c r="T1107" s="148"/>
      <c r="U1107" s="148"/>
      <c r="V1107" s="334"/>
      <c r="Y1107" s="196"/>
      <c r="EK1107" s="1"/>
    </row>
    <row r="1108" spans="1:141" s="19" customFormat="1" ht="12" customHeight="1" x14ac:dyDescent="0.25">
      <c r="A1108" s="22"/>
      <c r="B1108" s="4"/>
      <c r="C1108" s="73"/>
      <c r="D1108" s="73"/>
      <c r="E1108" s="73"/>
      <c r="F1108" s="73"/>
      <c r="G1108" s="73"/>
      <c r="H1108" s="73"/>
      <c r="I1108" s="73"/>
      <c r="J1108" s="73"/>
      <c r="K1108" s="82"/>
      <c r="L1108" s="81"/>
      <c r="M1108" s="81"/>
      <c r="N1108" s="55"/>
      <c r="O1108" s="55"/>
      <c r="P1108" s="56"/>
      <c r="Q1108" s="17"/>
      <c r="R1108" s="150"/>
      <c r="S1108" s="150"/>
      <c r="T1108" s="150"/>
      <c r="U1108" s="150"/>
      <c r="V1108" s="334"/>
      <c r="W1108" s="338"/>
      <c r="X1108" s="192"/>
      <c r="Y1108" s="195"/>
      <c r="Z1108" s="151"/>
      <c r="AA1108" s="152"/>
      <c r="AB1108" s="152"/>
      <c r="AC1108" s="152"/>
      <c r="AD1108" s="152"/>
      <c r="AE1108" s="20"/>
      <c r="AF1108" s="20"/>
      <c r="AG1108" s="20"/>
      <c r="AH1108" s="20"/>
      <c r="AI1108" s="20"/>
      <c r="AJ1108" s="20"/>
      <c r="AK1108" s="20"/>
      <c r="AL1108" s="20"/>
      <c r="AM1108" s="20"/>
      <c r="AN1108" s="20"/>
      <c r="AO1108" s="20"/>
      <c r="AP1108" s="20"/>
      <c r="AQ1108" s="20"/>
      <c r="AR1108" s="20"/>
      <c r="AS1108" s="20"/>
      <c r="AT1108" s="20"/>
      <c r="AU1108" s="20"/>
      <c r="AV1108" s="20"/>
      <c r="AW1108" s="20"/>
      <c r="AX1108" s="20"/>
      <c r="AY1108" s="20"/>
      <c r="AZ1108" s="20"/>
      <c r="BA1108" s="20"/>
      <c r="BB1108" s="20"/>
      <c r="BC1108" s="20"/>
      <c r="BD1108" s="20"/>
      <c r="BE1108" s="20"/>
      <c r="BF1108" s="20"/>
      <c r="BG1108" s="20"/>
      <c r="BH1108" s="20"/>
      <c r="BI1108" s="20"/>
      <c r="BJ1108" s="20"/>
      <c r="BK1108" s="20"/>
      <c r="BL1108" s="20"/>
      <c r="BM1108" s="20"/>
      <c r="BN1108" s="20"/>
      <c r="BO1108" s="20"/>
      <c r="BP1108" s="20"/>
      <c r="BQ1108" s="20"/>
      <c r="BR1108" s="20"/>
      <c r="BS1108" s="20"/>
      <c r="BT1108" s="20"/>
      <c r="BU1108" s="20"/>
      <c r="BV1108" s="20"/>
      <c r="BW1108" s="20"/>
      <c r="BX1108" s="20"/>
      <c r="BY1108" s="20"/>
      <c r="BZ1108" s="20"/>
      <c r="CA1108" s="20"/>
      <c r="CB1108" s="20"/>
      <c r="CC1108" s="20"/>
      <c r="CD1108" s="20"/>
      <c r="CE1108" s="20"/>
      <c r="CF1108" s="20"/>
      <c r="CG1108" s="20"/>
      <c r="CH1108" s="20"/>
      <c r="CI1108" s="20"/>
      <c r="CJ1108" s="20"/>
      <c r="CK1108" s="20"/>
      <c r="CL1108" s="20"/>
      <c r="CM1108" s="20"/>
      <c r="CN1108" s="20"/>
      <c r="CO1108" s="20"/>
      <c r="CP1108" s="20"/>
      <c r="CQ1108" s="20"/>
      <c r="CR1108" s="20"/>
      <c r="CS1108" s="20"/>
      <c r="CT1108" s="20"/>
      <c r="CU1108" s="20"/>
      <c r="CV1108" s="20"/>
      <c r="CW1108" s="20"/>
      <c r="CX1108" s="20"/>
      <c r="CY1108" s="20"/>
      <c r="CZ1108" s="20"/>
      <c r="DA1108" s="20"/>
      <c r="DB1108" s="20"/>
      <c r="DC1108" s="20"/>
      <c r="DD1108" s="20"/>
      <c r="DE1108" s="20"/>
      <c r="DF1108" s="20"/>
      <c r="DG1108" s="20"/>
      <c r="DH1108" s="20"/>
      <c r="DI1108" s="20"/>
      <c r="DJ1108" s="20"/>
      <c r="DK1108" s="20"/>
      <c r="DL1108" s="20"/>
      <c r="DM1108" s="20"/>
      <c r="DN1108" s="20"/>
      <c r="DO1108" s="20"/>
      <c r="DP1108" s="20"/>
      <c r="DQ1108" s="20"/>
      <c r="DR1108" s="20"/>
      <c r="DS1108" s="20"/>
      <c r="DT1108" s="20"/>
      <c r="DU1108" s="20"/>
      <c r="DV1108" s="20"/>
      <c r="DW1108" s="20"/>
      <c r="DX1108" s="20"/>
      <c r="DY1108" s="20"/>
      <c r="DZ1108" s="20"/>
      <c r="EA1108" s="20"/>
      <c r="EB1108" s="20"/>
      <c r="EC1108" s="20"/>
      <c r="ED1108" s="20"/>
      <c r="EE1108" s="20"/>
      <c r="EF1108" s="20"/>
      <c r="EG1108" s="20"/>
      <c r="EH1108" s="20"/>
    </row>
    <row r="1109" spans="1:141" s="19" customFormat="1" ht="12" customHeight="1" x14ac:dyDescent="0.25">
      <c r="A1109" s="22"/>
      <c r="B1109" s="4"/>
      <c r="C1109" s="73"/>
      <c r="D1109" s="73"/>
      <c r="E1109" s="73"/>
      <c r="F1109" s="73"/>
      <c r="G1109" s="73"/>
      <c r="H1109" s="73"/>
      <c r="I1109" s="73"/>
      <c r="J1109" s="73"/>
      <c r="K1109" s="82"/>
      <c r="L1109" s="81"/>
      <c r="M1109" s="81"/>
      <c r="N1109" s="55"/>
      <c r="O1109" s="55"/>
      <c r="P1109" s="56"/>
      <c r="Q1109" s="17"/>
      <c r="R1109" s="150"/>
      <c r="S1109" s="150"/>
      <c r="T1109" s="150"/>
      <c r="U1109" s="150"/>
      <c r="V1109" s="334"/>
      <c r="W1109" s="338"/>
      <c r="X1109" s="192"/>
      <c r="Y1109" s="195"/>
      <c r="Z1109" s="151"/>
      <c r="AA1109" s="152"/>
      <c r="AB1109" s="152"/>
      <c r="AC1109" s="152"/>
      <c r="AD1109" s="152"/>
      <c r="AE1109" s="20"/>
      <c r="AF1109" s="20"/>
      <c r="AG1109" s="20"/>
      <c r="AH1109" s="20"/>
      <c r="AI1109" s="20"/>
      <c r="AJ1109" s="20"/>
      <c r="AK1109" s="20"/>
      <c r="AL1109" s="20"/>
      <c r="AM1109" s="20"/>
      <c r="AN1109" s="20"/>
      <c r="AO1109" s="20"/>
      <c r="AP1109" s="20"/>
      <c r="AQ1109" s="20"/>
      <c r="AR1109" s="20"/>
      <c r="AS1109" s="20"/>
      <c r="AT1109" s="20"/>
      <c r="AU1109" s="20"/>
      <c r="AV1109" s="20"/>
      <c r="AW1109" s="20"/>
      <c r="AX1109" s="20"/>
      <c r="AY1109" s="20"/>
      <c r="AZ1109" s="20"/>
      <c r="BA1109" s="20"/>
      <c r="BB1109" s="20"/>
      <c r="BC1109" s="20"/>
      <c r="BD1109" s="20"/>
      <c r="BE1109" s="20"/>
      <c r="BF1109" s="20"/>
      <c r="BG1109" s="20"/>
      <c r="BH1109" s="20"/>
      <c r="BI1109" s="20"/>
      <c r="BJ1109" s="20"/>
      <c r="BK1109" s="20"/>
      <c r="BL1109" s="20"/>
      <c r="BM1109" s="20"/>
      <c r="BN1109" s="20"/>
      <c r="BO1109" s="20"/>
      <c r="BP1109" s="20"/>
      <c r="BQ1109" s="20"/>
      <c r="BR1109" s="20"/>
      <c r="BS1109" s="20"/>
      <c r="BT1109" s="20"/>
      <c r="BU1109" s="20"/>
      <c r="BV1109" s="20"/>
      <c r="BW1109" s="20"/>
      <c r="BX1109" s="20"/>
      <c r="BY1109" s="20"/>
      <c r="BZ1109" s="20"/>
      <c r="CA1109" s="20"/>
      <c r="CB1109" s="20"/>
      <c r="CC1109" s="20"/>
      <c r="CD1109" s="20"/>
      <c r="CE1109" s="20"/>
      <c r="CF1109" s="20"/>
      <c r="CG1109" s="20"/>
      <c r="CH1109" s="20"/>
      <c r="CI1109" s="20"/>
      <c r="CJ1109" s="20"/>
      <c r="CK1109" s="20"/>
      <c r="CL1109" s="20"/>
      <c r="CM1109" s="20"/>
      <c r="CN1109" s="20"/>
      <c r="CO1109" s="20"/>
      <c r="CP1109" s="20"/>
      <c r="CQ1109" s="20"/>
      <c r="CR1109" s="20"/>
      <c r="CS1109" s="20"/>
      <c r="CT1109" s="20"/>
      <c r="CU1109" s="20"/>
      <c r="CV1109" s="20"/>
      <c r="CW1109" s="20"/>
      <c r="CX1109" s="20"/>
      <c r="CY1109" s="20"/>
      <c r="CZ1109" s="20"/>
      <c r="DA1109" s="20"/>
      <c r="DB1109" s="20"/>
      <c r="DC1109" s="20"/>
      <c r="DD1109" s="20"/>
      <c r="DE1109" s="20"/>
      <c r="DF1109" s="20"/>
      <c r="DG1109" s="20"/>
      <c r="DH1109" s="20"/>
      <c r="DI1109" s="20"/>
      <c r="DJ1109" s="20"/>
      <c r="DK1109" s="20"/>
      <c r="DL1109" s="20"/>
      <c r="DM1109" s="20"/>
      <c r="DN1109" s="20"/>
      <c r="DO1109" s="20"/>
      <c r="DP1109" s="20"/>
      <c r="DQ1109" s="20"/>
      <c r="DR1109" s="20"/>
      <c r="DS1109" s="20"/>
      <c r="DT1109" s="20"/>
      <c r="DU1109" s="20"/>
      <c r="DV1109" s="20"/>
      <c r="DW1109" s="20"/>
      <c r="DX1109" s="20"/>
      <c r="DY1109" s="20"/>
      <c r="DZ1109" s="20"/>
      <c r="EA1109" s="20"/>
      <c r="EB1109" s="20"/>
      <c r="EC1109" s="20"/>
      <c r="ED1109" s="20"/>
      <c r="EE1109" s="20"/>
      <c r="EF1109" s="20"/>
      <c r="EG1109" s="20"/>
      <c r="EH1109" s="20"/>
    </row>
    <row r="1110" spans="1:141" ht="12" customHeight="1" x14ac:dyDescent="0.3">
      <c r="A1110" s="4"/>
      <c r="B1110" s="4"/>
      <c r="C1110" s="73"/>
      <c r="D1110" s="73"/>
      <c r="E1110" s="73"/>
      <c r="F1110" s="73"/>
      <c r="G1110" s="73"/>
      <c r="H1110" s="73"/>
      <c r="I1110" s="73"/>
      <c r="J1110" s="73"/>
      <c r="K1110" s="82"/>
      <c r="L1110" s="81"/>
      <c r="M1110" s="81"/>
      <c r="N1110" s="55"/>
      <c r="O1110" s="55"/>
      <c r="P1110" s="56"/>
      <c r="Q1110" s="7"/>
      <c r="R1110" s="149"/>
      <c r="S1110" s="149"/>
      <c r="T1110" s="149"/>
      <c r="U1110" s="149"/>
      <c r="W1110" s="339"/>
      <c r="X1110" s="190"/>
      <c r="Y1110" s="7"/>
      <c r="Z1110" s="149"/>
      <c r="EK1110" s="1"/>
    </row>
    <row r="1111" spans="1:141" s="19" customFormat="1" ht="12" customHeight="1" x14ac:dyDescent="0.25">
      <c r="A1111" s="22"/>
      <c r="B1111" s="4"/>
      <c r="C1111" s="73"/>
      <c r="D1111" s="73"/>
      <c r="E1111" s="73"/>
      <c r="F1111" s="73"/>
      <c r="G1111" s="73"/>
      <c r="H1111" s="73"/>
      <c r="I1111" s="73"/>
      <c r="J1111" s="73"/>
      <c r="K1111" s="82"/>
      <c r="L1111" s="81"/>
      <c r="M1111" s="81"/>
      <c r="N1111" s="55"/>
      <c r="O1111" s="55"/>
      <c r="P1111" s="56"/>
      <c r="Q1111" s="17"/>
      <c r="R1111" s="150"/>
      <c r="S1111" s="150"/>
      <c r="T1111" s="150"/>
      <c r="U1111" s="150"/>
      <c r="V1111" s="334"/>
      <c r="W1111" s="338"/>
      <c r="X1111" s="192"/>
      <c r="Y1111" s="195"/>
      <c r="Z1111" s="151"/>
      <c r="AA1111" s="152"/>
      <c r="AB1111" s="152"/>
      <c r="AC1111" s="152"/>
      <c r="AD1111" s="152"/>
      <c r="AE1111" s="20"/>
      <c r="AF1111" s="20"/>
      <c r="AG1111" s="20"/>
      <c r="AH1111" s="20"/>
      <c r="AI1111" s="20"/>
      <c r="AJ1111" s="20"/>
      <c r="AK1111" s="20"/>
      <c r="AL1111" s="20"/>
      <c r="AM1111" s="20"/>
      <c r="AN1111" s="20"/>
      <c r="AO1111" s="20"/>
      <c r="AP1111" s="20"/>
      <c r="AQ1111" s="20"/>
      <c r="AR1111" s="20"/>
      <c r="AS1111" s="20"/>
      <c r="AT1111" s="20"/>
      <c r="AU1111" s="20"/>
      <c r="AV1111" s="20"/>
      <c r="AW1111" s="20"/>
      <c r="AX1111" s="20"/>
      <c r="AY1111" s="20"/>
      <c r="AZ1111" s="20"/>
      <c r="BA1111" s="20"/>
      <c r="BB1111" s="20"/>
      <c r="BC1111" s="20"/>
      <c r="BD1111" s="20"/>
      <c r="BE1111" s="20"/>
      <c r="BF1111" s="20"/>
      <c r="BG1111" s="20"/>
      <c r="BH1111" s="20"/>
      <c r="BI1111" s="20"/>
      <c r="BJ1111" s="20"/>
      <c r="BK1111" s="20"/>
      <c r="BL1111" s="20"/>
      <c r="BM1111" s="20"/>
      <c r="BN1111" s="20"/>
      <c r="BO1111" s="20"/>
      <c r="BP1111" s="20"/>
      <c r="BQ1111" s="20"/>
      <c r="BR1111" s="20"/>
      <c r="BS1111" s="20"/>
      <c r="BT1111" s="20"/>
      <c r="BU1111" s="20"/>
      <c r="BV1111" s="20"/>
      <c r="BW1111" s="20"/>
      <c r="BX1111" s="20"/>
      <c r="BY1111" s="20"/>
      <c r="BZ1111" s="20"/>
      <c r="CA1111" s="20"/>
      <c r="CB1111" s="20"/>
      <c r="CC1111" s="20"/>
      <c r="CD1111" s="20"/>
      <c r="CE1111" s="20"/>
      <c r="CF1111" s="20"/>
      <c r="CG1111" s="20"/>
      <c r="CH1111" s="20"/>
      <c r="CI1111" s="20"/>
      <c r="CJ1111" s="20"/>
      <c r="CK1111" s="20"/>
      <c r="CL1111" s="20"/>
      <c r="CM1111" s="20"/>
      <c r="CN1111" s="20"/>
      <c r="CO1111" s="20"/>
      <c r="CP1111" s="20"/>
      <c r="CQ1111" s="20"/>
      <c r="CR1111" s="20"/>
      <c r="CS1111" s="20"/>
      <c r="CT1111" s="20"/>
      <c r="CU1111" s="20"/>
      <c r="CV1111" s="20"/>
      <c r="CW1111" s="20"/>
      <c r="CX1111" s="20"/>
      <c r="CY1111" s="20"/>
      <c r="CZ1111" s="20"/>
      <c r="DA1111" s="20"/>
      <c r="DB1111" s="20"/>
      <c r="DC1111" s="20"/>
      <c r="DD1111" s="20"/>
      <c r="DE1111" s="20"/>
      <c r="DF1111" s="20"/>
      <c r="DG1111" s="20"/>
      <c r="DH1111" s="20"/>
      <c r="DI1111" s="20"/>
      <c r="DJ1111" s="20"/>
      <c r="DK1111" s="20"/>
      <c r="DL1111" s="20"/>
      <c r="DM1111" s="20"/>
      <c r="DN1111" s="20"/>
      <c r="DO1111" s="20"/>
      <c r="DP1111" s="20"/>
      <c r="DQ1111" s="20"/>
      <c r="DR1111" s="20"/>
      <c r="DS1111" s="20"/>
      <c r="DT1111" s="20"/>
      <c r="DU1111" s="20"/>
      <c r="DV1111" s="20"/>
      <c r="DW1111" s="20"/>
      <c r="DX1111" s="20"/>
      <c r="DY1111" s="20"/>
      <c r="DZ1111" s="20"/>
      <c r="EA1111" s="20"/>
      <c r="EB1111" s="20"/>
      <c r="EC1111" s="20"/>
      <c r="ED1111" s="20"/>
      <c r="EE1111" s="20"/>
      <c r="EF1111" s="20"/>
      <c r="EG1111" s="20"/>
      <c r="EH1111" s="20"/>
    </row>
    <row r="1112" spans="1:141" s="19" customFormat="1" ht="12" customHeight="1" x14ac:dyDescent="0.25">
      <c r="A1112" s="22"/>
      <c r="B1112" s="4"/>
      <c r="C1112" s="73"/>
      <c r="D1112" s="73"/>
      <c r="E1112" s="73"/>
      <c r="F1112" s="73"/>
      <c r="G1112" s="73"/>
      <c r="H1112" s="73"/>
      <c r="I1112" s="73"/>
      <c r="J1112" s="73"/>
      <c r="K1112" s="82"/>
      <c r="L1112" s="81"/>
      <c r="M1112" s="81"/>
      <c r="N1112" s="55"/>
      <c r="O1112" s="55"/>
      <c r="P1112" s="56"/>
      <c r="Q1112" s="17"/>
      <c r="R1112" s="150"/>
      <c r="S1112" s="150"/>
      <c r="T1112" s="150"/>
      <c r="U1112" s="150"/>
      <c r="V1112" s="334"/>
      <c r="W1112" s="338"/>
      <c r="X1112" s="192"/>
      <c r="Y1112" s="195"/>
      <c r="Z1112" s="151"/>
      <c r="AA1112" s="152"/>
      <c r="AB1112" s="152"/>
      <c r="AC1112" s="152"/>
      <c r="AD1112" s="152"/>
      <c r="AE1112" s="20"/>
      <c r="AF1112" s="20"/>
      <c r="AG1112" s="20"/>
      <c r="AH1112" s="20"/>
      <c r="AI1112" s="20"/>
      <c r="AJ1112" s="20"/>
      <c r="AK1112" s="20"/>
      <c r="AL1112" s="20"/>
      <c r="AM1112" s="20"/>
      <c r="AN1112" s="20"/>
      <c r="AO1112" s="20"/>
      <c r="AP1112" s="20"/>
      <c r="AQ1112" s="20"/>
      <c r="AR1112" s="20"/>
      <c r="AS1112" s="20"/>
      <c r="AT1112" s="20"/>
      <c r="AU1112" s="20"/>
      <c r="AV1112" s="20"/>
      <c r="AW1112" s="20"/>
      <c r="AX1112" s="20"/>
      <c r="AY1112" s="20"/>
      <c r="AZ1112" s="20"/>
      <c r="BA1112" s="20"/>
      <c r="BB1112" s="20"/>
      <c r="BC1112" s="20"/>
      <c r="BD1112" s="20"/>
      <c r="BE1112" s="20"/>
      <c r="BF1112" s="20"/>
      <c r="BG1112" s="20"/>
      <c r="BH1112" s="20"/>
      <c r="BI1112" s="20"/>
      <c r="BJ1112" s="20"/>
      <c r="BK1112" s="20"/>
      <c r="BL1112" s="20"/>
      <c r="BM1112" s="20"/>
      <c r="BN1112" s="20"/>
      <c r="BO1112" s="20"/>
      <c r="BP1112" s="20"/>
      <c r="BQ1112" s="20"/>
      <c r="BR1112" s="20"/>
      <c r="BS1112" s="20"/>
      <c r="BT1112" s="20"/>
      <c r="BU1112" s="20"/>
      <c r="BV1112" s="20"/>
      <c r="BW1112" s="20"/>
      <c r="BX1112" s="20"/>
      <c r="BY1112" s="20"/>
      <c r="BZ1112" s="20"/>
      <c r="CA1112" s="20"/>
      <c r="CB1112" s="20"/>
      <c r="CC1112" s="20"/>
      <c r="CD1112" s="20"/>
      <c r="CE1112" s="20"/>
      <c r="CF1112" s="20"/>
      <c r="CG1112" s="20"/>
      <c r="CH1112" s="20"/>
      <c r="CI1112" s="20"/>
      <c r="CJ1112" s="20"/>
      <c r="CK1112" s="20"/>
      <c r="CL1112" s="20"/>
      <c r="CM1112" s="20"/>
      <c r="CN1112" s="20"/>
      <c r="CO1112" s="20"/>
      <c r="CP1112" s="20"/>
      <c r="CQ1112" s="20"/>
      <c r="CR1112" s="20"/>
      <c r="CS1112" s="20"/>
      <c r="CT1112" s="20"/>
      <c r="CU1112" s="20"/>
      <c r="CV1112" s="20"/>
      <c r="CW1112" s="20"/>
      <c r="CX1112" s="20"/>
      <c r="CY1112" s="20"/>
      <c r="CZ1112" s="20"/>
      <c r="DA1112" s="20"/>
      <c r="DB1112" s="20"/>
      <c r="DC1112" s="20"/>
      <c r="DD1112" s="20"/>
      <c r="DE1112" s="20"/>
      <c r="DF1112" s="20"/>
      <c r="DG1112" s="20"/>
      <c r="DH1112" s="20"/>
      <c r="DI1112" s="20"/>
      <c r="DJ1112" s="20"/>
      <c r="DK1112" s="20"/>
      <c r="DL1112" s="20"/>
      <c r="DM1112" s="20"/>
      <c r="DN1112" s="20"/>
      <c r="DO1112" s="20"/>
      <c r="DP1112" s="20"/>
      <c r="DQ1112" s="20"/>
      <c r="DR1112" s="20"/>
      <c r="DS1112" s="20"/>
      <c r="DT1112" s="20"/>
      <c r="DU1112" s="20"/>
      <c r="DV1112" s="20"/>
      <c r="DW1112" s="20"/>
      <c r="DX1112" s="20"/>
      <c r="DY1112" s="20"/>
      <c r="DZ1112" s="20"/>
      <c r="EA1112" s="20"/>
      <c r="EB1112" s="20"/>
      <c r="EC1112" s="20"/>
      <c r="ED1112" s="20"/>
      <c r="EE1112" s="20"/>
      <c r="EF1112" s="20"/>
      <c r="EG1112" s="20"/>
      <c r="EH1112" s="20"/>
    </row>
    <row r="1113" spans="1:141" s="19" customFormat="1" ht="12" customHeight="1" x14ac:dyDescent="0.25">
      <c r="A1113" s="22"/>
      <c r="B1113" s="4"/>
      <c r="C1113" s="73"/>
      <c r="D1113" s="73"/>
      <c r="E1113" s="73"/>
      <c r="F1113" s="73"/>
      <c r="G1113" s="73"/>
      <c r="H1113" s="73"/>
      <c r="I1113" s="73"/>
      <c r="J1113" s="73"/>
      <c r="K1113" s="82"/>
      <c r="L1113" s="81"/>
      <c r="M1113" s="81"/>
      <c r="N1113" s="55"/>
      <c r="O1113" s="55"/>
      <c r="P1113" s="56"/>
      <c r="Q1113" s="17"/>
      <c r="R1113" s="150"/>
      <c r="S1113" s="150"/>
      <c r="T1113" s="150"/>
      <c r="U1113" s="150"/>
      <c r="V1113" s="334"/>
      <c r="W1113" s="338"/>
      <c r="X1113" s="192"/>
      <c r="Y1113" s="195"/>
      <c r="Z1113" s="151"/>
      <c r="AA1113" s="152"/>
      <c r="AB1113" s="152"/>
      <c r="AC1113" s="152"/>
      <c r="AD1113" s="152"/>
      <c r="AE1113" s="20"/>
      <c r="AF1113" s="20"/>
      <c r="AG1113" s="20"/>
      <c r="AH1113" s="20"/>
      <c r="AI1113" s="20"/>
      <c r="AJ1113" s="20"/>
      <c r="AK1113" s="20"/>
      <c r="AL1113" s="20"/>
      <c r="AM1113" s="20"/>
      <c r="AN1113" s="20"/>
      <c r="AO1113" s="20"/>
      <c r="AP1113" s="20"/>
      <c r="AQ1113" s="20"/>
      <c r="AR1113" s="20"/>
      <c r="AS1113" s="20"/>
      <c r="AT1113" s="20"/>
      <c r="AU1113" s="20"/>
      <c r="AV1113" s="20"/>
      <c r="AW1113" s="20"/>
      <c r="AX1113" s="20"/>
      <c r="AY1113" s="20"/>
      <c r="AZ1113" s="20"/>
      <c r="BA1113" s="20"/>
      <c r="BB1113" s="20"/>
      <c r="BC1113" s="20"/>
      <c r="BD1113" s="20"/>
      <c r="BE1113" s="20"/>
      <c r="BF1113" s="20"/>
      <c r="BG1113" s="20"/>
      <c r="BH1113" s="20"/>
      <c r="BI1113" s="20"/>
      <c r="BJ1113" s="20"/>
      <c r="BK1113" s="20"/>
      <c r="BL1113" s="20"/>
      <c r="BM1113" s="20"/>
      <c r="BN1113" s="20"/>
      <c r="BO1113" s="20"/>
      <c r="BP1113" s="20"/>
      <c r="BQ1113" s="20"/>
      <c r="BR1113" s="20"/>
      <c r="BS1113" s="20"/>
      <c r="BT1113" s="20"/>
      <c r="BU1113" s="20"/>
      <c r="BV1113" s="20"/>
      <c r="BW1113" s="20"/>
      <c r="BX1113" s="20"/>
      <c r="BY1113" s="20"/>
      <c r="BZ1113" s="20"/>
      <c r="CA1113" s="20"/>
      <c r="CB1113" s="20"/>
      <c r="CC1113" s="20"/>
      <c r="CD1113" s="20"/>
      <c r="CE1113" s="20"/>
      <c r="CF1113" s="20"/>
      <c r="CG1113" s="20"/>
      <c r="CH1113" s="20"/>
      <c r="CI1113" s="20"/>
      <c r="CJ1113" s="20"/>
      <c r="CK1113" s="20"/>
      <c r="CL1113" s="20"/>
      <c r="CM1113" s="20"/>
      <c r="CN1113" s="20"/>
      <c r="CO1113" s="20"/>
      <c r="CP1113" s="20"/>
      <c r="CQ1113" s="20"/>
      <c r="CR1113" s="20"/>
      <c r="CS1113" s="20"/>
      <c r="CT1113" s="20"/>
      <c r="CU1113" s="20"/>
      <c r="CV1113" s="20"/>
      <c r="CW1113" s="20"/>
      <c r="CX1113" s="20"/>
      <c r="CY1113" s="20"/>
      <c r="CZ1113" s="20"/>
      <c r="DA1113" s="20"/>
      <c r="DB1113" s="20"/>
      <c r="DC1113" s="20"/>
      <c r="DD1113" s="20"/>
      <c r="DE1113" s="20"/>
      <c r="DF1113" s="20"/>
      <c r="DG1113" s="20"/>
      <c r="DH1113" s="20"/>
      <c r="DI1113" s="20"/>
      <c r="DJ1113" s="20"/>
      <c r="DK1113" s="20"/>
      <c r="DL1113" s="20"/>
      <c r="DM1113" s="20"/>
      <c r="DN1113" s="20"/>
      <c r="DO1113" s="20"/>
      <c r="DP1113" s="20"/>
      <c r="DQ1113" s="20"/>
      <c r="DR1113" s="20"/>
      <c r="DS1113" s="20"/>
      <c r="DT1113" s="20"/>
      <c r="DU1113" s="20"/>
      <c r="DV1113" s="20"/>
      <c r="DW1113" s="20"/>
      <c r="DX1113" s="20"/>
      <c r="DY1113" s="20"/>
      <c r="DZ1113" s="20"/>
      <c r="EA1113" s="20"/>
      <c r="EB1113" s="20"/>
      <c r="EC1113" s="20"/>
      <c r="ED1113" s="20"/>
      <c r="EE1113" s="20"/>
      <c r="EF1113" s="20"/>
      <c r="EG1113" s="20"/>
      <c r="EH1113" s="20"/>
    </row>
    <row r="1114" spans="1:141" s="19" customFormat="1" ht="12" customHeight="1" x14ac:dyDescent="0.25">
      <c r="A1114" s="22"/>
      <c r="B1114" s="4"/>
      <c r="C1114" s="73"/>
      <c r="D1114" s="73"/>
      <c r="E1114" s="73"/>
      <c r="F1114" s="73"/>
      <c r="G1114" s="73"/>
      <c r="H1114" s="73"/>
      <c r="I1114" s="73"/>
      <c r="J1114" s="73"/>
      <c r="K1114" s="82"/>
      <c r="L1114" s="81"/>
      <c r="M1114" s="81"/>
      <c r="N1114" s="55"/>
      <c r="O1114" s="55"/>
      <c r="P1114" s="56"/>
      <c r="Q1114" s="17"/>
      <c r="R1114" s="150"/>
      <c r="S1114" s="150"/>
      <c r="T1114" s="150"/>
      <c r="U1114" s="150"/>
      <c r="V1114" s="334"/>
      <c r="W1114" s="338"/>
      <c r="X1114" s="192"/>
      <c r="Y1114" s="195"/>
      <c r="Z1114" s="151"/>
      <c r="AA1114" s="152"/>
      <c r="AB1114" s="152"/>
      <c r="AC1114" s="152"/>
      <c r="AD1114" s="152"/>
      <c r="AE1114" s="20"/>
      <c r="AF1114" s="20"/>
      <c r="AG1114" s="20"/>
      <c r="AH1114" s="20"/>
      <c r="AI1114" s="20"/>
      <c r="AJ1114" s="20"/>
      <c r="AK1114" s="20"/>
      <c r="AL1114" s="20"/>
      <c r="AM1114" s="20"/>
      <c r="AN1114" s="20"/>
      <c r="AO1114" s="20"/>
      <c r="AP1114" s="20"/>
      <c r="AQ1114" s="20"/>
      <c r="AR1114" s="20"/>
      <c r="AS1114" s="20"/>
      <c r="AT1114" s="20"/>
      <c r="AU1114" s="20"/>
      <c r="AV1114" s="20"/>
      <c r="AW1114" s="20"/>
      <c r="AX1114" s="20"/>
      <c r="AY1114" s="20"/>
      <c r="AZ1114" s="20"/>
      <c r="BA1114" s="20"/>
      <c r="BB1114" s="20"/>
      <c r="BC1114" s="20"/>
      <c r="BD1114" s="20"/>
      <c r="BE1114" s="20"/>
      <c r="BF1114" s="20"/>
      <c r="BG1114" s="20"/>
      <c r="BH1114" s="20"/>
      <c r="BI1114" s="20"/>
      <c r="BJ1114" s="20"/>
      <c r="BK1114" s="20"/>
      <c r="BL1114" s="20"/>
      <c r="BM1114" s="20"/>
      <c r="BN1114" s="20"/>
      <c r="BO1114" s="20"/>
      <c r="BP1114" s="20"/>
      <c r="BQ1114" s="20"/>
      <c r="BR1114" s="20"/>
      <c r="BS1114" s="20"/>
      <c r="BT1114" s="20"/>
      <c r="BU1114" s="20"/>
      <c r="BV1114" s="20"/>
      <c r="BW1114" s="20"/>
      <c r="BX1114" s="20"/>
      <c r="BY1114" s="20"/>
      <c r="BZ1114" s="20"/>
      <c r="CA1114" s="20"/>
      <c r="CB1114" s="20"/>
      <c r="CC1114" s="20"/>
      <c r="CD1114" s="20"/>
      <c r="CE1114" s="20"/>
      <c r="CF1114" s="20"/>
      <c r="CG1114" s="20"/>
      <c r="CH1114" s="20"/>
      <c r="CI1114" s="20"/>
      <c r="CJ1114" s="20"/>
      <c r="CK1114" s="20"/>
      <c r="CL1114" s="20"/>
      <c r="CM1114" s="20"/>
      <c r="CN1114" s="20"/>
      <c r="CO1114" s="20"/>
      <c r="CP1114" s="20"/>
      <c r="CQ1114" s="20"/>
      <c r="CR1114" s="20"/>
      <c r="CS1114" s="20"/>
      <c r="CT1114" s="20"/>
      <c r="CU1114" s="20"/>
      <c r="CV1114" s="20"/>
      <c r="CW1114" s="20"/>
      <c r="CX1114" s="20"/>
      <c r="CY1114" s="20"/>
      <c r="CZ1114" s="20"/>
      <c r="DA1114" s="20"/>
      <c r="DB1114" s="20"/>
      <c r="DC1114" s="20"/>
      <c r="DD1114" s="20"/>
      <c r="DE1114" s="20"/>
      <c r="DF1114" s="20"/>
      <c r="DG1114" s="20"/>
      <c r="DH1114" s="20"/>
      <c r="DI1114" s="20"/>
      <c r="DJ1114" s="20"/>
      <c r="DK1114" s="20"/>
      <c r="DL1114" s="20"/>
      <c r="DM1114" s="20"/>
      <c r="DN1114" s="20"/>
      <c r="DO1114" s="20"/>
      <c r="DP1114" s="20"/>
      <c r="DQ1114" s="20"/>
      <c r="DR1114" s="20"/>
      <c r="DS1114" s="20"/>
      <c r="DT1114" s="20"/>
      <c r="DU1114" s="20"/>
      <c r="DV1114" s="20"/>
      <c r="DW1114" s="20"/>
      <c r="DX1114" s="20"/>
      <c r="DY1114" s="20"/>
      <c r="DZ1114" s="20"/>
      <c r="EA1114" s="20"/>
      <c r="EB1114" s="20"/>
      <c r="EC1114" s="20"/>
      <c r="ED1114" s="20"/>
      <c r="EE1114" s="20"/>
      <c r="EF1114" s="20"/>
      <c r="EG1114" s="20"/>
      <c r="EH1114" s="20"/>
    </row>
    <row r="1115" spans="1:141" s="19" customFormat="1" ht="12" customHeight="1" x14ac:dyDescent="0.25">
      <c r="A1115" s="22"/>
      <c r="B1115" s="4"/>
      <c r="C1115" s="73"/>
      <c r="D1115" s="73"/>
      <c r="E1115" s="73"/>
      <c r="F1115" s="73"/>
      <c r="G1115" s="73"/>
      <c r="H1115" s="73"/>
      <c r="I1115" s="73"/>
      <c r="J1115" s="73"/>
      <c r="K1115" s="82"/>
      <c r="L1115" s="81"/>
      <c r="M1115" s="81"/>
      <c r="N1115" s="55"/>
      <c r="O1115" s="55"/>
      <c r="P1115" s="56"/>
      <c r="Q1115" s="17"/>
      <c r="R1115" s="150"/>
      <c r="S1115" s="150"/>
      <c r="T1115" s="150"/>
      <c r="U1115" s="150"/>
      <c r="V1115" s="334"/>
      <c r="W1115" s="338"/>
      <c r="X1115" s="192"/>
      <c r="Y1115" s="195"/>
      <c r="Z1115" s="151"/>
      <c r="AA1115" s="152"/>
      <c r="AB1115" s="152"/>
      <c r="AC1115" s="152"/>
      <c r="AD1115" s="152"/>
      <c r="AE1115" s="20"/>
      <c r="AF1115" s="20"/>
      <c r="AG1115" s="20"/>
      <c r="AH1115" s="20"/>
      <c r="AI1115" s="20"/>
      <c r="AJ1115" s="20"/>
      <c r="AK1115" s="20"/>
      <c r="AL1115" s="20"/>
      <c r="AM1115" s="20"/>
      <c r="AN1115" s="20"/>
      <c r="AO1115" s="20"/>
      <c r="AP1115" s="20"/>
      <c r="AQ1115" s="20"/>
      <c r="AR1115" s="20"/>
      <c r="AS1115" s="20"/>
      <c r="AT1115" s="20"/>
      <c r="AU1115" s="20"/>
      <c r="AV1115" s="20"/>
      <c r="AW1115" s="20"/>
      <c r="AX1115" s="20"/>
      <c r="AY1115" s="20"/>
      <c r="AZ1115" s="20"/>
      <c r="BA1115" s="20"/>
      <c r="BB1115" s="20"/>
      <c r="BC1115" s="20"/>
      <c r="BD1115" s="20"/>
      <c r="BE1115" s="20"/>
      <c r="BF1115" s="20"/>
      <c r="BG1115" s="20"/>
      <c r="BH1115" s="20"/>
      <c r="BI1115" s="20"/>
      <c r="BJ1115" s="20"/>
      <c r="BK1115" s="20"/>
      <c r="BL1115" s="20"/>
      <c r="BM1115" s="20"/>
      <c r="BN1115" s="20"/>
      <c r="BO1115" s="20"/>
      <c r="BP1115" s="20"/>
      <c r="BQ1115" s="20"/>
      <c r="BR1115" s="20"/>
      <c r="BS1115" s="20"/>
      <c r="BT1115" s="20"/>
      <c r="BU1115" s="20"/>
      <c r="BV1115" s="20"/>
      <c r="BW1115" s="20"/>
      <c r="BX1115" s="20"/>
      <c r="BY1115" s="20"/>
      <c r="BZ1115" s="20"/>
      <c r="CA1115" s="20"/>
      <c r="CB1115" s="20"/>
      <c r="CC1115" s="20"/>
      <c r="CD1115" s="20"/>
      <c r="CE1115" s="20"/>
      <c r="CF1115" s="20"/>
      <c r="CG1115" s="20"/>
      <c r="CH1115" s="20"/>
      <c r="CI1115" s="20"/>
      <c r="CJ1115" s="20"/>
      <c r="CK1115" s="20"/>
      <c r="CL1115" s="20"/>
      <c r="CM1115" s="20"/>
      <c r="CN1115" s="20"/>
      <c r="CO1115" s="20"/>
      <c r="CP1115" s="20"/>
      <c r="CQ1115" s="20"/>
      <c r="CR1115" s="20"/>
      <c r="CS1115" s="20"/>
      <c r="CT1115" s="20"/>
      <c r="CU1115" s="20"/>
      <c r="CV1115" s="20"/>
      <c r="CW1115" s="20"/>
      <c r="CX1115" s="20"/>
      <c r="CY1115" s="20"/>
      <c r="CZ1115" s="20"/>
      <c r="DA1115" s="20"/>
      <c r="DB1115" s="20"/>
      <c r="DC1115" s="20"/>
      <c r="DD1115" s="20"/>
      <c r="DE1115" s="20"/>
      <c r="DF1115" s="20"/>
      <c r="DG1115" s="20"/>
      <c r="DH1115" s="20"/>
      <c r="DI1115" s="20"/>
      <c r="DJ1115" s="20"/>
      <c r="DK1115" s="20"/>
      <c r="DL1115" s="20"/>
      <c r="DM1115" s="20"/>
      <c r="DN1115" s="20"/>
      <c r="DO1115" s="20"/>
      <c r="DP1115" s="20"/>
      <c r="DQ1115" s="20"/>
      <c r="DR1115" s="20"/>
      <c r="DS1115" s="20"/>
      <c r="DT1115" s="20"/>
      <c r="DU1115" s="20"/>
      <c r="DV1115" s="20"/>
      <c r="DW1115" s="20"/>
      <c r="DX1115" s="20"/>
      <c r="DY1115" s="20"/>
      <c r="DZ1115" s="20"/>
      <c r="EA1115" s="20"/>
      <c r="EB1115" s="20"/>
      <c r="EC1115" s="20"/>
      <c r="ED1115" s="20"/>
      <c r="EE1115" s="20"/>
      <c r="EF1115" s="20"/>
      <c r="EG1115" s="20"/>
      <c r="EH1115" s="20"/>
    </row>
    <row r="1116" spans="1:141" s="19" customFormat="1" ht="12" customHeight="1" x14ac:dyDescent="0.25">
      <c r="A1116" s="22"/>
      <c r="B1116" s="4"/>
      <c r="C1116" s="73"/>
      <c r="D1116" s="73"/>
      <c r="E1116" s="73"/>
      <c r="F1116" s="73"/>
      <c r="G1116" s="73"/>
      <c r="H1116" s="73"/>
      <c r="I1116" s="73"/>
      <c r="J1116" s="73"/>
      <c r="K1116" s="82"/>
      <c r="L1116" s="81"/>
      <c r="M1116" s="81"/>
      <c r="N1116" s="55"/>
      <c r="O1116" s="55"/>
      <c r="P1116" s="56"/>
      <c r="Q1116" s="17"/>
      <c r="R1116" s="150"/>
      <c r="S1116" s="150"/>
      <c r="T1116" s="150"/>
      <c r="U1116" s="150"/>
      <c r="V1116" s="334"/>
      <c r="W1116" s="338"/>
      <c r="X1116" s="192"/>
      <c r="Y1116" s="195"/>
      <c r="Z1116" s="151"/>
      <c r="AA1116" s="152"/>
      <c r="AB1116" s="152"/>
      <c r="AC1116" s="152"/>
      <c r="AD1116" s="152"/>
      <c r="AE1116" s="20"/>
      <c r="AF1116" s="20"/>
      <c r="AG1116" s="20"/>
      <c r="AH1116" s="20"/>
      <c r="AI1116" s="20"/>
      <c r="AJ1116" s="20"/>
      <c r="AK1116" s="20"/>
      <c r="AL1116" s="20"/>
      <c r="AM1116" s="20"/>
      <c r="AN1116" s="20"/>
      <c r="AO1116" s="20"/>
      <c r="AP1116" s="20"/>
      <c r="AQ1116" s="20"/>
      <c r="AR1116" s="20"/>
      <c r="AS1116" s="20"/>
      <c r="AT1116" s="20"/>
      <c r="AU1116" s="20"/>
      <c r="AV1116" s="20"/>
      <c r="AW1116" s="20"/>
      <c r="AX1116" s="20"/>
      <c r="AY1116" s="20"/>
      <c r="AZ1116" s="20"/>
      <c r="BA1116" s="20"/>
      <c r="BB1116" s="20"/>
      <c r="BC1116" s="20"/>
      <c r="BD1116" s="20"/>
      <c r="BE1116" s="20"/>
      <c r="BF1116" s="20"/>
      <c r="BG1116" s="20"/>
      <c r="BH1116" s="20"/>
      <c r="BI1116" s="20"/>
      <c r="BJ1116" s="20"/>
      <c r="BK1116" s="20"/>
      <c r="BL1116" s="20"/>
      <c r="BM1116" s="20"/>
      <c r="BN1116" s="20"/>
      <c r="BO1116" s="20"/>
      <c r="BP1116" s="20"/>
      <c r="BQ1116" s="20"/>
      <c r="BR1116" s="20"/>
      <c r="BS1116" s="20"/>
      <c r="BT1116" s="20"/>
      <c r="BU1116" s="20"/>
      <c r="BV1116" s="20"/>
      <c r="BW1116" s="20"/>
      <c r="BX1116" s="20"/>
      <c r="BY1116" s="20"/>
      <c r="BZ1116" s="20"/>
      <c r="CA1116" s="20"/>
      <c r="CB1116" s="20"/>
      <c r="CC1116" s="20"/>
      <c r="CD1116" s="20"/>
      <c r="CE1116" s="20"/>
      <c r="CF1116" s="20"/>
      <c r="CG1116" s="20"/>
      <c r="CH1116" s="20"/>
      <c r="CI1116" s="20"/>
      <c r="CJ1116" s="20"/>
      <c r="CK1116" s="20"/>
      <c r="CL1116" s="20"/>
      <c r="CM1116" s="20"/>
      <c r="CN1116" s="20"/>
      <c r="CO1116" s="20"/>
      <c r="CP1116" s="20"/>
      <c r="CQ1116" s="20"/>
      <c r="CR1116" s="20"/>
      <c r="CS1116" s="20"/>
      <c r="CT1116" s="20"/>
      <c r="CU1116" s="20"/>
      <c r="CV1116" s="20"/>
      <c r="CW1116" s="20"/>
      <c r="CX1116" s="20"/>
      <c r="CY1116" s="20"/>
      <c r="CZ1116" s="20"/>
      <c r="DA1116" s="20"/>
      <c r="DB1116" s="20"/>
      <c r="DC1116" s="20"/>
      <c r="DD1116" s="20"/>
      <c r="DE1116" s="20"/>
      <c r="DF1116" s="20"/>
      <c r="DG1116" s="20"/>
      <c r="DH1116" s="20"/>
      <c r="DI1116" s="20"/>
      <c r="DJ1116" s="20"/>
      <c r="DK1116" s="20"/>
      <c r="DL1116" s="20"/>
      <c r="DM1116" s="20"/>
      <c r="DN1116" s="20"/>
      <c r="DO1116" s="20"/>
      <c r="DP1116" s="20"/>
      <c r="DQ1116" s="20"/>
      <c r="DR1116" s="20"/>
      <c r="DS1116" s="20"/>
      <c r="DT1116" s="20"/>
      <c r="DU1116" s="20"/>
      <c r="DV1116" s="20"/>
      <c r="DW1116" s="20"/>
      <c r="DX1116" s="20"/>
      <c r="DY1116" s="20"/>
      <c r="DZ1116" s="20"/>
      <c r="EA1116" s="20"/>
      <c r="EB1116" s="20"/>
      <c r="EC1116" s="20"/>
      <c r="ED1116" s="20"/>
      <c r="EE1116" s="20"/>
      <c r="EF1116" s="20"/>
      <c r="EG1116" s="20"/>
      <c r="EH1116" s="20"/>
    </row>
    <row r="1117" spans="1:141" s="19" customFormat="1" ht="12" customHeight="1" x14ac:dyDescent="0.25">
      <c r="A1117" s="22"/>
      <c r="B1117" s="4"/>
      <c r="C1117" s="73"/>
      <c r="D1117" s="73"/>
      <c r="E1117" s="73"/>
      <c r="F1117" s="73"/>
      <c r="G1117" s="73"/>
      <c r="H1117" s="73"/>
      <c r="I1117" s="73"/>
      <c r="J1117" s="73"/>
      <c r="K1117" s="82"/>
      <c r="L1117" s="81"/>
      <c r="M1117" s="81"/>
      <c r="N1117" s="55"/>
      <c r="O1117" s="55"/>
      <c r="P1117" s="56"/>
      <c r="Q1117" s="17"/>
      <c r="R1117" s="150"/>
      <c r="S1117" s="150"/>
      <c r="T1117" s="150"/>
      <c r="U1117" s="150"/>
      <c r="V1117" s="334"/>
      <c r="W1117" s="338"/>
      <c r="X1117" s="192"/>
      <c r="Y1117" s="195"/>
      <c r="Z1117" s="151"/>
      <c r="AA1117" s="152"/>
      <c r="AB1117" s="152"/>
      <c r="AC1117" s="152"/>
      <c r="AD1117" s="152"/>
      <c r="AE1117" s="20"/>
      <c r="AF1117" s="20"/>
      <c r="AG1117" s="20"/>
      <c r="AH1117" s="20"/>
      <c r="AI1117" s="20"/>
      <c r="AJ1117" s="20"/>
      <c r="AK1117" s="20"/>
      <c r="AL1117" s="20"/>
      <c r="AM1117" s="20"/>
      <c r="AN1117" s="20"/>
      <c r="AO1117" s="20"/>
      <c r="AP1117" s="20"/>
      <c r="AQ1117" s="20"/>
      <c r="AR1117" s="20"/>
      <c r="AS1117" s="20"/>
      <c r="AT1117" s="20"/>
      <c r="AU1117" s="20"/>
      <c r="AV1117" s="20"/>
      <c r="AW1117" s="20"/>
      <c r="AX1117" s="20"/>
      <c r="AY1117" s="20"/>
      <c r="AZ1117" s="20"/>
      <c r="BA1117" s="20"/>
      <c r="BB1117" s="20"/>
      <c r="BC1117" s="20"/>
      <c r="BD1117" s="20"/>
      <c r="BE1117" s="20"/>
      <c r="BF1117" s="20"/>
      <c r="BG1117" s="20"/>
      <c r="BH1117" s="20"/>
      <c r="BI1117" s="20"/>
      <c r="BJ1117" s="20"/>
      <c r="BK1117" s="20"/>
      <c r="BL1117" s="20"/>
      <c r="BM1117" s="20"/>
      <c r="BN1117" s="20"/>
      <c r="BO1117" s="20"/>
      <c r="BP1117" s="20"/>
      <c r="BQ1117" s="20"/>
      <c r="BR1117" s="20"/>
      <c r="BS1117" s="20"/>
      <c r="BT1117" s="20"/>
      <c r="BU1117" s="20"/>
      <c r="BV1117" s="20"/>
      <c r="BW1117" s="20"/>
      <c r="BX1117" s="20"/>
      <c r="BY1117" s="20"/>
      <c r="BZ1117" s="20"/>
      <c r="CA1117" s="20"/>
      <c r="CB1117" s="20"/>
      <c r="CC1117" s="20"/>
      <c r="CD1117" s="20"/>
      <c r="CE1117" s="20"/>
      <c r="CF1117" s="20"/>
      <c r="CG1117" s="20"/>
      <c r="CH1117" s="20"/>
      <c r="CI1117" s="20"/>
      <c r="CJ1117" s="20"/>
      <c r="CK1117" s="20"/>
      <c r="CL1117" s="20"/>
      <c r="CM1117" s="20"/>
      <c r="CN1117" s="20"/>
      <c r="CO1117" s="20"/>
      <c r="CP1117" s="20"/>
      <c r="CQ1117" s="20"/>
      <c r="CR1117" s="20"/>
      <c r="CS1117" s="20"/>
      <c r="CT1117" s="20"/>
      <c r="CU1117" s="20"/>
      <c r="CV1117" s="20"/>
      <c r="CW1117" s="20"/>
      <c r="CX1117" s="20"/>
      <c r="CY1117" s="20"/>
      <c r="CZ1117" s="20"/>
      <c r="DA1117" s="20"/>
      <c r="DB1117" s="20"/>
      <c r="DC1117" s="20"/>
      <c r="DD1117" s="20"/>
      <c r="DE1117" s="20"/>
      <c r="DF1117" s="20"/>
      <c r="DG1117" s="20"/>
      <c r="DH1117" s="20"/>
      <c r="DI1117" s="20"/>
      <c r="DJ1117" s="20"/>
      <c r="DK1117" s="20"/>
      <c r="DL1117" s="20"/>
      <c r="DM1117" s="20"/>
      <c r="DN1117" s="20"/>
      <c r="DO1117" s="20"/>
      <c r="DP1117" s="20"/>
      <c r="DQ1117" s="20"/>
      <c r="DR1117" s="20"/>
      <c r="DS1117" s="20"/>
      <c r="DT1117" s="20"/>
      <c r="DU1117" s="20"/>
      <c r="DV1117" s="20"/>
      <c r="DW1117" s="20"/>
      <c r="DX1117" s="20"/>
      <c r="DY1117" s="20"/>
      <c r="DZ1117" s="20"/>
      <c r="EA1117" s="20"/>
      <c r="EB1117" s="20"/>
      <c r="EC1117" s="20"/>
      <c r="ED1117" s="20"/>
      <c r="EE1117" s="20"/>
      <c r="EF1117" s="20"/>
      <c r="EG1117" s="20"/>
      <c r="EH1117" s="20"/>
    </row>
    <row r="1118" spans="1:141" s="19" customFormat="1" ht="12" customHeight="1" x14ac:dyDescent="0.25">
      <c r="A1118" s="22"/>
      <c r="B1118" s="4"/>
      <c r="C1118" s="73"/>
      <c r="D1118" s="73"/>
      <c r="E1118" s="73"/>
      <c r="F1118" s="73"/>
      <c r="G1118" s="73"/>
      <c r="H1118" s="73"/>
      <c r="I1118" s="73"/>
      <c r="J1118" s="73"/>
      <c r="K1118" s="82"/>
      <c r="L1118" s="81"/>
      <c r="M1118" s="81"/>
      <c r="N1118" s="55"/>
      <c r="O1118" s="55"/>
      <c r="P1118" s="56"/>
      <c r="Q1118" s="17"/>
      <c r="R1118" s="150"/>
      <c r="S1118" s="150"/>
      <c r="T1118" s="150"/>
      <c r="U1118" s="150"/>
      <c r="V1118" s="334"/>
      <c r="W1118" s="338"/>
      <c r="X1118" s="192"/>
      <c r="Y1118" s="195"/>
      <c r="Z1118" s="151"/>
      <c r="AA1118" s="152"/>
      <c r="AB1118" s="152"/>
      <c r="AC1118" s="152"/>
      <c r="AD1118" s="152"/>
      <c r="AE1118" s="20"/>
      <c r="AF1118" s="20"/>
      <c r="AG1118" s="20"/>
      <c r="AH1118" s="20"/>
      <c r="AI1118" s="20"/>
      <c r="AJ1118" s="20"/>
      <c r="AK1118" s="20"/>
      <c r="AL1118" s="20"/>
      <c r="AM1118" s="20"/>
      <c r="AN1118" s="20"/>
      <c r="AO1118" s="20"/>
      <c r="AP1118" s="20"/>
      <c r="AQ1118" s="20"/>
      <c r="AR1118" s="20"/>
      <c r="AS1118" s="20"/>
      <c r="AT1118" s="20"/>
      <c r="AU1118" s="20"/>
      <c r="AV1118" s="20"/>
      <c r="AW1118" s="20"/>
      <c r="AX1118" s="20"/>
      <c r="AY1118" s="20"/>
      <c r="AZ1118" s="20"/>
      <c r="BA1118" s="20"/>
      <c r="BB1118" s="20"/>
      <c r="BC1118" s="20"/>
      <c r="BD1118" s="20"/>
      <c r="BE1118" s="20"/>
      <c r="BF1118" s="20"/>
      <c r="BG1118" s="20"/>
      <c r="BH1118" s="20"/>
      <c r="BI1118" s="20"/>
      <c r="BJ1118" s="20"/>
      <c r="BK1118" s="20"/>
      <c r="BL1118" s="20"/>
      <c r="BM1118" s="20"/>
      <c r="BN1118" s="20"/>
      <c r="BO1118" s="20"/>
      <c r="BP1118" s="20"/>
      <c r="BQ1118" s="20"/>
      <c r="BR1118" s="20"/>
      <c r="BS1118" s="20"/>
      <c r="BT1118" s="20"/>
      <c r="BU1118" s="20"/>
      <c r="BV1118" s="20"/>
      <c r="BW1118" s="20"/>
      <c r="BX1118" s="20"/>
      <c r="BY1118" s="20"/>
      <c r="BZ1118" s="20"/>
      <c r="CA1118" s="20"/>
      <c r="CB1118" s="20"/>
      <c r="CC1118" s="20"/>
      <c r="CD1118" s="20"/>
      <c r="CE1118" s="20"/>
      <c r="CF1118" s="20"/>
      <c r="CG1118" s="20"/>
      <c r="CH1118" s="20"/>
      <c r="CI1118" s="20"/>
      <c r="CJ1118" s="20"/>
      <c r="CK1118" s="20"/>
      <c r="CL1118" s="20"/>
      <c r="CM1118" s="20"/>
      <c r="CN1118" s="20"/>
      <c r="CO1118" s="20"/>
      <c r="CP1118" s="20"/>
      <c r="CQ1118" s="20"/>
      <c r="CR1118" s="20"/>
      <c r="CS1118" s="20"/>
      <c r="CT1118" s="20"/>
      <c r="CU1118" s="20"/>
      <c r="CV1118" s="20"/>
      <c r="CW1118" s="20"/>
      <c r="CX1118" s="20"/>
      <c r="CY1118" s="20"/>
      <c r="CZ1118" s="20"/>
      <c r="DA1118" s="20"/>
      <c r="DB1118" s="20"/>
      <c r="DC1118" s="20"/>
      <c r="DD1118" s="20"/>
      <c r="DE1118" s="20"/>
      <c r="DF1118" s="20"/>
      <c r="DG1118" s="20"/>
      <c r="DH1118" s="20"/>
      <c r="DI1118" s="20"/>
      <c r="DJ1118" s="20"/>
      <c r="DK1118" s="20"/>
      <c r="DL1118" s="20"/>
      <c r="DM1118" s="20"/>
      <c r="DN1118" s="20"/>
      <c r="DO1118" s="20"/>
      <c r="DP1118" s="20"/>
      <c r="DQ1118" s="20"/>
      <c r="DR1118" s="20"/>
      <c r="DS1118" s="20"/>
      <c r="DT1118" s="20"/>
      <c r="DU1118" s="20"/>
      <c r="DV1118" s="20"/>
      <c r="DW1118" s="20"/>
      <c r="DX1118" s="20"/>
      <c r="DY1118" s="20"/>
      <c r="DZ1118" s="20"/>
      <c r="EA1118" s="20"/>
      <c r="EB1118" s="20"/>
      <c r="EC1118" s="20"/>
      <c r="ED1118" s="20"/>
      <c r="EE1118" s="20"/>
      <c r="EF1118" s="20"/>
      <c r="EG1118" s="20"/>
      <c r="EH1118" s="20"/>
    </row>
    <row r="1119" spans="1:141" s="19" customFormat="1" ht="12" customHeight="1" x14ac:dyDescent="0.25">
      <c r="A1119" s="22"/>
      <c r="B1119" s="4"/>
      <c r="C1119" s="73"/>
      <c r="D1119" s="73"/>
      <c r="E1119" s="73"/>
      <c r="F1119" s="73"/>
      <c r="G1119" s="73"/>
      <c r="H1119" s="73"/>
      <c r="I1119" s="73"/>
      <c r="J1119" s="73"/>
      <c r="K1119" s="82"/>
      <c r="L1119" s="81"/>
      <c r="M1119" s="81"/>
      <c r="N1119" s="55"/>
      <c r="O1119" s="55"/>
      <c r="P1119" s="56"/>
      <c r="Q1119" s="17"/>
      <c r="R1119" s="150"/>
      <c r="S1119" s="150"/>
      <c r="T1119" s="150"/>
      <c r="U1119" s="150"/>
      <c r="V1119" s="334"/>
      <c r="W1119" s="338"/>
      <c r="X1119" s="192"/>
      <c r="Y1119" s="195"/>
      <c r="Z1119" s="151"/>
      <c r="AA1119" s="152"/>
      <c r="AB1119" s="152"/>
      <c r="AC1119" s="152"/>
      <c r="AD1119" s="152"/>
      <c r="AE1119" s="20"/>
      <c r="AF1119" s="20"/>
      <c r="AG1119" s="20"/>
      <c r="AH1119" s="20"/>
      <c r="AI1119" s="20"/>
      <c r="AJ1119" s="20"/>
      <c r="AK1119" s="20"/>
      <c r="AL1119" s="20"/>
      <c r="AM1119" s="20"/>
      <c r="AN1119" s="20"/>
      <c r="AO1119" s="20"/>
      <c r="AP1119" s="20"/>
      <c r="AQ1119" s="20"/>
      <c r="AR1119" s="20"/>
      <c r="AS1119" s="20"/>
      <c r="AT1119" s="20"/>
      <c r="AU1119" s="20"/>
      <c r="AV1119" s="20"/>
      <c r="AW1119" s="20"/>
      <c r="AX1119" s="20"/>
      <c r="AY1119" s="20"/>
      <c r="AZ1119" s="20"/>
      <c r="BA1119" s="20"/>
      <c r="BB1119" s="20"/>
      <c r="BC1119" s="20"/>
      <c r="BD1119" s="20"/>
      <c r="BE1119" s="20"/>
      <c r="BF1119" s="20"/>
      <c r="BG1119" s="20"/>
      <c r="BH1119" s="20"/>
      <c r="BI1119" s="20"/>
      <c r="BJ1119" s="20"/>
      <c r="BK1119" s="20"/>
      <c r="BL1119" s="20"/>
      <c r="BM1119" s="20"/>
      <c r="BN1119" s="20"/>
      <c r="BO1119" s="20"/>
      <c r="BP1119" s="20"/>
      <c r="BQ1119" s="20"/>
      <c r="BR1119" s="20"/>
      <c r="BS1119" s="20"/>
      <c r="BT1119" s="20"/>
      <c r="BU1119" s="20"/>
      <c r="BV1119" s="20"/>
      <c r="BW1119" s="20"/>
      <c r="BX1119" s="20"/>
      <c r="BY1119" s="20"/>
      <c r="BZ1119" s="20"/>
      <c r="CA1119" s="20"/>
      <c r="CB1119" s="20"/>
      <c r="CC1119" s="20"/>
      <c r="CD1119" s="20"/>
      <c r="CE1119" s="20"/>
      <c r="CF1119" s="20"/>
      <c r="CG1119" s="20"/>
      <c r="CH1119" s="20"/>
      <c r="CI1119" s="20"/>
      <c r="CJ1119" s="20"/>
      <c r="CK1119" s="20"/>
      <c r="CL1119" s="20"/>
      <c r="CM1119" s="20"/>
      <c r="CN1119" s="20"/>
      <c r="CO1119" s="20"/>
      <c r="CP1119" s="20"/>
      <c r="CQ1119" s="20"/>
      <c r="CR1119" s="20"/>
      <c r="CS1119" s="20"/>
      <c r="CT1119" s="20"/>
      <c r="CU1119" s="20"/>
      <c r="CV1119" s="20"/>
      <c r="CW1119" s="20"/>
      <c r="CX1119" s="20"/>
      <c r="CY1119" s="20"/>
      <c r="CZ1119" s="20"/>
      <c r="DA1119" s="20"/>
      <c r="DB1119" s="20"/>
      <c r="DC1119" s="20"/>
      <c r="DD1119" s="20"/>
      <c r="DE1119" s="20"/>
      <c r="DF1119" s="20"/>
      <c r="DG1119" s="20"/>
      <c r="DH1119" s="20"/>
      <c r="DI1119" s="20"/>
      <c r="DJ1119" s="20"/>
      <c r="DK1119" s="20"/>
      <c r="DL1119" s="20"/>
      <c r="DM1119" s="20"/>
      <c r="DN1119" s="20"/>
      <c r="DO1119" s="20"/>
      <c r="DP1119" s="20"/>
      <c r="DQ1119" s="20"/>
      <c r="DR1119" s="20"/>
      <c r="DS1119" s="20"/>
      <c r="DT1119" s="20"/>
      <c r="DU1119" s="20"/>
      <c r="DV1119" s="20"/>
      <c r="DW1119" s="20"/>
      <c r="DX1119" s="20"/>
      <c r="DY1119" s="20"/>
      <c r="DZ1119" s="20"/>
      <c r="EA1119" s="20"/>
      <c r="EB1119" s="20"/>
      <c r="EC1119" s="20"/>
      <c r="ED1119" s="20"/>
      <c r="EE1119" s="20"/>
      <c r="EF1119" s="20"/>
      <c r="EG1119" s="20"/>
      <c r="EH1119" s="20"/>
    </row>
    <row r="1120" spans="1:141" s="19" customFormat="1" ht="12" customHeight="1" x14ac:dyDescent="0.25">
      <c r="A1120" s="22"/>
      <c r="B1120" s="4"/>
      <c r="C1120" s="73"/>
      <c r="D1120" s="73"/>
      <c r="E1120" s="73"/>
      <c r="F1120" s="73"/>
      <c r="G1120" s="73"/>
      <c r="H1120" s="73"/>
      <c r="I1120" s="73"/>
      <c r="J1120" s="73"/>
      <c r="K1120" s="82"/>
      <c r="L1120" s="81"/>
      <c r="M1120" s="81"/>
      <c r="N1120" s="55"/>
      <c r="O1120" s="55"/>
      <c r="P1120" s="56"/>
      <c r="Q1120" s="17"/>
      <c r="R1120" s="150"/>
      <c r="S1120" s="150"/>
      <c r="T1120" s="150"/>
      <c r="U1120" s="150"/>
      <c r="V1120" s="334"/>
      <c r="W1120" s="338"/>
      <c r="X1120" s="192"/>
      <c r="Y1120" s="195"/>
      <c r="Z1120" s="151"/>
      <c r="AA1120" s="152"/>
      <c r="AB1120" s="152"/>
      <c r="AC1120" s="152"/>
      <c r="AD1120" s="152"/>
      <c r="AE1120" s="20"/>
      <c r="AF1120" s="20"/>
      <c r="AG1120" s="20"/>
      <c r="AH1120" s="20"/>
      <c r="AI1120" s="20"/>
      <c r="AJ1120" s="20"/>
      <c r="AK1120" s="20"/>
      <c r="AL1120" s="20"/>
      <c r="AM1120" s="20"/>
      <c r="AN1120" s="20"/>
      <c r="AO1120" s="20"/>
      <c r="AP1120" s="20"/>
      <c r="AQ1120" s="20"/>
      <c r="AR1120" s="20"/>
      <c r="AS1120" s="20"/>
      <c r="AT1120" s="20"/>
      <c r="AU1120" s="20"/>
      <c r="AV1120" s="20"/>
      <c r="AW1120" s="20"/>
      <c r="AX1120" s="20"/>
      <c r="AY1120" s="20"/>
      <c r="AZ1120" s="20"/>
      <c r="BA1120" s="20"/>
      <c r="BB1120" s="20"/>
      <c r="BC1120" s="20"/>
      <c r="BD1120" s="20"/>
      <c r="BE1120" s="20"/>
      <c r="BF1120" s="20"/>
      <c r="BG1120" s="20"/>
      <c r="BH1120" s="20"/>
      <c r="BI1120" s="20"/>
      <c r="BJ1120" s="20"/>
      <c r="BK1120" s="20"/>
      <c r="BL1120" s="20"/>
      <c r="BM1120" s="20"/>
      <c r="BN1120" s="20"/>
      <c r="BO1120" s="20"/>
      <c r="BP1120" s="20"/>
      <c r="BQ1120" s="20"/>
      <c r="BR1120" s="20"/>
      <c r="BS1120" s="20"/>
      <c r="BT1120" s="20"/>
      <c r="BU1120" s="20"/>
      <c r="BV1120" s="20"/>
      <c r="BW1120" s="20"/>
      <c r="BX1120" s="20"/>
      <c r="BY1120" s="20"/>
      <c r="BZ1120" s="20"/>
      <c r="CA1120" s="20"/>
      <c r="CB1120" s="20"/>
      <c r="CC1120" s="20"/>
      <c r="CD1120" s="20"/>
      <c r="CE1120" s="20"/>
      <c r="CF1120" s="20"/>
      <c r="CG1120" s="20"/>
      <c r="CH1120" s="20"/>
      <c r="CI1120" s="20"/>
      <c r="CJ1120" s="20"/>
      <c r="CK1120" s="20"/>
      <c r="CL1120" s="20"/>
      <c r="CM1120" s="20"/>
      <c r="CN1120" s="20"/>
      <c r="CO1120" s="20"/>
      <c r="CP1120" s="20"/>
      <c r="CQ1120" s="20"/>
      <c r="CR1120" s="20"/>
      <c r="CS1120" s="20"/>
      <c r="CT1120" s="20"/>
      <c r="CU1120" s="20"/>
      <c r="CV1120" s="20"/>
      <c r="CW1120" s="20"/>
      <c r="CX1120" s="20"/>
      <c r="CY1120" s="20"/>
      <c r="CZ1120" s="20"/>
      <c r="DA1120" s="20"/>
      <c r="DB1120" s="20"/>
      <c r="DC1120" s="20"/>
      <c r="DD1120" s="20"/>
      <c r="DE1120" s="20"/>
      <c r="DF1120" s="20"/>
      <c r="DG1120" s="20"/>
      <c r="DH1120" s="20"/>
      <c r="DI1120" s="20"/>
      <c r="DJ1120" s="20"/>
      <c r="DK1120" s="20"/>
      <c r="DL1120" s="20"/>
      <c r="DM1120" s="20"/>
      <c r="DN1120" s="20"/>
      <c r="DO1120" s="20"/>
      <c r="DP1120" s="20"/>
      <c r="DQ1120" s="20"/>
      <c r="DR1120" s="20"/>
      <c r="DS1120" s="20"/>
      <c r="DT1120" s="20"/>
      <c r="DU1120" s="20"/>
      <c r="DV1120" s="20"/>
      <c r="DW1120" s="20"/>
      <c r="DX1120" s="20"/>
      <c r="DY1120" s="20"/>
      <c r="DZ1120" s="20"/>
      <c r="EA1120" s="20"/>
      <c r="EB1120" s="20"/>
      <c r="EC1120" s="20"/>
      <c r="ED1120" s="20"/>
      <c r="EE1120" s="20"/>
      <c r="EF1120" s="20"/>
      <c r="EG1120" s="20"/>
      <c r="EH1120" s="20"/>
    </row>
    <row r="1121" spans="1:138" s="19" customFormat="1" ht="12" customHeight="1" x14ac:dyDescent="0.25">
      <c r="A1121" s="22"/>
      <c r="B1121" s="4"/>
      <c r="C1121" s="73"/>
      <c r="D1121" s="73"/>
      <c r="E1121" s="73"/>
      <c r="F1121" s="73"/>
      <c r="G1121" s="73"/>
      <c r="H1121" s="73"/>
      <c r="I1121" s="73"/>
      <c r="J1121" s="73"/>
      <c r="K1121" s="82"/>
      <c r="L1121" s="81"/>
      <c r="M1121" s="81"/>
      <c r="N1121" s="55"/>
      <c r="O1121" s="55"/>
      <c r="P1121" s="56"/>
      <c r="Q1121" s="17"/>
      <c r="R1121" s="150"/>
      <c r="S1121" s="150"/>
      <c r="T1121" s="150"/>
      <c r="U1121" s="150"/>
      <c r="V1121" s="334"/>
      <c r="W1121" s="338"/>
      <c r="X1121" s="192"/>
      <c r="Y1121" s="195"/>
      <c r="Z1121" s="151"/>
      <c r="AA1121" s="152"/>
      <c r="AB1121" s="152"/>
      <c r="AC1121" s="152"/>
      <c r="AD1121" s="152"/>
      <c r="AE1121" s="20"/>
      <c r="AF1121" s="20"/>
      <c r="AG1121" s="20"/>
      <c r="AH1121" s="20"/>
      <c r="AI1121" s="20"/>
      <c r="AJ1121" s="20"/>
      <c r="AK1121" s="20"/>
      <c r="AL1121" s="20"/>
      <c r="AM1121" s="20"/>
      <c r="AN1121" s="20"/>
      <c r="AO1121" s="20"/>
      <c r="AP1121" s="20"/>
      <c r="AQ1121" s="20"/>
      <c r="AR1121" s="20"/>
      <c r="AS1121" s="20"/>
      <c r="AT1121" s="20"/>
      <c r="AU1121" s="20"/>
      <c r="AV1121" s="20"/>
      <c r="AW1121" s="20"/>
      <c r="AX1121" s="20"/>
      <c r="AY1121" s="20"/>
      <c r="AZ1121" s="20"/>
      <c r="BA1121" s="20"/>
      <c r="BB1121" s="20"/>
      <c r="BC1121" s="20"/>
      <c r="BD1121" s="20"/>
      <c r="BE1121" s="20"/>
      <c r="BF1121" s="20"/>
      <c r="BG1121" s="20"/>
      <c r="BH1121" s="20"/>
      <c r="BI1121" s="20"/>
      <c r="BJ1121" s="20"/>
      <c r="BK1121" s="20"/>
      <c r="BL1121" s="20"/>
      <c r="BM1121" s="20"/>
      <c r="BN1121" s="20"/>
      <c r="BO1121" s="20"/>
      <c r="BP1121" s="20"/>
      <c r="BQ1121" s="20"/>
      <c r="BR1121" s="20"/>
      <c r="BS1121" s="20"/>
      <c r="BT1121" s="20"/>
      <c r="BU1121" s="20"/>
      <c r="BV1121" s="20"/>
      <c r="BW1121" s="20"/>
      <c r="BX1121" s="20"/>
      <c r="BY1121" s="20"/>
      <c r="BZ1121" s="20"/>
      <c r="CA1121" s="20"/>
      <c r="CB1121" s="20"/>
      <c r="CC1121" s="20"/>
      <c r="CD1121" s="20"/>
      <c r="CE1121" s="20"/>
      <c r="CF1121" s="20"/>
      <c r="CG1121" s="20"/>
      <c r="CH1121" s="20"/>
      <c r="CI1121" s="20"/>
      <c r="CJ1121" s="20"/>
      <c r="CK1121" s="20"/>
      <c r="CL1121" s="20"/>
      <c r="CM1121" s="20"/>
      <c r="CN1121" s="20"/>
      <c r="CO1121" s="20"/>
      <c r="CP1121" s="20"/>
      <c r="CQ1121" s="20"/>
      <c r="CR1121" s="20"/>
      <c r="CS1121" s="20"/>
      <c r="CT1121" s="20"/>
      <c r="CU1121" s="20"/>
      <c r="CV1121" s="20"/>
      <c r="CW1121" s="20"/>
      <c r="CX1121" s="20"/>
      <c r="CY1121" s="20"/>
      <c r="CZ1121" s="20"/>
      <c r="DA1121" s="20"/>
      <c r="DB1121" s="20"/>
      <c r="DC1121" s="20"/>
      <c r="DD1121" s="20"/>
      <c r="DE1121" s="20"/>
      <c r="DF1121" s="20"/>
      <c r="DG1121" s="20"/>
      <c r="DH1121" s="20"/>
      <c r="DI1121" s="20"/>
      <c r="DJ1121" s="20"/>
      <c r="DK1121" s="20"/>
      <c r="DL1121" s="20"/>
      <c r="DM1121" s="20"/>
      <c r="DN1121" s="20"/>
      <c r="DO1121" s="20"/>
      <c r="DP1121" s="20"/>
      <c r="DQ1121" s="20"/>
      <c r="DR1121" s="20"/>
      <c r="DS1121" s="20"/>
      <c r="DT1121" s="20"/>
      <c r="DU1121" s="20"/>
      <c r="DV1121" s="20"/>
      <c r="DW1121" s="20"/>
      <c r="DX1121" s="20"/>
      <c r="DY1121" s="20"/>
      <c r="DZ1121" s="20"/>
      <c r="EA1121" s="20"/>
      <c r="EB1121" s="20"/>
      <c r="EC1121" s="20"/>
      <c r="ED1121" s="20"/>
      <c r="EE1121" s="20"/>
      <c r="EF1121" s="20"/>
      <c r="EG1121" s="20"/>
      <c r="EH1121" s="20"/>
    </row>
    <row r="1122" spans="1:138" s="19" customFormat="1" ht="12" customHeight="1" x14ac:dyDescent="0.25">
      <c r="A1122" s="22"/>
      <c r="B1122" s="4"/>
      <c r="C1122" s="73"/>
      <c r="D1122" s="73"/>
      <c r="E1122" s="73"/>
      <c r="F1122" s="73"/>
      <c r="G1122" s="73"/>
      <c r="H1122" s="73"/>
      <c r="I1122" s="73"/>
      <c r="J1122" s="73"/>
      <c r="K1122" s="82"/>
      <c r="L1122" s="81"/>
      <c r="M1122" s="81"/>
      <c r="N1122" s="55"/>
      <c r="O1122" s="55"/>
      <c r="P1122" s="56"/>
      <c r="Q1122" s="17"/>
      <c r="R1122" s="150"/>
      <c r="S1122" s="150"/>
      <c r="T1122" s="150"/>
      <c r="U1122" s="150"/>
      <c r="V1122" s="334"/>
      <c r="W1122" s="338"/>
      <c r="X1122" s="192"/>
      <c r="Y1122" s="195"/>
      <c r="Z1122" s="151"/>
      <c r="AA1122" s="152"/>
      <c r="AB1122" s="152"/>
      <c r="AC1122" s="152"/>
      <c r="AD1122" s="152"/>
      <c r="AE1122" s="20"/>
      <c r="AF1122" s="20"/>
      <c r="AG1122" s="20"/>
      <c r="AH1122" s="20"/>
      <c r="AI1122" s="20"/>
      <c r="AJ1122" s="20"/>
      <c r="AK1122" s="20"/>
      <c r="AL1122" s="20"/>
      <c r="AM1122" s="20"/>
      <c r="AN1122" s="20"/>
      <c r="AO1122" s="20"/>
      <c r="AP1122" s="20"/>
      <c r="AQ1122" s="20"/>
      <c r="AR1122" s="20"/>
      <c r="AS1122" s="20"/>
      <c r="AT1122" s="20"/>
      <c r="AU1122" s="20"/>
      <c r="AV1122" s="20"/>
      <c r="AW1122" s="20"/>
      <c r="AX1122" s="20"/>
      <c r="AY1122" s="20"/>
      <c r="AZ1122" s="20"/>
      <c r="BA1122" s="20"/>
      <c r="BB1122" s="20"/>
      <c r="BC1122" s="20"/>
      <c r="BD1122" s="20"/>
      <c r="BE1122" s="20"/>
      <c r="BF1122" s="20"/>
      <c r="BG1122" s="20"/>
      <c r="BH1122" s="20"/>
      <c r="BI1122" s="20"/>
      <c r="BJ1122" s="20"/>
      <c r="BK1122" s="20"/>
      <c r="BL1122" s="20"/>
      <c r="BM1122" s="20"/>
      <c r="BN1122" s="20"/>
      <c r="BO1122" s="20"/>
      <c r="BP1122" s="20"/>
      <c r="BQ1122" s="20"/>
      <c r="BR1122" s="20"/>
      <c r="BS1122" s="20"/>
      <c r="BT1122" s="20"/>
      <c r="BU1122" s="20"/>
      <c r="BV1122" s="20"/>
      <c r="BW1122" s="20"/>
      <c r="BX1122" s="20"/>
      <c r="BY1122" s="20"/>
      <c r="BZ1122" s="20"/>
      <c r="CA1122" s="20"/>
      <c r="CB1122" s="20"/>
      <c r="CC1122" s="20"/>
      <c r="CD1122" s="20"/>
      <c r="CE1122" s="20"/>
      <c r="CF1122" s="20"/>
      <c r="CG1122" s="20"/>
      <c r="CH1122" s="20"/>
      <c r="CI1122" s="20"/>
      <c r="CJ1122" s="20"/>
      <c r="CK1122" s="20"/>
      <c r="CL1122" s="20"/>
      <c r="CM1122" s="20"/>
      <c r="CN1122" s="20"/>
      <c r="CO1122" s="20"/>
      <c r="CP1122" s="20"/>
      <c r="CQ1122" s="20"/>
      <c r="CR1122" s="20"/>
      <c r="CS1122" s="20"/>
      <c r="CT1122" s="20"/>
      <c r="CU1122" s="20"/>
      <c r="CV1122" s="20"/>
      <c r="CW1122" s="20"/>
      <c r="CX1122" s="20"/>
      <c r="CY1122" s="20"/>
      <c r="CZ1122" s="20"/>
      <c r="DA1122" s="20"/>
      <c r="DB1122" s="20"/>
      <c r="DC1122" s="20"/>
      <c r="DD1122" s="20"/>
      <c r="DE1122" s="20"/>
      <c r="DF1122" s="20"/>
      <c r="DG1122" s="20"/>
      <c r="DH1122" s="20"/>
      <c r="DI1122" s="20"/>
      <c r="DJ1122" s="20"/>
      <c r="DK1122" s="20"/>
      <c r="DL1122" s="20"/>
      <c r="DM1122" s="20"/>
      <c r="DN1122" s="20"/>
      <c r="DO1122" s="20"/>
      <c r="DP1122" s="20"/>
      <c r="DQ1122" s="20"/>
      <c r="DR1122" s="20"/>
      <c r="DS1122" s="20"/>
      <c r="DT1122" s="20"/>
      <c r="DU1122" s="20"/>
      <c r="DV1122" s="20"/>
      <c r="DW1122" s="20"/>
      <c r="DX1122" s="20"/>
      <c r="DY1122" s="20"/>
      <c r="DZ1122" s="20"/>
      <c r="EA1122" s="20"/>
      <c r="EB1122" s="20"/>
      <c r="EC1122" s="20"/>
      <c r="ED1122" s="20"/>
      <c r="EE1122" s="20"/>
      <c r="EF1122" s="20"/>
      <c r="EG1122" s="20"/>
      <c r="EH1122" s="20"/>
    </row>
    <row r="1123" spans="1:138" s="19" customFormat="1" ht="12" customHeight="1" x14ac:dyDescent="0.25">
      <c r="A1123" s="22"/>
      <c r="B1123" s="4"/>
      <c r="C1123" s="73"/>
      <c r="D1123" s="73"/>
      <c r="E1123" s="73"/>
      <c r="F1123" s="73"/>
      <c r="G1123" s="73"/>
      <c r="H1123" s="73"/>
      <c r="I1123" s="73"/>
      <c r="J1123" s="73"/>
      <c r="K1123" s="82"/>
      <c r="L1123" s="81"/>
      <c r="M1123" s="81"/>
      <c r="N1123" s="55"/>
      <c r="O1123" s="55"/>
      <c r="P1123" s="56"/>
      <c r="Q1123" s="17"/>
      <c r="R1123" s="150"/>
      <c r="S1123" s="150"/>
      <c r="T1123" s="150"/>
      <c r="U1123" s="150"/>
      <c r="V1123" s="334"/>
      <c r="W1123" s="338"/>
      <c r="X1123" s="192"/>
      <c r="Y1123" s="195"/>
      <c r="Z1123" s="151"/>
      <c r="AA1123" s="152"/>
      <c r="AB1123" s="152"/>
      <c r="AC1123" s="152"/>
      <c r="AD1123" s="152"/>
      <c r="AE1123" s="20"/>
      <c r="AF1123" s="20"/>
      <c r="AG1123" s="20"/>
      <c r="AH1123" s="20"/>
      <c r="AI1123" s="20"/>
      <c r="AJ1123" s="20"/>
      <c r="AK1123" s="20"/>
      <c r="AL1123" s="20"/>
      <c r="AM1123" s="20"/>
      <c r="AN1123" s="20"/>
      <c r="AO1123" s="20"/>
      <c r="AP1123" s="20"/>
      <c r="AQ1123" s="20"/>
      <c r="AR1123" s="20"/>
      <c r="AS1123" s="20"/>
      <c r="AT1123" s="20"/>
      <c r="AU1123" s="20"/>
      <c r="AV1123" s="20"/>
      <c r="AW1123" s="20"/>
      <c r="AX1123" s="20"/>
      <c r="AY1123" s="20"/>
      <c r="AZ1123" s="20"/>
      <c r="BA1123" s="20"/>
      <c r="BB1123" s="20"/>
      <c r="BC1123" s="20"/>
      <c r="BD1123" s="20"/>
      <c r="BE1123" s="20"/>
      <c r="BF1123" s="20"/>
      <c r="BG1123" s="20"/>
      <c r="BH1123" s="20"/>
      <c r="BI1123" s="20"/>
      <c r="BJ1123" s="20"/>
      <c r="BK1123" s="20"/>
      <c r="BL1123" s="20"/>
      <c r="BM1123" s="20"/>
      <c r="BN1123" s="20"/>
      <c r="BO1123" s="20"/>
      <c r="BP1123" s="20"/>
      <c r="BQ1123" s="20"/>
      <c r="BR1123" s="20"/>
      <c r="BS1123" s="20"/>
      <c r="BT1123" s="20"/>
      <c r="BU1123" s="20"/>
      <c r="BV1123" s="20"/>
      <c r="BW1123" s="20"/>
      <c r="BX1123" s="20"/>
      <c r="BY1123" s="20"/>
      <c r="BZ1123" s="20"/>
      <c r="CA1123" s="20"/>
      <c r="CB1123" s="20"/>
      <c r="CC1123" s="20"/>
      <c r="CD1123" s="20"/>
      <c r="CE1123" s="20"/>
      <c r="CF1123" s="20"/>
      <c r="CG1123" s="20"/>
      <c r="CH1123" s="20"/>
      <c r="CI1123" s="20"/>
      <c r="CJ1123" s="20"/>
      <c r="CK1123" s="20"/>
      <c r="CL1123" s="20"/>
      <c r="CM1123" s="20"/>
      <c r="CN1123" s="20"/>
      <c r="CO1123" s="20"/>
      <c r="CP1123" s="20"/>
      <c r="CQ1123" s="20"/>
      <c r="CR1123" s="20"/>
      <c r="CS1123" s="20"/>
      <c r="CT1123" s="20"/>
      <c r="CU1123" s="20"/>
      <c r="CV1123" s="20"/>
      <c r="CW1123" s="20"/>
      <c r="CX1123" s="20"/>
      <c r="CY1123" s="20"/>
      <c r="CZ1123" s="20"/>
      <c r="DA1123" s="20"/>
      <c r="DB1123" s="20"/>
      <c r="DC1123" s="20"/>
      <c r="DD1123" s="20"/>
      <c r="DE1123" s="20"/>
      <c r="DF1123" s="20"/>
      <c r="DG1123" s="20"/>
      <c r="DH1123" s="20"/>
      <c r="DI1123" s="20"/>
      <c r="DJ1123" s="20"/>
      <c r="DK1123" s="20"/>
      <c r="DL1123" s="20"/>
      <c r="DM1123" s="20"/>
      <c r="DN1123" s="20"/>
      <c r="DO1123" s="20"/>
      <c r="DP1123" s="20"/>
      <c r="DQ1123" s="20"/>
      <c r="DR1123" s="20"/>
      <c r="DS1123" s="20"/>
      <c r="DT1123" s="20"/>
      <c r="DU1123" s="20"/>
      <c r="DV1123" s="20"/>
      <c r="DW1123" s="20"/>
      <c r="DX1123" s="20"/>
      <c r="DY1123" s="20"/>
      <c r="DZ1123" s="20"/>
      <c r="EA1123" s="20"/>
      <c r="EB1123" s="20"/>
      <c r="EC1123" s="20"/>
      <c r="ED1123" s="20"/>
      <c r="EE1123" s="20"/>
      <c r="EF1123" s="20"/>
      <c r="EG1123" s="20"/>
      <c r="EH1123" s="20"/>
    </row>
    <row r="1124" spans="1:138" s="19" customFormat="1" ht="12" customHeight="1" x14ac:dyDescent="0.25">
      <c r="A1124" s="22"/>
      <c r="B1124" s="4"/>
      <c r="C1124" s="73"/>
      <c r="D1124" s="73"/>
      <c r="E1124" s="73"/>
      <c r="F1124" s="73"/>
      <c r="G1124" s="73"/>
      <c r="H1124" s="73"/>
      <c r="I1124" s="73"/>
      <c r="J1124" s="73"/>
      <c r="K1124" s="82"/>
      <c r="L1124" s="81"/>
      <c r="M1124" s="81"/>
      <c r="N1124" s="55"/>
      <c r="O1124" s="55"/>
      <c r="P1124" s="56"/>
      <c r="Q1124" s="17"/>
      <c r="R1124" s="150"/>
      <c r="S1124" s="150"/>
      <c r="T1124" s="150"/>
      <c r="U1124" s="150"/>
      <c r="V1124" s="334"/>
      <c r="W1124" s="338"/>
      <c r="X1124" s="192"/>
      <c r="Y1124" s="195"/>
      <c r="Z1124" s="151"/>
      <c r="AA1124" s="152"/>
      <c r="AB1124" s="152"/>
      <c r="AC1124" s="152"/>
      <c r="AD1124" s="152"/>
      <c r="AE1124" s="20"/>
      <c r="AF1124" s="20"/>
      <c r="AG1124" s="20"/>
      <c r="AH1124" s="20"/>
      <c r="AI1124" s="20"/>
      <c r="AJ1124" s="20"/>
      <c r="AK1124" s="20"/>
      <c r="AL1124" s="20"/>
      <c r="AM1124" s="20"/>
      <c r="AN1124" s="20"/>
      <c r="AO1124" s="20"/>
      <c r="AP1124" s="20"/>
      <c r="AQ1124" s="20"/>
      <c r="AR1124" s="20"/>
      <c r="AS1124" s="20"/>
      <c r="AT1124" s="20"/>
      <c r="AU1124" s="20"/>
      <c r="AV1124" s="20"/>
      <c r="AW1124" s="20"/>
      <c r="AX1124" s="20"/>
      <c r="AY1124" s="20"/>
      <c r="AZ1124" s="20"/>
      <c r="BA1124" s="20"/>
      <c r="BB1124" s="20"/>
      <c r="BC1124" s="20"/>
      <c r="BD1124" s="20"/>
      <c r="BE1124" s="20"/>
      <c r="BF1124" s="20"/>
      <c r="BG1124" s="20"/>
      <c r="BH1124" s="20"/>
      <c r="BI1124" s="20"/>
      <c r="BJ1124" s="20"/>
      <c r="BK1124" s="20"/>
      <c r="BL1124" s="20"/>
      <c r="BM1124" s="20"/>
      <c r="BN1124" s="20"/>
      <c r="BO1124" s="20"/>
      <c r="BP1124" s="20"/>
      <c r="BQ1124" s="20"/>
      <c r="BR1124" s="20"/>
      <c r="BS1124" s="20"/>
      <c r="BT1124" s="20"/>
      <c r="BU1124" s="20"/>
      <c r="BV1124" s="20"/>
      <c r="BW1124" s="20"/>
      <c r="BX1124" s="20"/>
      <c r="BY1124" s="20"/>
      <c r="BZ1124" s="20"/>
      <c r="CA1124" s="20"/>
      <c r="CB1124" s="20"/>
      <c r="CC1124" s="20"/>
      <c r="CD1124" s="20"/>
      <c r="CE1124" s="20"/>
      <c r="CF1124" s="20"/>
      <c r="CG1124" s="20"/>
      <c r="CH1124" s="20"/>
      <c r="CI1124" s="20"/>
      <c r="CJ1124" s="20"/>
      <c r="CK1124" s="20"/>
      <c r="CL1124" s="20"/>
      <c r="CM1124" s="20"/>
      <c r="CN1124" s="20"/>
      <c r="CO1124" s="20"/>
      <c r="CP1124" s="20"/>
      <c r="CQ1124" s="20"/>
      <c r="CR1124" s="20"/>
      <c r="CS1124" s="20"/>
      <c r="CT1124" s="20"/>
      <c r="CU1124" s="20"/>
      <c r="CV1124" s="20"/>
      <c r="CW1124" s="20"/>
      <c r="CX1124" s="20"/>
      <c r="CY1124" s="20"/>
      <c r="CZ1124" s="20"/>
      <c r="DA1124" s="20"/>
      <c r="DB1124" s="20"/>
      <c r="DC1124" s="20"/>
      <c r="DD1124" s="20"/>
      <c r="DE1124" s="20"/>
      <c r="DF1124" s="20"/>
      <c r="DG1124" s="20"/>
      <c r="DH1124" s="20"/>
      <c r="DI1124" s="20"/>
      <c r="DJ1124" s="20"/>
      <c r="DK1124" s="20"/>
      <c r="DL1124" s="20"/>
      <c r="DM1124" s="20"/>
      <c r="DN1124" s="20"/>
      <c r="DO1124" s="20"/>
      <c r="DP1124" s="20"/>
      <c r="DQ1124" s="20"/>
      <c r="DR1124" s="20"/>
      <c r="DS1124" s="20"/>
      <c r="DT1124" s="20"/>
      <c r="DU1124" s="20"/>
      <c r="DV1124" s="20"/>
      <c r="DW1124" s="20"/>
      <c r="DX1124" s="20"/>
      <c r="DY1124" s="20"/>
      <c r="DZ1124" s="20"/>
      <c r="EA1124" s="20"/>
      <c r="EB1124" s="20"/>
      <c r="EC1124" s="20"/>
      <c r="ED1124" s="20"/>
      <c r="EE1124" s="20"/>
      <c r="EF1124" s="20"/>
      <c r="EG1124" s="20"/>
      <c r="EH1124" s="20"/>
    </row>
    <row r="1125" spans="1:138" s="19" customFormat="1" ht="12" customHeight="1" x14ac:dyDescent="0.25">
      <c r="A1125" s="22"/>
      <c r="B1125" s="4"/>
      <c r="C1125" s="73"/>
      <c r="D1125" s="73"/>
      <c r="E1125" s="73"/>
      <c r="F1125" s="73"/>
      <c r="G1125" s="73"/>
      <c r="H1125" s="73"/>
      <c r="I1125" s="73"/>
      <c r="J1125" s="73"/>
      <c r="K1125" s="82"/>
      <c r="L1125" s="81"/>
      <c r="M1125" s="81"/>
      <c r="N1125" s="55"/>
      <c r="O1125" s="55"/>
      <c r="P1125" s="56"/>
      <c r="Q1125" s="17"/>
      <c r="R1125" s="150"/>
      <c r="S1125" s="150"/>
      <c r="T1125" s="150"/>
      <c r="U1125" s="150"/>
      <c r="V1125" s="321"/>
      <c r="W1125" s="344"/>
      <c r="X1125" s="47"/>
      <c r="Y1125" s="47"/>
      <c r="Z1125" s="153"/>
      <c r="AA1125" s="152"/>
      <c r="AB1125" s="152"/>
      <c r="AC1125" s="152"/>
      <c r="AD1125" s="152"/>
      <c r="AE1125" s="20"/>
      <c r="AF1125" s="20"/>
      <c r="AG1125" s="20"/>
      <c r="AH1125" s="20"/>
      <c r="AI1125" s="20"/>
      <c r="AJ1125" s="20"/>
      <c r="AK1125" s="20"/>
      <c r="AL1125" s="20"/>
      <c r="AM1125" s="20"/>
      <c r="AN1125" s="20"/>
      <c r="AO1125" s="20"/>
      <c r="AP1125" s="20"/>
      <c r="AQ1125" s="20"/>
      <c r="AR1125" s="20"/>
      <c r="AS1125" s="20"/>
      <c r="AT1125" s="20"/>
      <c r="AU1125" s="20"/>
      <c r="AV1125" s="20"/>
      <c r="AW1125" s="20"/>
      <c r="AX1125" s="20"/>
      <c r="AY1125" s="20"/>
      <c r="AZ1125" s="20"/>
      <c r="BA1125" s="20"/>
      <c r="BB1125" s="20"/>
      <c r="BC1125" s="20"/>
      <c r="BD1125" s="20"/>
      <c r="BE1125" s="20"/>
      <c r="BF1125" s="20"/>
      <c r="BG1125" s="20"/>
      <c r="BH1125" s="20"/>
      <c r="BI1125" s="20"/>
      <c r="BJ1125" s="20"/>
      <c r="BK1125" s="20"/>
      <c r="BL1125" s="20"/>
      <c r="BM1125" s="20"/>
      <c r="BN1125" s="20"/>
      <c r="BO1125" s="20"/>
      <c r="BP1125" s="20"/>
      <c r="BQ1125" s="20"/>
      <c r="BR1125" s="20"/>
      <c r="BS1125" s="20"/>
      <c r="BT1125" s="20"/>
      <c r="BU1125" s="20"/>
      <c r="BV1125" s="20"/>
      <c r="BW1125" s="20"/>
      <c r="BX1125" s="20"/>
      <c r="BY1125" s="20"/>
      <c r="BZ1125" s="20"/>
      <c r="CA1125" s="20"/>
      <c r="CB1125" s="20"/>
      <c r="CC1125" s="20"/>
      <c r="CD1125" s="20"/>
      <c r="CE1125" s="20"/>
      <c r="CF1125" s="20"/>
      <c r="CG1125" s="20"/>
      <c r="CH1125" s="20"/>
      <c r="CI1125" s="20"/>
      <c r="CJ1125" s="20"/>
      <c r="CK1125" s="20"/>
      <c r="CL1125" s="20"/>
      <c r="CM1125" s="20"/>
      <c r="CN1125" s="20"/>
      <c r="CO1125" s="20"/>
      <c r="CP1125" s="20"/>
      <c r="CQ1125" s="20"/>
      <c r="CR1125" s="20"/>
      <c r="CS1125" s="20"/>
      <c r="CT1125" s="20"/>
      <c r="CU1125" s="20"/>
      <c r="CV1125" s="20"/>
      <c r="CW1125" s="20"/>
      <c r="CX1125" s="20"/>
      <c r="CY1125" s="20"/>
      <c r="CZ1125" s="20"/>
      <c r="DA1125" s="20"/>
      <c r="DB1125" s="20"/>
      <c r="DC1125" s="20"/>
      <c r="DD1125" s="20"/>
      <c r="DE1125" s="20"/>
      <c r="DF1125" s="20"/>
      <c r="DG1125" s="20"/>
      <c r="DH1125" s="20"/>
      <c r="DI1125" s="20"/>
      <c r="DJ1125" s="20"/>
      <c r="DK1125" s="20"/>
      <c r="DL1125" s="20"/>
      <c r="DM1125" s="20"/>
      <c r="DN1125" s="20"/>
      <c r="DO1125" s="20"/>
      <c r="DP1125" s="20"/>
      <c r="DQ1125" s="20"/>
      <c r="DR1125" s="20"/>
      <c r="DS1125" s="20"/>
      <c r="DT1125" s="20"/>
      <c r="DU1125" s="20"/>
      <c r="DV1125" s="20"/>
      <c r="DW1125" s="20"/>
      <c r="DX1125" s="20"/>
      <c r="DY1125" s="20"/>
      <c r="DZ1125" s="20"/>
      <c r="EA1125" s="20"/>
      <c r="EB1125" s="20"/>
      <c r="EC1125" s="20"/>
      <c r="ED1125" s="20"/>
      <c r="EE1125" s="20"/>
      <c r="EF1125" s="20"/>
      <c r="EG1125" s="20"/>
      <c r="EH1125" s="20"/>
    </row>
    <row r="1126" spans="1:138" s="19" customFormat="1" ht="12" customHeight="1" x14ac:dyDescent="0.25">
      <c r="A1126" s="22"/>
      <c r="B1126" s="4"/>
      <c r="C1126" s="73"/>
      <c r="D1126" s="73"/>
      <c r="E1126" s="73"/>
      <c r="F1126" s="73"/>
      <c r="G1126" s="73"/>
      <c r="H1126" s="73"/>
      <c r="I1126" s="73"/>
      <c r="J1126" s="73"/>
      <c r="K1126" s="82"/>
      <c r="L1126" s="81"/>
      <c r="M1126" s="81"/>
      <c r="N1126" s="55"/>
      <c r="O1126" s="55"/>
      <c r="P1126" s="56"/>
      <c r="Q1126" s="47"/>
      <c r="R1126" s="153"/>
      <c r="S1126" s="153"/>
      <c r="T1126" s="153"/>
      <c r="U1126" s="153"/>
      <c r="V1126" s="321"/>
      <c r="W1126" s="344"/>
      <c r="X1126" s="47"/>
      <c r="Y1126" s="47"/>
      <c r="Z1126" s="153"/>
      <c r="AA1126" s="152"/>
      <c r="AB1126" s="152"/>
      <c r="AC1126" s="152"/>
      <c r="AD1126" s="152"/>
      <c r="AE1126" s="20"/>
      <c r="AF1126" s="20"/>
      <c r="AG1126" s="20"/>
      <c r="AH1126" s="20"/>
      <c r="AI1126" s="20"/>
      <c r="AJ1126" s="20"/>
      <c r="AK1126" s="20"/>
      <c r="AL1126" s="20"/>
      <c r="AM1126" s="20"/>
      <c r="AN1126" s="20"/>
      <c r="AO1126" s="20"/>
      <c r="AP1126" s="20"/>
      <c r="AQ1126" s="20"/>
      <c r="AR1126" s="20"/>
      <c r="AS1126" s="20"/>
      <c r="AT1126" s="20"/>
      <c r="AU1126" s="20"/>
      <c r="AV1126" s="20"/>
      <c r="AW1126" s="20"/>
      <c r="AX1126" s="20"/>
      <c r="AY1126" s="20"/>
      <c r="AZ1126" s="20"/>
      <c r="BA1126" s="20"/>
      <c r="BB1126" s="20"/>
      <c r="BC1126" s="20"/>
      <c r="BD1126" s="20"/>
      <c r="BE1126" s="20"/>
      <c r="BF1126" s="20"/>
      <c r="BG1126" s="20"/>
      <c r="BH1126" s="20"/>
      <c r="BI1126" s="20"/>
      <c r="BJ1126" s="20"/>
      <c r="BK1126" s="20"/>
      <c r="BL1126" s="20"/>
      <c r="BM1126" s="20"/>
      <c r="BN1126" s="20"/>
      <c r="BO1126" s="20"/>
      <c r="BP1126" s="20"/>
      <c r="BQ1126" s="20"/>
      <c r="BR1126" s="20"/>
      <c r="BS1126" s="20"/>
      <c r="BT1126" s="20"/>
      <c r="BU1126" s="20"/>
      <c r="BV1126" s="20"/>
      <c r="BW1126" s="20"/>
      <c r="BX1126" s="20"/>
      <c r="BY1126" s="20"/>
      <c r="BZ1126" s="20"/>
      <c r="CA1126" s="20"/>
      <c r="CB1126" s="20"/>
      <c r="CC1126" s="20"/>
      <c r="CD1126" s="20"/>
      <c r="CE1126" s="20"/>
      <c r="CF1126" s="20"/>
      <c r="CG1126" s="20"/>
      <c r="CH1126" s="20"/>
      <c r="CI1126" s="20"/>
      <c r="CJ1126" s="20"/>
      <c r="CK1126" s="20"/>
      <c r="CL1126" s="20"/>
      <c r="CM1126" s="20"/>
      <c r="CN1126" s="20"/>
      <c r="CO1126" s="20"/>
      <c r="CP1126" s="20"/>
      <c r="CQ1126" s="20"/>
      <c r="CR1126" s="20"/>
      <c r="CS1126" s="20"/>
      <c r="CT1126" s="20"/>
      <c r="CU1126" s="20"/>
      <c r="CV1126" s="20"/>
      <c r="CW1126" s="20"/>
      <c r="CX1126" s="20"/>
      <c r="CY1126" s="20"/>
      <c r="CZ1126" s="20"/>
      <c r="DA1126" s="20"/>
      <c r="DB1126" s="20"/>
      <c r="DC1126" s="20"/>
      <c r="DD1126" s="20"/>
      <c r="DE1126" s="20"/>
      <c r="DF1126" s="20"/>
      <c r="DG1126" s="20"/>
      <c r="DH1126" s="20"/>
      <c r="DI1126" s="20"/>
      <c r="DJ1126" s="20"/>
      <c r="DK1126" s="20"/>
      <c r="DL1126" s="20"/>
      <c r="DM1126" s="20"/>
      <c r="DN1126" s="20"/>
      <c r="DO1126" s="20"/>
      <c r="DP1126" s="20"/>
      <c r="DQ1126" s="20"/>
      <c r="DR1126" s="20"/>
      <c r="DS1126" s="20"/>
      <c r="DT1126" s="20"/>
      <c r="DU1126" s="20"/>
      <c r="DV1126" s="20"/>
      <c r="DW1126" s="20"/>
      <c r="DX1126" s="20"/>
      <c r="DY1126" s="20"/>
      <c r="DZ1126" s="20"/>
      <c r="EA1126" s="20"/>
      <c r="EB1126" s="20"/>
      <c r="EC1126" s="20"/>
      <c r="ED1126" s="20"/>
      <c r="EE1126" s="20"/>
      <c r="EF1126" s="20"/>
      <c r="EG1126" s="20"/>
      <c r="EH1126" s="20"/>
    </row>
    <row r="1127" spans="1:138" s="19" customFormat="1" ht="12" customHeight="1" x14ac:dyDescent="0.25">
      <c r="A1127" s="22"/>
      <c r="B1127" s="4"/>
      <c r="C1127" s="73"/>
      <c r="D1127" s="73"/>
      <c r="E1127" s="73"/>
      <c r="F1127" s="73"/>
      <c r="G1127" s="73"/>
      <c r="H1127" s="73"/>
      <c r="I1127" s="73"/>
      <c r="J1127" s="73"/>
      <c r="K1127" s="82"/>
      <c r="L1127" s="81"/>
      <c r="M1127" s="81"/>
      <c r="N1127" s="55"/>
      <c r="O1127" s="55"/>
      <c r="P1127" s="56"/>
      <c r="Q1127" s="17"/>
      <c r="R1127" s="150"/>
      <c r="S1127" s="150"/>
      <c r="T1127" s="150"/>
      <c r="U1127" s="150"/>
      <c r="V1127" s="334"/>
      <c r="W1127" s="338"/>
      <c r="X1127" s="192"/>
      <c r="Y1127" s="195"/>
      <c r="Z1127" s="151"/>
      <c r="AA1127" s="152"/>
      <c r="AB1127" s="152"/>
      <c r="AC1127" s="152"/>
      <c r="AD1127" s="152"/>
      <c r="AE1127" s="20"/>
      <c r="AF1127" s="20"/>
      <c r="AG1127" s="20"/>
      <c r="AH1127" s="20"/>
      <c r="AI1127" s="20"/>
      <c r="AJ1127" s="20"/>
      <c r="AK1127" s="20"/>
      <c r="AL1127" s="20"/>
      <c r="AM1127" s="20"/>
      <c r="AN1127" s="20"/>
      <c r="AO1127" s="20"/>
      <c r="AP1127" s="20"/>
      <c r="AQ1127" s="20"/>
      <c r="AR1127" s="20"/>
      <c r="AS1127" s="20"/>
      <c r="AT1127" s="20"/>
      <c r="AU1127" s="20"/>
      <c r="AV1127" s="20"/>
      <c r="AW1127" s="20"/>
      <c r="AX1127" s="20"/>
      <c r="AY1127" s="20"/>
      <c r="AZ1127" s="20"/>
      <c r="BA1127" s="20"/>
      <c r="BB1127" s="20"/>
      <c r="BC1127" s="20"/>
      <c r="BD1127" s="20"/>
      <c r="BE1127" s="20"/>
      <c r="BF1127" s="20"/>
      <c r="BG1127" s="20"/>
      <c r="BH1127" s="20"/>
      <c r="BI1127" s="20"/>
      <c r="BJ1127" s="20"/>
      <c r="BK1127" s="20"/>
      <c r="BL1127" s="20"/>
      <c r="BM1127" s="20"/>
      <c r="BN1127" s="20"/>
      <c r="BO1127" s="20"/>
      <c r="BP1127" s="20"/>
      <c r="BQ1127" s="20"/>
      <c r="BR1127" s="20"/>
      <c r="BS1127" s="20"/>
      <c r="BT1127" s="20"/>
      <c r="BU1127" s="20"/>
      <c r="BV1127" s="20"/>
      <c r="BW1127" s="20"/>
      <c r="BX1127" s="20"/>
      <c r="BY1127" s="20"/>
      <c r="BZ1127" s="20"/>
      <c r="CA1127" s="20"/>
      <c r="CB1127" s="20"/>
      <c r="CC1127" s="20"/>
      <c r="CD1127" s="20"/>
      <c r="CE1127" s="20"/>
      <c r="CF1127" s="20"/>
      <c r="CG1127" s="20"/>
      <c r="CH1127" s="20"/>
      <c r="CI1127" s="20"/>
      <c r="CJ1127" s="20"/>
      <c r="CK1127" s="20"/>
      <c r="CL1127" s="20"/>
      <c r="CM1127" s="20"/>
      <c r="CN1127" s="20"/>
      <c r="CO1127" s="20"/>
      <c r="CP1127" s="20"/>
      <c r="CQ1127" s="20"/>
      <c r="CR1127" s="20"/>
      <c r="CS1127" s="20"/>
      <c r="CT1127" s="20"/>
      <c r="CU1127" s="20"/>
      <c r="CV1127" s="20"/>
      <c r="CW1127" s="20"/>
      <c r="CX1127" s="20"/>
      <c r="CY1127" s="20"/>
      <c r="CZ1127" s="20"/>
      <c r="DA1127" s="20"/>
      <c r="DB1127" s="20"/>
      <c r="DC1127" s="20"/>
      <c r="DD1127" s="20"/>
      <c r="DE1127" s="20"/>
      <c r="DF1127" s="20"/>
      <c r="DG1127" s="20"/>
      <c r="DH1127" s="20"/>
      <c r="DI1127" s="20"/>
      <c r="DJ1127" s="20"/>
      <c r="DK1127" s="20"/>
      <c r="DL1127" s="20"/>
      <c r="DM1127" s="20"/>
      <c r="DN1127" s="20"/>
      <c r="DO1127" s="20"/>
      <c r="DP1127" s="20"/>
      <c r="DQ1127" s="20"/>
      <c r="DR1127" s="20"/>
      <c r="DS1127" s="20"/>
      <c r="DT1127" s="20"/>
      <c r="DU1127" s="20"/>
      <c r="DV1127" s="20"/>
      <c r="DW1127" s="20"/>
      <c r="DX1127" s="20"/>
      <c r="DY1127" s="20"/>
      <c r="DZ1127" s="20"/>
      <c r="EA1127" s="20"/>
      <c r="EB1127" s="20"/>
      <c r="EC1127" s="20"/>
      <c r="ED1127" s="20"/>
      <c r="EE1127" s="20"/>
      <c r="EF1127" s="20"/>
      <c r="EG1127" s="20"/>
      <c r="EH1127" s="20"/>
    </row>
    <row r="1128" spans="1:138" s="19" customFormat="1" ht="12" customHeight="1" x14ac:dyDescent="0.25">
      <c r="A1128" s="22"/>
      <c r="B1128" s="4"/>
      <c r="C1128" s="73"/>
      <c r="D1128" s="73"/>
      <c r="E1128" s="73"/>
      <c r="F1128" s="73"/>
      <c r="G1128" s="73"/>
      <c r="H1128" s="73"/>
      <c r="I1128" s="73"/>
      <c r="J1128" s="73"/>
      <c r="K1128" s="82"/>
      <c r="L1128" s="81"/>
      <c r="M1128" s="81"/>
      <c r="N1128" s="55"/>
      <c r="O1128" s="55"/>
      <c r="P1128" s="56"/>
      <c r="Q1128" s="17"/>
      <c r="R1128" s="150"/>
      <c r="S1128" s="150"/>
      <c r="T1128" s="150"/>
      <c r="U1128" s="150"/>
      <c r="V1128" s="334"/>
      <c r="W1128" s="338"/>
      <c r="X1128" s="192"/>
      <c r="Y1128" s="195"/>
      <c r="Z1128" s="151"/>
      <c r="AA1128" s="152"/>
      <c r="AB1128" s="152"/>
      <c r="AC1128" s="152"/>
      <c r="AD1128" s="152"/>
      <c r="AE1128" s="20"/>
      <c r="AF1128" s="20"/>
      <c r="AG1128" s="20"/>
      <c r="AH1128" s="20"/>
      <c r="AI1128" s="20"/>
      <c r="AJ1128" s="20"/>
      <c r="AK1128" s="20"/>
      <c r="AL1128" s="20"/>
      <c r="AM1128" s="20"/>
      <c r="AN1128" s="20"/>
      <c r="AO1128" s="20"/>
      <c r="AP1128" s="20"/>
      <c r="AQ1128" s="20"/>
      <c r="AR1128" s="20"/>
      <c r="AS1128" s="20"/>
      <c r="AT1128" s="20"/>
      <c r="AU1128" s="20"/>
      <c r="AV1128" s="20"/>
      <c r="AW1128" s="20"/>
      <c r="AX1128" s="20"/>
      <c r="AY1128" s="20"/>
      <c r="AZ1128" s="20"/>
      <c r="BA1128" s="20"/>
      <c r="BB1128" s="20"/>
      <c r="BC1128" s="20"/>
      <c r="BD1128" s="20"/>
      <c r="BE1128" s="20"/>
      <c r="BF1128" s="20"/>
      <c r="BG1128" s="20"/>
      <c r="BH1128" s="20"/>
      <c r="BI1128" s="20"/>
      <c r="BJ1128" s="20"/>
      <c r="BK1128" s="20"/>
      <c r="BL1128" s="20"/>
      <c r="BM1128" s="20"/>
      <c r="BN1128" s="20"/>
      <c r="BO1128" s="20"/>
      <c r="BP1128" s="20"/>
      <c r="BQ1128" s="20"/>
      <c r="BR1128" s="20"/>
      <c r="BS1128" s="20"/>
      <c r="BT1128" s="20"/>
      <c r="BU1128" s="20"/>
      <c r="BV1128" s="20"/>
      <c r="BW1128" s="20"/>
      <c r="BX1128" s="20"/>
      <c r="BY1128" s="20"/>
      <c r="BZ1128" s="20"/>
      <c r="CA1128" s="20"/>
      <c r="CB1128" s="20"/>
      <c r="CC1128" s="20"/>
      <c r="CD1128" s="20"/>
      <c r="CE1128" s="20"/>
      <c r="CF1128" s="20"/>
      <c r="CG1128" s="20"/>
      <c r="CH1128" s="20"/>
      <c r="CI1128" s="20"/>
      <c r="CJ1128" s="20"/>
      <c r="CK1128" s="20"/>
      <c r="CL1128" s="20"/>
      <c r="CM1128" s="20"/>
      <c r="CN1128" s="20"/>
      <c r="CO1128" s="20"/>
      <c r="CP1128" s="20"/>
      <c r="CQ1128" s="20"/>
      <c r="CR1128" s="20"/>
      <c r="CS1128" s="20"/>
      <c r="CT1128" s="20"/>
      <c r="CU1128" s="20"/>
      <c r="CV1128" s="20"/>
      <c r="CW1128" s="20"/>
      <c r="CX1128" s="20"/>
      <c r="CY1128" s="20"/>
      <c r="CZ1128" s="20"/>
      <c r="DA1128" s="20"/>
      <c r="DB1128" s="20"/>
      <c r="DC1128" s="20"/>
      <c r="DD1128" s="20"/>
      <c r="DE1128" s="20"/>
      <c r="DF1128" s="20"/>
      <c r="DG1128" s="20"/>
      <c r="DH1128" s="20"/>
      <c r="DI1128" s="20"/>
      <c r="DJ1128" s="20"/>
      <c r="DK1128" s="20"/>
      <c r="DL1128" s="20"/>
      <c r="DM1128" s="20"/>
      <c r="DN1128" s="20"/>
      <c r="DO1128" s="20"/>
      <c r="DP1128" s="20"/>
      <c r="DQ1128" s="20"/>
      <c r="DR1128" s="20"/>
      <c r="DS1128" s="20"/>
      <c r="DT1128" s="20"/>
      <c r="DU1128" s="20"/>
      <c r="DV1128" s="20"/>
      <c r="DW1128" s="20"/>
      <c r="DX1128" s="20"/>
      <c r="DY1128" s="20"/>
      <c r="DZ1128" s="20"/>
      <c r="EA1128" s="20"/>
      <c r="EB1128" s="20"/>
      <c r="EC1128" s="20"/>
      <c r="ED1128" s="20"/>
      <c r="EE1128" s="20"/>
      <c r="EF1128" s="20"/>
      <c r="EG1128" s="20"/>
      <c r="EH1128" s="20"/>
    </row>
    <row r="1129" spans="1:138" s="19" customFormat="1" ht="12" customHeight="1" x14ac:dyDescent="0.25">
      <c r="A1129" s="22"/>
      <c r="B1129" s="4"/>
      <c r="C1129" s="73"/>
      <c r="D1129" s="73"/>
      <c r="E1129" s="73"/>
      <c r="F1129" s="73"/>
      <c r="G1129" s="73"/>
      <c r="H1129" s="73"/>
      <c r="I1129" s="73"/>
      <c r="J1129" s="73"/>
      <c r="K1129" s="82"/>
      <c r="L1129" s="81"/>
      <c r="M1129" s="81"/>
      <c r="N1129" s="55"/>
      <c r="O1129" s="55"/>
      <c r="P1129" s="56"/>
      <c r="Q1129" s="17"/>
      <c r="R1129" s="150"/>
      <c r="S1129" s="150"/>
      <c r="T1129" s="150"/>
      <c r="U1129" s="150"/>
      <c r="V1129" s="334"/>
      <c r="W1129" s="338"/>
      <c r="X1129" s="192"/>
      <c r="Y1129" s="195"/>
      <c r="Z1129" s="151"/>
      <c r="AA1129" s="152"/>
      <c r="AB1129" s="152"/>
      <c r="AC1129" s="152"/>
      <c r="AD1129" s="152"/>
      <c r="AE1129" s="20"/>
      <c r="AF1129" s="20"/>
      <c r="AG1129" s="20"/>
      <c r="AH1129" s="20"/>
      <c r="AI1129" s="20"/>
      <c r="AJ1129" s="20"/>
      <c r="AK1129" s="20"/>
      <c r="AL1129" s="20"/>
      <c r="AM1129" s="20"/>
      <c r="AN1129" s="20"/>
      <c r="AO1129" s="20"/>
      <c r="AP1129" s="20"/>
      <c r="AQ1129" s="20"/>
      <c r="AR1129" s="20"/>
      <c r="AS1129" s="20"/>
      <c r="AT1129" s="20"/>
      <c r="AU1129" s="20"/>
      <c r="AV1129" s="20"/>
      <c r="AW1129" s="20"/>
      <c r="AX1129" s="20"/>
      <c r="AY1129" s="20"/>
      <c r="AZ1129" s="20"/>
      <c r="BA1129" s="20"/>
      <c r="BB1129" s="20"/>
      <c r="BC1129" s="20"/>
      <c r="BD1129" s="20"/>
      <c r="BE1129" s="20"/>
      <c r="BF1129" s="20"/>
      <c r="BG1129" s="20"/>
      <c r="BH1129" s="20"/>
      <c r="BI1129" s="20"/>
      <c r="BJ1129" s="20"/>
      <c r="BK1129" s="20"/>
      <c r="BL1129" s="20"/>
      <c r="BM1129" s="20"/>
      <c r="BN1129" s="20"/>
      <c r="BO1129" s="20"/>
      <c r="BP1129" s="20"/>
      <c r="BQ1129" s="20"/>
      <c r="BR1129" s="20"/>
      <c r="BS1129" s="20"/>
      <c r="BT1129" s="20"/>
      <c r="BU1129" s="20"/>
      <c r="BV1129" s="20"/>
      <c r="BW1129" s="20"/>
      <c r="BX1129" s="20"/>
      <c r="BY1129" s="20"/>
      <c r="BZ1129" s="20"/>
      <c r="CA1129" s="20"/>
      <c r="CB1129" s="20"/>
      <c r="CC1129" s="20"/>
      <c r="CD1129" s="20"/>
      <c r="CE1129" s="20"/>
      <c r="CF1129" s="20"/>
      <c r="CG1129" s="20"/>
      <c r="CH1129" s="20"/>
      <c r="CI1129" s="20"/>
      <c r="CJ1129" s="20"/>
      <c r="CK1129" s="20"/>
      <c r="CL1129" s="20"/>
      <c r="CM1129" s="20"/>
      <c r="CN1129" s="20"/>
      <c r="CO1129" s="20"/>
      <c r="CP1129" s="20"/>
      <c r="CQ1129" s="20"/>
      <c r="CR1129" s="20"/>
      <c r="CS1129" s="20"/>
      <c r="CT1129" s="20"/>
      <c r="CU1129" s="20"/>
      <c r="CV1129" s="20"/>
      <c r="CW1129" s="20"/>
      <c r="CX1129" s="20"/>
      <c r="CY1129" s="20"/>
      <c r="CZ1129" s="20"/>
      <c r="DA1129" s="20"/>
      <c r="DB1129" s="20"/>
      <c r="DC1129" s="20"/>
      <c r="DD1129" s="20"/>
      <c r="DE1129" s="20"/>
      <c r="DF1129" s="20"/>
      <c r="DG1129" s="20"/>
      <c r="DH1129" s="20"/>
      <c r="DI1129" s="20"/>
      <c r="DJ1129" s="20"/>
      <c r="DK1129" s="20"/>
      <c r="DL1129" s="20"/>
      <c r="DM1129" s="20"/>
      <c r="DN1129" s="20"/>
      <c r="DO1129" s="20"/>
      <c r="DP1129" s="20"/>
      <c r="DQ1129" s="20"/>
      <c r="DR1129" s="20"/>
      <c r="DS1129" s="20"/>
      <c r="DT1129" s="20"/>
      <c r="DU1129" s="20"/>
      <c r="DV1129" s="20"/>
      <c r="DW1129" s="20"/>
      <c r="DX1129" s="20"/>
      <c r="DY1129" s="20"/>
      <c r="DZ1129" s="20"/>
      <c r="EA1129" s="20"/>
      <c r="EB1129" s="20"/>
      <c r="EC1129" s="20"/>
      <c r="ED1129" s="20"/>
      <c r="EE1129" s="20"/>
      <c r="EF1129" s="20"/>
      <c r="EG1129" s="20"/>
      <c r="EH1129" s="20"/>
    </row>
    <row r="1130" spans="1:138" s="19" customFormat="1" ht="12" customHeight="1" x14ac:dyDescent="0.25">
      <c r="A1130" s="22"/>
      <c r="B1130" s="4"/>
      <c r="C1130" s="73"/>
      <c r="D1130" s="73"/>
      <c r="E1130" s="73"/>
      <c r="F1130" s="73"/>
      <c r="G1130" s="73"/>
      <c r="H1130" s="73"/>
      <c r="I1130" s="73"/>
      <c r="J1130" s="73"/>
      <c r="K1130" s="82"/>
      <c r="L1130" s="81"/>
      <c r="M1130" s="81"/>
      <c r="N1130" s="55"/>
      <c r="O1130" s="55"/>
      <c r="P1130" s="56"/>
      <c r="Q1130" s="17"/>
      <c r="R1130" s="150"/>
      <c r="S1130" s="150"/>
      <c r="T1130" s="150"/>
      <c r="U1130" s="150"/>
      <c r="V1130" s="334"/>
      <c r="W1130" s="338"/>
      <c r="X1130" s="192"/>
      <c r="Y1130" s="195"/>
      <c r="Z1130" s="151"/>
      <c r="AA1130" s="152"/>
      <c r="AB1130" s="152"/>
      <c r="AC1130" s="152"/>
      <c r="AD1130" s="152"/>
      <c r="AE1130" s="20"/>
      <c r="AF1130" s="20"/>
      <c r="AG1130" s="20"/>
      <c r="AH1130" s="20"/>
      <c r="AI1130" s="20"/>
      <c r="AJ1130" s="20"/>
      <c r="AK1130" s="20"/>
      <c r="AL1130" s="20"/>
      <c r="AM1130" s="20"/>
      <c r="AN1130" s="20"/>
      <c r="AO1130" s="20"/>
      <c r="AP1130" s="20"/>
      <c r="AQ1130" s="20"/>
      <c r="AR1130" s="20"/>
      <c r="AS1130" s="20"/>
      <c r="AT1130" s="20"/>
      <c r="AU1130" s="20"/>
      <c r="AV1130" s="20"/>
      <c r="AW1130" s="20"/>
      <c r="AX1130" s="20"/>
      <c r="AY1130" s="20"/>
      <c r="AZ1130" s="20"/>
      <c r="BA1130" s="20"/>
      <c r="BB1130" s="20"/>
      <c r="BC1130" s="20"/>
      <c r="BD1130" s="20"/>
      <c r="BE1130" s="20"/>
      <c r="BF1130" s="20"/>
      <c r="BG1130" s="20"/>
      <c r="BH1130" s="20"/>
      <c r="BI1130" s="20"/>
      <c r="BJ1130" s="20"/>
      <c r="BK1130" s="20"/>
      <c r="BL1130" s="20"/>
      <c r="BM1130" s="20"/>
      <c r="BN1130" s="20"/>
      <c r="BO1130" s="20"/>
      <c r="BP1130" s="20"/>
      <c r="BQ1130" s="20"/>
      <c r="BR1130" s="20"/>
      <c r="BS1130" s="20"/>
      <c r="BT1130" s="20"/>
      <c r="BU1130" s="20"/>
      <c r="BV1130" s="20"/>
      <c r="BW1130" s="20"/>
      <c r="BX1130" s="20"/>
      <c r="BY1130" s="20"/>
      <c r="BZ1130" s="20"/>
      <c r="CA1130" s="20"/>
      <c r="CB1130" s="20"/>
      <c r="CC1130" s="20"/>
      <c r="CD1130" s="20"/>
      <c r="CE1130" s="20"/>
      <c r="CF1130" s="20"/>
      <c r="CG1130" s="20"/>
      <c r="CH1130" s="20"/>
      <c r="CI1130" s="20"/>
      <c r="CJ1130" s="20"/>
      <c r="CK1130" s="20"/>
      <c r="CL1130" s="20"/>
      <c r="CM1130" s="20"/>
      <c r="CN1130" s="20"/>
      <c r="CO1130" s="20"/>
      <c r="CP1130" s="20"/>
      <c r="CQ1130" s="20"/>
      <c r="CR1130" s="20"/>
      <c r="CS1130" s="20"/>
      <c r="CT1130" s="20"/>
      <c r="CU1130" s="20"/>
      <c r="CV1130" s="20"/>
      <c r="CW1130" s="20"/>
      <c r="CX1130" s="20"/>
      <c r="CY1130" s="20"/>
      <c r="CZ1130" s="20"/>
      <c r="DA1130" s="20"/>
      <c r="DB1130" s="20"/>
      <c r="DC1130" s="20"/>
      <c r="DD1130" s="20"/>
      <c r="DE1130" s="20"/>
      <c r="DF1130" s="20"/>
      <c r="DG1130" s="20"/>
      <c r="DH1130" s="20"/>
      <c r="DI1130" s="20"/>
      <c r="DJ1130" s="20"/>
      <c r="DK1130" s="20"/>
      <c r="DL1130" s="20"/>
      <c r="DM1130" s="20"/>
      <c r="DN1130" s="20"/>
      <c r="DO1130" s="20"/>
      <c r="DP1130" s="20"/>
      <c r="DQ1130" s="20"/>
      <c r="DR1130" s="20"/>
      <c r="DS1130" s="20"/>
      <c r="DT1130" s="20"/>
      <c r="DU1130" s="20"/>
      <c r="DV1130" s="20"/>
      <c r="DW1130" s="20"/>
      <c r="DX1130" s="20"/>
      <c r="DY1130" s="20"/>
      <c r="DZ1130" s="20"/>
      <c r="EA1130" s="20"/>
      <c r="EB1130" s="20"/>
      <c r="EC1130" s="20"/>
      <c r="ED1130" s="20"/>
      <c r="EE1130" s="20"/>
      <c r="EF1130" s="20"/>
      <c r="EG1130" s="20"/>
      <c r="EH1130" s="20"/>
    </row>
    <row r="1131" spans="1:138" s="19" customFormat="1" ht="12" customHeight="1" x14ac:dyDescent="0.25">
      <c r="A1131" s="22"/>
      <c r="B1131" s="4"/>
      <c r="C1131" s="73"/>
      <c r="D1131" s="73"/>
      <c r="E1131" s="73"/>
      <c r="F1131" s="73"/>
      <c r="G1131" s="73"/>
      <c r="H1131" s="73"/>
      <c r="I1131" s="73"/>
      <c r="J1131" s="73"/>
      <c r="K1131" s="82"/>
      <c r="L1131" s="81"/>
      <c r="M1131" s="81"/>
      <c r="N1131" s="55"/>
      <c r="O1131" s="55"/>
      <c r="P1131" s="56"/>
      <c r="Q1131" s="17"/>
      <c r="R1131" s="150"/>
      <c r="S1131" s="150"/>
      <c r="T1131" s="150"/>
      <c r="U1131" s="150"/>
      <c r="V1131" s="334"/>
      <c r="W1131" s="338"/>
      <c r="X1131" s="192"/>
      <c r="Y1131" s="195"/>
      <c r="Z1131" s="151"/>
      <c r="AA1131" s="152"/>
      <c r="AB1131" s="152"/>
      <c r="AC1131" s="152"/>
      <c r="AD1131" s="152"/>
      <c r="AE1131" s="20"/>
      <c r="AF1131" s="20"/>
      <c r="AG1131" s="20"/>
      <c r="AH1131" s="20"/>
      <c r="AI1131" s="20"/>
      <c r="AJ1131" s="20"/>
      <c r="AK1131" s="20"/>
      <c r="AL1131" s="20"/>
      <c r="AM1131" s="20"/>
      <c r="AN1131" s="20"/>
      <c r="AO1131" s="20"/>
      <c r="AP1131" s="20"/>
      <c r="AQ1131" s="20"/>
      <c r="AR1131" s="20"/>
      <c r="AS1131" s="20"/>
      <c r="AT1131" s="20"/>
      <c r="AU1131" s="20"/>
      <c r="AV1131" s="20"/>
      <c r="AW1131" s="20"/>
      <c r="AX1131" s="20"/>
      <c r="AY1131" s="20"/>
      <c r="AZ1131" s="20"/>
      <c r="BA1131" s="20"/>
      <c r="BB1131" s="20"/>
      <c r="BC1131" s="20"/>
      <c r="BD1131" s="20"/>
      <c r="BE1131" s="20"/>
      <c r="BF1131" s="20"/>
      <c r="BG1131" s="20"/>
      <c r="BH1131" s="20"/>
      <c r="BI1131" s="20"/>
      <c r="BJ1131" s="20"/>
      <c r="BK1131" s="20"/>
      <c r="BL1131" s="20"/>
      <c r="BM1131" s="20"/>
      <c r="BN1131" s="20"/>
      <c r="BO1131" s="20"/>
      <c r="BP1131" s="20"/>
      <c r="BQ1131" s="20"/>
      <c r="BR1131" s="20"/>
      <c r="BS1131" s="20"/>
      <c r="BT1131" s="20"/>
      <c r="BU1131" s="20"/>
      <c r="BV1131" s="20"/>
      <c r="BW1131" s="20"/>
      <c r="BX1131" s="20"/>
      <c r="BY1131" s="20"/>
      <c r="BZ1131" s="20"/>
      <c r="CA1131" s="20"/>
      <c r="CB1131" s="20"/>
      <c r="CC1131" s="20"/>
      <c r="CD1131" s="20"/>
      <c r="CE1131" s="20"/>
      <c r="CF1131" s="20"/>
      <c r="CG1131" s="20"/>
      <c r="CH1131" s="20"/>
      <c r="CI1131" s="20"/>
      <c r="CJ1131" s="20"/>
      <c r="CK1131" s="20"/>
      <c r="CL1131" s="20"/>
      <c r="CM1131" s="20"/>
      <c r="CN1131" s="20"/>
      <c r="CO1131" s="20"/>
      <c r="CP1131" s="20"/>
      <c r="CQ1131" s="20"/>
      <c r="CR1131" s="20"/>
      <c r="CS1131" s="20"/>
      <c r="CT1131" s="20"/>
      <c r="CU1131" s="20"/>
      <c r="CV1131" s="20"/>
      <c r="CW1131" s="20"/>
      <c r="CX1131" s="20"/>
      <c r="CY1131" s="20"/>
      <c r="CZ1131" s="20"/>
      <c r="DA1131" s="20"/>
      <c r="DB1131" s="20"/>
      <c r="DC1131" s="20"/>
      <c r="DD1131" s="20"/>
      <c r="DE1131" s="20"/>
      <c r="DF1131" s="20"/>
      <c r="DG1131" s="20"/>
      <c r="DH1131" s="20"/>
      <c r="DI1131" s="20"/>
      <c r="DJ1131" s="20"/>
      <c r="DK1131" s="20"/>
      <c r="DL1131" s="20"/>
      <c r="DM1131" s="20"/>
      <c r="DN1131" s="20"/>
      <c r="DO1131" s="20"/>
      <c r="DP1131" s="20"/>
      <c r="DQ1131" s="20"/>
      <c r="DR1131" s="20"/>
      <c r="DS1131" s="20"/>
      <c r="DT1131" s="20"/>
      <c r="DU1131" s="20"/>
      <c r="DV1131" s="20"/>
      <c r="DW1131" s="20"/>
      <c r="DX1131" s="20"/>
      <c r="DY1131" s="20"/>
      <c r="DZ1131" s="20"/>
      <c r="EA1131" s="20"/>
      <c r="EB1131" s="20"/>
      <c r="EC1131" s="20"/>
      <c r="ED1131" s="20"/>
      <c r="EE1131" s="20"/>
      <c r="EF1131" s="20"/>
      <c r="EG1131" s="20"/>
      <c r="EH1131" s="20"/>
    </row>
    <row r="1132" spans="1:138" s="19" customFormat="1" ht="12" customHeight="1" x14ac:dyDescent="0.25">
      <c r="A1132" s="22"/>
      <c r="B1132" s="4"/>
      <c r="C1132" s="73"/>
      <c r="D1132" s="73"/>
      <c r="E1132" s="73"/>
      <c r="F1132" s="73"/>
      <c r="G1132" s="73"/>
      <c r="H1132" s="73"/>
      <c r="I1132" s="73"/>
      <c r="J1132" s="73"/>
      <c r="K1132" s="82"/>
      <c r="L1132" s="81"/>
      <c r="M1132" s="81"/>
      <c r="N1132" s="55"/>
      <c r="O1132" s="55"/>
      <c r="P1132" s="56"/>
      <c r="Q1132" s="17"/>
      <c r="R1132" s="150"/>
      <c r="S1132" s="150"/>
      <c r="T1132" s="150"/>
      <c r="U1132" s="150"/>
      <c r="V1132" s="334"/>
      <c r="W1132" s="338"/>
      <c r="X1132" s="192"/>
      <c r="Y1132" s="195"/>
      <c r="Z1132" s="151"/>
      <c r="AA1132" s="152"/>
      <c r="AB1132" s="152"/>
      <c r="AC1132" s="152"/>
      <c r="AD1132" s="152"/>
      <c r="AE1132" s="20"/>
      <c r="AF1132" s="20"/>
      <c r="AG1132" s="20"/>
      <c r="AH1132" s="20"/>
      <c r="AI1132" s="20"/>
      <c r="AJ1132" s="20"/>
      <c r="AK1132" s="20"/>
      <c r="AL1132" s="20"/>
      <c r="AM1132" s="20"/>
      <c r="AN1132" s="20"/>
      <c r="AO1132" s="20"/>
      <c r="AP1132" s="20"/>
      <c r="AQ1132" s="20"/>
      <c r="AR1132" s="20"/>
      <c r="AS1132" s="20"/>
      <c r="AT1132" s="20"/>
      <c r="AU1132" s="20"/>
      <c r="AV1132" s="20"/>
      <c r="AW1132" s="20"/>
      <c r="AX1132" s="20"/>
      <c r="AY1132" s="20"/>
      <c r="AZ1132" s="20"/>
      <c r="BA1132" s="20"/>
      <c r="BB1132" s="20"/>
      <c r="BC1132" s="20"/>
      <c r="BD1132" s="20"/>
      <c r="BE1132" s="20"/>
      <c r="BF1132" s="20"/>
      <c r="BG1132" s="20"/>
      <c r="BH1132" s="20"/>
      <c r="BI1132" s="20"/>
      <c r="BJ1132" s="20"/>
      <c r="BK1132" s="20"/>
      <c r="BL1132" s="20"/>
      <c r="BM1132" s="20"/>
      <c r="BN1132" s="20"/>
      <c r="BO1132" s="20"/>
      <c r="BP1132" s="20"/>
      <c r="BQ1132" s="20"/>
      <c r="BR1132" s="20"/>
      <c r="BS1132" s="20"/>
      <c r="BT1132" s="20"/>
      <c r="BU1132" s="20"/>
      <c r="BV1132" s="20"/>
      <c r="BW1132" s="20"/>
      <c r="BX1132" s="20"/>
      <c r="BY1132" s="20"/>
      <c r="BZ1132" s="20"/>
      <c r="CA1132" s="20"/>
      <c r="CB1132" s="20"/>
      <c r="CC1132" s="20"/>
      <c r="CD1132" s="20"/>
      <c r="CE1132" s="20"/>
      <c r="CF1132" s="20"/>
      <c r="CG1132" s="20"/>
      <c r="CH1132" s="20"/>
      <c r="CI1132" s="20"/>
      <c r="CJ1132" s="20"/>
      <c r="CK1132" s="20"/>
      <c r="CL1132" s="20"/>
      <c r="CM1132" s="20"/>
      <c r="CN1132" s="20"/>
      <c r="CO1132" s="20"/>
      <c r="CP1132" s="20"/>
      <c r="CQ1132" s="20"/>
      <c r="CR1132" s="20"/>
      <c r="CS1132" s="20"/>
      <c r="CT1132" s="20"/>
      <c r="CU1132" s="20"/>
      <c r="CV1132" s="20"/>
      <c r="CW1132" s="20"/>
      <c r="CX1132" s="20"/>
      <c r="CY1132" s="20"/>
      <c r="CZ1132" s="20"/>
      <c r="DA1132" s="20"/>
      <c r="DB1132" s="20"/>
      <c r="DC1132" s="20"/>
      <c r="DD1132" s="20"/>
      <c r="DE1132" s="20"/>
      <c r="DF1132" s="20"/>
      <c r="DG1132" s="20"/>
      <c r="DH1132" s="20"/>
      <c r="DI1132" s="20"/>
      <c r="DJ1132" s="20"/>
      <c r="DK1132" s="20"/>
      <c r="DL1132" s="20"/>
      <c r="DM1132" s="20"/>
      <c r="DN1132" s="20"/>
      <c r="DO1132" s="20"/>
      <c r="DP1132" s="20"/>
      <c r="DQ1132" s="20"/>
      <c r="DR1132" s="20"/>
      <c r="DS1132" s="20"/>
      <c r="DT1132" s="20"/>
      <c r="DU1132" s="20"/>
      <c r="DV1132" s="20"/>
      <c r="DW1132" s="20"/>
      <c r="DX1132" s="20"/>
      <c r="DY1132" s="20"/>
      <c r="DZ1132" s="20"/>
      <c r="EA1132" s="20"/>
      <c r="EB1132" s="20"/>
      <c r="EC1132" s="20"/>
      <c r="ED1132" s="20"/>
      <c r="EE1132" s="20"/>
      <c r="EF1132" s="20"/>
      <c r="EG1132" s="20"/>
      <c r="EH1132" s="20"/>
    </row>
    <row r="1133" spans="1:138" s="19" customFormat="1" ht="12" customHeight="1" x14ac:dyDescent="0.25">
      <c r="A1133" s="22"/>
      <c r="B1133" s="4"/>
      <c r="C1133" s="73"/>
      <c r="D1133" s="73"/>
      <c r="E1133" s="73"/>
      <c r="F1133" s="73"/>
      <c r="G1133" s="73"/>
      <c r="H1133" s="73"/>
      <c r="I1133" s="73"/>
      <c r="J1133" s="73"/>
      <c r="K1133" s="82"/>
      <c r="L1133" s="81"/>
      <c r="M1133" s="81"/>
      <c r="N1133" s="55"/>
      <c r="O1133" s="55"/>
      <c r="P1133" s="56"/>
      <c r="Q1133" s="17"/>
      <c r="R1133" s="150"/>
      <c r="S1133" s="150"/>
      <c r="T1133" s="150"/>
      <c r="U1133" s="150"/>
      <c r="V1133" s="334"/>
      <c r="W1133" s="338"/>
      <c r="X1133" s="192"/>
      <c r="Y1133" s="195"/>
      <c r="Z1133" s="151"/>
      <c r="AA1133" s="152"/>
      <c r="AB1133" s="152"/>
      <c r="AC1133" s="152"/>
      <c r="AD1133" s="152"/>
      <c r="AE1133" s="20"/>
      <c r="AF1133" s="20"/>
      <c r="AG1133" s="20"/>
      <c r="AH1133" s="20"/>
      <c r="AI1133" s="20"/>
      <c r="AJ1133" s="20"/>
      <c r="AK1133" s="20"/>
      <c r="AL1133" s="20"/>
      <c r="AM1133" s="20"/>
      <c r="AN1133" s="20"/>
      <c r="AO1133" s="20"/>
      <c r="AP1133" s="20"/>
      <c r="AQ1133" s="20"/>
      <c r="AR1133" s="20"/>
      <c r="AS1133" s="20"/>
      <c r="AT1133" s="20"/>
      <c r="AU1133" s="20"/>
      <c r="AV1133" s="20"/>
      <c r="AW1133" s="20"/>
      <c r="AX1133" s="20"/>
      <c r="AY1133" s="20"/>
      <c r="AZ1133" s="20"/>
      <c r="BA1133" s="20"/>
      <c r="BB1133" s="20"/>
      <c r="BC1133" s="20"/>
      <c r="BD1133" s="20"/>
      <c r="BE1133" s="20"/>
      <c r="BF1133" s="20"/>
      <c r="BG1133" s="20"/>
      <c r="BH1133" s="20"/>
      <c r="BI1133" s="20"/>
      <c r="BJ1133" s="20"/>
      <c r="BK1133" s="20"/>
      <c r="BL1133" s="20"/>
      <c r="BM1133" s="20"/>
      <c r="BN1133" s="20"/>
      <c r="BO1133" s="20"/>
      <c r="BP1133" s="20"/>
      <c r="BQ1133" s="20"/>
      <c r="BR1133" s="20"/>
      <c r="BS1133" s="20"/>
      <c r="BT1133" s="20"/>
      <c r="BU1133" s="20"/>
      <c r="BV1133" s="20"/>
      <c r="BW1133" s="20"/>
      <c r="BX1133" s="20"/>
      <c r="BY1133" s="20"/>
      <c r="BZ1133" s="20"/>
      <c r="CA1133" s="20"/>
      <c r="CB1133" s="20"/>
      <c r="CC1133" s="20"/>
      <c r="CD1133" s="20"/>
      <c r="CE1133" s="20"/>
      <c r="CF1133" s="20"/>
      <c r="CG1133" s="20"/>
      <c r="CH1133" s="20"/>
      <c r="CI1133" s="20"/>
      <c r="CJ1133" s="20"/>
      <c r="CK1133" s="20"/>
      <c r="CL1133" s="20"/>
      <c r="CM1133" s="20"/>
      <c r="CN1133" s="20"/>
      <c r="CO1133" s="20"/>
      <c r="CP1133" s="20"/>
      <c r="CQ1133" s="20"/>
      <c r="CR1133" s="20"/>
      <c r="CS1133" s="20"/>
      <c r="CT1133" s="20"/>
      <c r="CU1133" s="20"/>
      <c r="CV1133" s="20"/>
      <c r="CW1133" s="20"/>
      <c r="CX1133" s="20"/>
      <c r="CY1133" s="20"/>
      <c r="CZ1133" s="20"/>
      <c r="DA1133" s="20"/>
      <c r="DB1133" s="20"/>
      <c r="DC1133" s="20"/>
      <c r="DD1133" s="20"/>
      <c r="DE1133" s="20"/>
      <c r="DF1133" s="20"/>
      <c r="DG1133" s="20"/>
      <c r="DH1133" s="20"/>
      <c r="DI1133" s="20"/>
      <c r="DJ1133" s="20"/>
      <c r="DK1133" s="20"/>
      <c r="DL1133" s="20"/>
      <c r="DM1133" s="20"/>
      <c r="DN1133" s="20"/>
      <c r="DO1133" s="20"/>
      <c r="DP1133" s="20"/>
      <c r="DQ1133" s="20"/>
      <c r="DR1133" s="20"/>
      <c r="DS1133" s="20"/>
      <c r="DT1133" s="20"/>
      <c r="DU1133" s="20"/>
      <c r="DV1133" s="20"/>
      <c r="DW1133" s="20"/>
      <c r="DX1133" s="20"/>
      <c r="DY1133" s="20"/>
      <c r="DZ1133" s="20"/>
      <c r="EA1133" s="20"/>
      <c r="EB1133" s="20"/>
      <c r="EC1133" s="20"/>
      <c r="ED1133" s="20"/>
      <c r="EE1133" s="20"/>
      <c r="EF1133" s="20"/>
      <c r="EG1133" s="20"/>
      <c r="EH1133" s="20"/>
    </row>
    <row r="1134" spans="1:138" s="19" customFormat="1" ht="12" customHeight="1" x14ac:dyDescent="0.25">
      <c r="A1134" s="22"/>
      <c r="B1134" s="4"/>
      <c r="C1134" s="73"/>
      <c r="D1134" s="73"/>
      <c r="E1134" s="73"/>
      <c r="F1134" s="73"/>
      <c r="G1134" s="73"/>
      <c r="H1134" s="73"/>
      <c r="I1134" s="73"/>
      <c r="J1134" s="73"/>
      <c r="K1134" s="82"/>
      <c r="L1134" s="81"/>
      <c r="M1134" s="81"/>
      <c r="N1134" s="55"/>
      <c r="O1134" s="55"/>
      <c r="P1134" s="56"/>
      <c r="Q1134" s="17"/>
      <c r="R1134" s="150"/>
      <c r="S1134" s="150"/>
      <c r="T1134" s="150"/>
      <c r="U1134" s="150"/>
      <c r="V1134" s="334"/>
      <c r="W1134" s="338"/>
      <c r="X1134" s="192"/>
      <c r="Y1134" s="195"/>
      <c r="Z1134" s="151"/>
      <c r="AA1134" s="152"/>
      <c r="AB1134" s="152"/>
      <c r="AC1134" s="152"/>
      <c r="AD1134" s="152"/>
      <c r="AE1134" s="20"/>
      <c r="AF1134" s="20"/>
      <c r="AG1134" s="20"/>
      <c r="AH1134" s="20"/>
      <c r="AI1134" s="20"/>
      <c r="AJ1134" s="20"/>
      <c r="AK1134" s="20"/>
      <c r="AL1134" s="20"/>
      <c r="AM1134" s="20"/>
      <c r="AN1134" s="20"/>
      <c r="AO1134" s="20"/>
      <c r="AP1134" s="20"/>
      <c r="AQ1134" s="20"/>
      <c r="AR1134" s="20"/>
      <c r="AS1134" s="20"/>
      <c r="AT1134" s="20"/>
      <c r="AU1134" s="20"/>
      <c r="AV1134" s="20"/>
      <c r="AW1134" s="20"/>
      <c r="AX1134" s="20"/>
      <c r="AY1134" s="20"/>
      <c r="AZ1134" s="20"/>
      <c r="BA1134" s="20"/>
      <c r="BB1134" s="20"/>
      <c r="BC1134" s="20"/>
      <c r="BD1134" s="20"/>
      <c r="BE1134" s="20"/>
      <c r="BF1134" s="20"/>
      <c r="BG1134" s="20"/>
      <c r="BH1134" s="20"/>
      <c r="BI1134" s="20"/>
      <c r="BJ1134" s="20"/>
      <c r="BK1134" s="20"/>
      <c r="BL1134" s="20"/>
      <c r="BM1134" s="20"/>
      <c r="BN1134" s="20"/>
      <c r="BO1134" s="20"/>
      <c r="BP1134" s="20"/>
      <c r="BQ1134" s="20"/>
      <c r="BR1134" s="20"/>
      <c r="BS1134" s="20"/>
      <c r="BT1134" s="20"/>
      <c r="BU1134" s="20"/>
      <c r="BV1134" s="20"/>
      <c r="BW1134" s="20"/>
      <c r="BX1134" s="20"/>
      <c r="BY1134" s="20"/>
      <c r="BZ1134" s="20"/>
      <c r="CA1134" s="20"/>
      <c r="CB1134" s="20"/>
      <c r="CC1134" s="20"/>
      <c r="CD1134" s="20"/>
      <c r="CE1134" s="20"/>
      <c r="CF1134" s="20"/>
      <c r="CG1134" s="20"/>
      <c r="CH1134" s="20"/>
      <c r="CI1134" s="20"/>
      <c r="CJ1134" s="20"/>
      <c r="CK1134" s="20"/>
      <c r="CL1134" s="20"/>
      <c r="CM1134" s="20"/>
      <c r="CN1134" s="20"/>
      <c r="CO1134" s="20"/>
      <c r="CP1134" s="20"/>
      <c r="CQ1134" s="20"/>
      <c r="CR1134" s="20"/>
      <c r="CS1134" s="20"/>
      <c r="CT1134" s="20"/>
      <c r="CU1134" s="20"/>
      <c r="CV1134" s="20"/>
      <c r="CW1134" s="20"/>
      <c r="CX1134" s="20"/>
      <c r="CY1134" s="20"/>
      <c r="CZ1134" s="20"/>
      <c r="DA1134" s="20"/>
      <c r="DB1134" s="20"/>
      <c r="DC1134" s="20"/>
      <c r="DD1134" s="20"/>
      <c r="DE1134" s="20"/>
      <c r="DF1134" s="20"/>
      <c r="DG1134" s="20"/>
      <c r="DH1134" s="20"/>
      <c r="DI1134" s="20"/>
      <c r="DJ1134" s="20"/>
      <c r="DK1134" s="20"/>
      <c r="DL1134" s="20"/>
      <c r="DM1134" s="20"/>
      <c r="DN1134" s="20"/>
      <c r="DO1134" s="20"/>
      <c r="DP1134" s="20"/>
      <c r="DQ1134" s="20"/>
      <c r="DR1134" s="20"/>
      <c r="DS1134" s="20"/>
      <c r="DT1134" s="20"/>
      <c r="DU1134" s="20"/>
      <c r="DV1134" s="20"/>
      <c r="DW1134" s="20"/>
      <c r="DX1134" s="20"/>
      <c r="DY1134" s="20"/>
      <c r="DZ1134" s="20"/>
      <c r="EA1134" s="20"/>
      <c r="EB1134" s="20"/>
      <c r="EC1134" s="20"/>
      <c r="ED1134" s="20"/>
      <c r="EE1134" s="20"/>
      <c r="EF1134" s="20"/>
      <c r="EG1134" s="20"/>
      <c r="EH1134" s="20"/>
    </row>
    <row r="1135" spans="1:138" s="19" customFormat="1" ht="12" customHeight="1" x14ac:dyDescent="0.25">
      <c r="A1135" s="22"/>
      <c r="B1135" s="4"/>
      <c r="C1135" s="73"/>
      <c r="D1135" s="73"/>
      <c r="E1135" s="73"/>
      <c r="F1135" s="73"/>
      <c r="G1135" s="73"/>
      <c r="H1135" s="73"/>
      <c r="I1135" s="73"/>
      <c r="J1135" s="73"/>
      <c r="K1135" s="82"/>
      <c r="L1135" s="81"/>
      <c r="M1135" s="81"/>
      <c r="N1135" s="55"/>
      <c r="O1135" s="55"/>
      <c r="P1135" s="56"/>
      <c r="Q1135" s="17"/>
      <c r="R1135" s="150"/>
      <c r="S1135" s="150"/>
      <c r="T1135" s="150"/>
      <c r="U1135" s="150"/>
      <c r="V1135" s="334"/>
      <c r="W1135" s="338"/>
      <c r="X1135" s="192"/>
      <c r="Y1135" s="195"/>
      <c r="Z1135" s="151"/>
      <c r="AA1135" s="152"/>
      <c r="AB1135" s="152"/>
      <c r="AC1135" s="152"/>
      <c r="AD1135" s="152"/>
      <c r="AE1135" s="20"/>
      <c r="AF1135" s="20"/>
      <c r="AG1135" s="20"/>
      <c r="AH1135" s="20"/>
      <c r="AI1135" s="20"/>
      <c r="AJ1135" s="20"/>
      <c r="AK1135" s="20"/>
      <c r="AL1135" s="20"/>
      <c r="AM1135" s="20"/>
      <c r="AN1135" s="20"/>
      <c r="AO1135" s="20"/>
      <c r="AP1135" s="20"/>
      <c r="AQ1135" s="20"/>
      <c r="AR1135" s="20"/>
      <c r="AS1135" s="20"/>
      <c r="AT1135" s="20"/>
      <c r="AU1135" s="20"/>
      <c r="AV1135" s="20"/>
      <c r="AW1135" s="20"/>
      <c r="AX1135" s="20"/>
      <c r="AY1135" s="20"/>
      <c r="AZ1135" s="20"/>
      <c r="BA1135" s="20"/>
      <c r="BB1135" s="20"/>
      <c r="BC1135" s="20"/>
      <c r="BD1135" s="20"/>
      <c r="BE1135" s="20"/>
      <c r="BF1135" s="20"/>
      <c r="BG1135" s="20"/>
      <c r="BH1135" s="20"/>
      <c r="BI1135" s="20"/>
      <c r="BJ1135" s="20"/>
      <c r="BK1135" s="20"/>
      <c r="BL1135" s="20"/>
      <c r="BM1135" s="20"/>
      <c r="BN1135" s="20"/>
      <c r="BO1135" s="20"/>
      <c r="BP1135" s="20"/>
      <c r="BQ1135" s="20"/>
      <c r="BR1135" s="20"/>
      <c r="BS1135" s="20"/>
      <c r="BT1135" s="20"/>
      <c r="BU1135" s="20"/>
      <c r="BV1135" s="20"/>
      <c r="BW1135" s="20"/>
      <c r="BX1135" s="20"/>
      <c r="BY1135" s="20"/>
      <c r="BZ1135" s="20"/>
      <c r="CA1135" s="20"/>
      <c r="CB1135" s="20"/>
      <c r="CC1135" s="20"/>
      <c r="CD1135" s="20"/>
      <c r="CE1135" s="20"/>
      <c r="CF1135" s="20"/>
      <c r="CG1135" s="20"/>
      <c r="CH1135" s="20"/>
      <c r="CI1135" s="20"/>
      <c r="CJ1135" s="20"/>
      <c r="CK1135" s="20"/>
      <c r="CL1135" s="20"/>
      <c r="CM1135" s="20"/>
      <c r="CN1135" s="20"/>
      <c r="CO1135" s="20"/>
      <c r="CP1135" s="20"/>
      <c r="CQ1135" s="20"/>
      <c r="CR1135" s="20"/>
      <c r="CS1135" s="20"/>
      <c r="CT1135" s="20"/>
      <c r="CU1135" s="20"/>
      <c r="CV1135" s="20"/>
      <c r="CW1135" s="20"/>
      <c r="CX1135" s="20"/>
      <c r="CY1135" s="20"/>
      <c r="CZ1135" s="20"/>
      <c r="DA1135" s="20"/>
      <c r="DB1135" s="20"/>
      <c r="DC1135" s="20"/>
      <c r="DD1135" s="20"/>
      <c r="DE1135" s="20"/>
      <c r="DF1135" s="20"/>
      <c r="DG1135" s="20"/>
      <c r="DH1135" s="20"/>
      <c r="DI1135" s="20"/>
      <c r="DJ1135" s="20"/>
      <c r="DK1135" s="20"/>
      <c r="DL1135" s="20"/>
      <c r="DM1135" s="20"/>
      <c r="DN1135" s="20"/>
      <c r="DO1135" s="20"/>
      <c r="DP1135" s="20"/>
      <c r="DQ1135" s="20"/>
      <c r="DR1135" s="20"/>
      <c r="DS1135" s="20"/>
      <c r="DT1135" s="20"/>
      <c r="DU1135" s="20"/>
      <c r="DV1135" s="20"/>
      <c r="DW1135" s="20"/>
      <c r="DX1135" s="20"/>
      <c r="DY1135" s="20"/>
      <c r="DZ1135" s="20"/>
      <c r="EA1135" s="20"/>
      <c r="EB1135" s="20"/>
      <c r="EC1135" s="20"/>
      <c r="ED1135" s="20"/>
      <c r="EE1135" s="20"/>
      <c r="EF1135" s="20"/>
      <c r="EG1135" s="20"/>
      <c r="EH1135" s="20"/>
    </row>
    <row r="1136" spans="1:138" s="19" customFormat="1" ht="12" customHeight="1" x14ac:dyDescent="0.25">
      <c r="A1136" s="22"/>
      <c r="B1136" s="4"/>
      <c r="C1136" s="73"/>
      <c r="D1136" s="73"/>
      <c r="E1136" s="73"/>
      <c r="F1136" s="73"/>
      <c r="G1136" s="73"/>
      <c r="H1136" s="73"/>
      <c r="I1136" s="73"/>
      <c r="J1136" s="73"/>
      <c r="K1136" s="82"/>
      <c r="L1136" s="81"/>
      <c r="M1136" s="81"/>
      <c r="N1136" s="55"/>
      <c r="O1136" s="55"/>
      <c r="P1136" s="56"/>
      <c r="Q1136" s="17"/>
      <c r="R1136" s="150"/>
      <c r="S1136" s="150"/>
      <c r="T1136" s="150"/>
      <c r="U1136" s="150"/>
      <c r="V1136" s="334"/>
      <c r="W1136" s="338"/>
      <c r="X1136" s="192"/>
      <c r="Y1136" s="195"/>
      <c r="Z1136" s="151"/>
      <c r="AA1136" s="152"/>
      <c r="AB1136" s="152"/>
      <c r="AC1136" s="152"/>
      <c r="AD1136" s="152"/>
      <c r="AE1136" s="20"/>
      <c r="AF1136" s="20"/>
      <c r="AG1136" s="20"/>
      <c r="AH1136" s="20"/>
      <c r="AI1136" s="20"/>
      <c r="AJ1136" s="20"/>
      <c r="AK1136" s="20"/>
      <c r="AL1136" s="20"/>
      <c r="AM1136" s="20"/>
      <c r="AN1136" s="20"/>
      <c r="AO1136" s="20"/>
      <c r="AP1136" s="20"/>
      <c r="AQ1136" s="20"/>
      <c r="AR1136" s="20"/>
      <c r="AS1136" s="20"/>
      <c r="AT1136" s="20"/>
      <c r="AU1136" s="20"/>
      <c r="AV1136" s="20"/>
      <c r="AW1136" s="20"/>
      <c r="AX1136" s="20"/>
      <c r="AY1136" s="20"/>
      <c r="AZ1136" s="20"/>
      <c r="BA1136" s="20"/>
      <c r="BB1136" s="20"/>
      <c r="BC1136" s="20"/>
      <c r="BD1136" s="20"/>
      <c r="BE1136" s="20"/>
      <c r="BF1136" s="20"/>
      <c r="BG1136" s="20"/>
      <c r="BH1136" s="20"/>
      <c r="BI1136" s="20"/>
      <c r="BJ1136" s="20"/>
      <c r="BK1136" s="20"/>
      <c r="BL1136" s="20"/>
      <c r="BM1136" s="20"/>
      <c r="BN1136" s="20"/>
      <c r="BO1136" s="20"/>
      <c r="BP1136" s="20"/>
      <c r="BQ1136" s="20"/>
      <c r="BR1136" s="20"/>
      <c r="BS1136" s="20"/>
      <c r="BT1136" s="20"/>
      <c r="BU1136" s="20"/>
      <c r="BV1136" s="20"/>
      <c r="BW1136" s="20"/>
      <c r="BX1136" s="20"/>
      <c r="BY1136" s="20"/>
      <c r="BZ1136" s="20"/>
      <c r="CA1136" s="20"/>
      <c r="CB1136" s="20"/>
      <c r="CC1136" s="20"/>
      <c r="CD1136" s="20"/>
      <c r="CE1136" s="20"/>
      <c r="CF1136" s="20"/>
      <c r="CG1136" s="20"/>
      <c r="CH1136" s="20"/>
      <c r="CI1136" s="20"/>
      <c r="CJ1136" s="20"/>
      <c r="CK1136" s="20"/>
      <c r="CL1136" s="20"/>
      <c r="CM1136" s="20"/>
      <c r="CN1136" s="20"/>
      <c r="CO1136" s="20"/>
      <c r="CP1136" s="20"/>
      <c r="CQ1136" s="20"/>
      <c r="CR1136" s="20"/>
      <c r="CS1136" s="20"/>
      <c r="CT1136" s="20"/>
      <c r="CU1136" s="20"/>
      <c r="CV1136" s="20"/>
      <c r="CW1136" s="20"/>
      <c r="CX1136" s="20"/>
      <c r="CY1136" s="20"/>
      <c r="CZ1136" s="20"/>
      <c r="DA1136" s="20"/>
      <c r="DB1136" s="20"/>
      <c r="DC1136" s="20"/>
      <c r="DD1136" s="20"/>
      <c r="DE1136" s="20"/>
      <c r="DF1136" s="20"/>
      <c r="DG1136" s="20"/>
      <c r="DH1136" s="20"/>
      <c r="DI1136" s="20"/>
      <c r="DJ1136" s="20"/>
      <c r="DK1136" s="20"/>
      <c r="DL1136" s="20"/>
      <c r="DM1136" s="20"/>
      <c r="DN1136" s="20"/>
      <c r="DO1136" s="20"/>
      <c r="DP1136" s="20"/>
      <c r="DQ1136" s="20"/>
      <c r="DR1136" s="20"/>
      <c r="DS1136" s="20"/>
      <c r="DT1136" s="20"/>
      <c r="DU1136" s="20"/>
      <c r="DV1136" s="20"/>
      <c r="DW1136" s="20"/>
      <c r="DX1136" s="20"/>
      <c r="DY1136" s="20"/>
      <c r="DZ1136" s="20"/>
      <c r="EA1136" s="20"/>
      <c r="EB1136" s="20"/>
      <c r="EC1136" s="20"/>
      <c r="ED1136" s="20"/>
      <c r="EE1136" s="20"/>
      <c r="EF1136" s="20"/>
      <c r="EG1136" s="20"/>
      <c r="EH1136" s="20"/>
    </row>
    <row r="1137" spans="1:138" s="19" customFormat="1" ht="12" customHeight="1" x14ac:dyDescent="0.25">
      <c r="A1137" s="22"/>
      <c r="B1137" s="4"/>
      <c r="C1137" s="73"/>
      <c r="D1137" s="73"/>
      <c r="E1137" s="73"/>
      <c r="F1137" s="73"/>
      <c r="G1137" s="73"/>
      <c r="H1137" s="73"/>
      <c r="I1137" s="73"/>
      <c r="J1137" s="73"/>
      <c r="K1137" s="82"/>
      <c r="L1137" s="81"/>
      <c r="M1137" s="81"/>
      <c r="N1137" s="55"/>
      <c r="O1137" s="55"/>
      <c r="P1137" s="56"/>
      <c r="Q1137" s="17"/>
      <c r="R1137" s="150"/>
      <c r="S1137" s="150"/>
      <c r="T1137" s="150"/>
      <c r="U1137" s="150"/>
      <c r="V1137" s="334"/>
      <c r="W1137" s="338"/>
      <c r="X1137" s="192"/>
      <c r="Y1137" s="195"/>
      <c r="Z1137" s="151"/>
      <c r="AA1137" s="152"/>
      <c r="AB1137" s="152"/>
      <c r="AC1137" s="152"/>
      <c r="AD1137" s="152"/>
      <c r="AE1137" s="20"/>
      <c r="AF1137" s="20"/>
      <c r="AG1137" s="20"/>
      <c r="AH1137" s="20"/>
      <c r="AI1137" s="20"/>
      <c r="AJ1137" s="20"/>
      <c r="AK1137" s="20"/>
      <c r="AL1137" s="20"/>
      <c r="AM1137" s="20"/>
      <c r="AN1137" s="20"/>
      <c r="AO1137" s="20"/>
      <c r="AP1137" s="20"/>
      <c r="AQ1137" s="20"/>
      <c r="AR1137" s="20"/>
      <c r="AS1137" s="20"/>
      <c r="AT1137" s="20"/>
      <c r="AU1137" s="20"/>
      <c r="AV1137" s="20"/>
      <c r="AW1137" s="20"/>
      <c r="AX1137" s="20"/>
      <c r="AY1137" s="20"/>
      <c r="AZ1137" s="20"/>
      <c r="BA1137" s="20"/>
      <c r="BB1137" s="20"/>
      <c r="BC1137" s="20"/>
      <c r="BD1137" s="20"/>
      <c r="BE1137" s="20"/>
      <c r="BF1137" s="20"/>
      <c r="BG1137" s="20"/>
      <c r="BH1137" s="20"/>
      <c r="BI1137" s="20"/>
      <c r="BJ1137" s="20"/>
      <c r="BK1137" s="20"/>
      <c r="BL1137" s="20"/>
      <c r="BM1137" s="20"/>
      <c r="BN1137" s="20"/>
      <c r="BO1137" s="20"/>
      <c r="BP1137" s="20"/>
      <c r="BQ1137" s="20"/>
      <c r="BR1137" s="20"/>
      <c r="BS1137" s="20"/>
      <c r="BT1137" s="20"/>
      <c r="BU1137" s="20"/>
      <c r="BV1137" s="20"/>
      <c r="BW1137" s="20"/>
      <c r="BX1137" s="20"/>
      <c r="BY1137" s="20"/>
      <c r="BZ1137" s="20"/>
      <c r="CA1137" s="20"/>
      <c r="CB1137" s="20"/>
      <c r="CC1137" s="20"/>
      <c r="CD1137" s="20"/>
      <c r="CE1137" s="20"/>
      <c r="CF1137" s="20"/>
      <c r="CG1137" s="20"/>
      <c r="CH1137" s="20"/>
      <c r="CI1137" s="20"/>
      <c r="CJ1137" s="20"/>
      <c r="CK1137" s="20"/>
      <c r="CL1137" s="20"/>
      <c r="CM1137" s="20"/>
      <c r="CN1137" s="20"/>
      <c r="CO1137" s="20"/>
      <c r="CP1137" s="20"/>
      <c r="CQ1137" s="20"/>
      <c r="CR1137" s="20"/>
      <c r="CS1137" s="20"/>
      <c r="CT1137" s="20"/>
      <c r="CU1137" s="20"/>
      <c r="CV1137" s="20"/>
      <c r="CW1137" s="20"/>
      <c r="CX1137" s="20"/>
      <c r="CY1137" s="20"/>
      <c r="CZ1137" s="20"/>
      <c r="DA1137" s="20"/>
      <c r="DB1137" s="20"/>
      <c r="DC1137" s="20"/>
      <c r="DD1137" s="20"/>
      <c r="DE1137" s="20"/>
      <c r="DF1137" s="20"/>
      <c r="DG1137" s="20"/>
      <c r="DH1137" s="20"/>
      <c r="DI1137" s="20"/>
      <c r="DJ1137" s="20"/>
      <c r="DK1137" s="20"/>
      <c r="DL1137" s="20"/>
      <c r="DM1137" s="20"/>
      <c r="DN1137" s="20"/>
      <c r="DO1137" s="20"/>
      <c r="DP1137" s="20"/>
      <c r="DQ1137" s="20"/>
      <c r="DR1137" s="20"/>
      <c r="DS1137" s="20"/>
      <c r="DT1137" s="20"/>
      <c r="DU1137" s="20"/>
      <c r="DV1137" s="20"/>
      <c r="DW1137" s="20"/>
      <c r="DX1137" s="20"/>
      <c r="DY1137" s="20"/>
      <c r="DZ1137" s="20"/>
      <c r="EA1137" s="20"/>
      <c r="EB1137" s="20"/>
      <c r="EC1137" s="20"/>
      <c r="ED1137" s="20"/>
      <c r="EE1137" s="20"/>
      <c r="EF1137" s="20"/>
      <c r="EG1137" s="20"/>
      <c r="EH1137" s="20"/>
    </row>
    <row r="1138" spans="1:138" s="19" customFormat="1" ht="12" customHeight="1" x14ac:dyDescent="0.25">
      <c r="A1138" s="22"/>
      <c r="B1138" s="4"/>
      <c r="C1138" s="73"/>
      <c r="D1138" s="73"/>
      <c r="E1138" s="73"/>
      <c r="F1138" s="73"/>
      <c r="G1138" s="73"/>
      <c r="H1138" s="73"/>
      <c r="I1138" s="73"/>
      <c r="J1138" s="73"/>
      <c r="K1138" s="82"/>
      <c r="L1138" s="81"/>
      <c r="M1138" s="81"/>
      <c r="N1138" s="55"/>
      <c r="O1138" s="55"/>
      <c r="P1138" s="56"/>
      <c r="Q1138" s="17"/>
      <c r="R1138" s="150"/>
      <c r="S1138" s="150"/>
      <c r="T1138" s="150"/>
      <c r="U1138" s="150"/>
      <c r="V1138" s="334"/>
      <c r="W1138" s="338"/>
      <c r="X1138" s="192"/>
      <c r="Y1138" s="195"/>
      <c r="Z1138" s="151"/>
      <c r="AA1138" s="152"/>
      <c r="AB1138" s="152"/>
      <c r="AC1138" s="152"/>
      <c r="AD1138" s="152"/>
      <c r="AE1138" s="20"/>
      <c r="AF1138" s="20"/>
      <c r="AG1138" s="20"/>
      <c r="AH1138" s="20"/>
      <c r="AI1138" s="20"/>
      <c r="AJ1138" s="20"/>
      <c r="AK1138" s="20"/>
      <c r="AL1138" s="20"/>
      <c r="AM1138" s="20"/>
      <c r="AN1138" s="20"/>
      <c r="AO1138" s="20"/>
      <c r="AP1138" s="20"/>
      <c r="AQ1138" s="20"/>
      <c r="AR1138" s="20"/>
      <c r="AS1138" s="20"/>
      <c r="AT1138" s="20"/>
      <c r="AU1138" s="20"/>
      <c r="AV1138" s="20"/>
      <c r="AW1138" s="20"/>
      <c r="AX1138" s="20"/>
      <c r="AY1138" s="20"/>
      <c r="AZ1138" s="20"/>
      <c r="BA1138" s="20"/>
      <c r="BB1138" s="20"/>
      <c r="BC1138" s="20"/>
      <c r="BD1138" s="20"/>
      <c r="BE1138" s="20"/>
      <c r="BF1138" s="20"/>
      <c r="BG1138" s="20"/>
      <c r="BH1138" s="20"/>
      <c r="BI1138" s="20"/>
      <c r="BJ1138" s="20"/>
      <c r="BK1138" s="20"/>
      <c r="BL1138" s="20"/>
      <c r="BM1138" s="20"/>
      <c r="BN1138" s="20"/>
      <c r="BO1138" s="20"/>
      <c r="BP1138" s="20"/>
      <c r="BQ1138" s="20"/>
      <c r="BR1138" s="20"/>
      <c r="BS1138" s="20"/>
      <c r="BT1138" s="20"/>
      <c r="BU1138" s="20"/>
      <c r="BV1138" s="20"/>
      <c r="BW1138" s="20"/>
      <c r="BX1138" s="20"/>
      <c r="BY1138" s="20"/>
      <c r="BZ1138" s="20"/>
      <c r="CA1138" s="20"/>
      <c r="CB1138" s="20"/>
      <c r="CC1138" s="20"/>
      <c r="CD1138" s="20"/>
      <c r="CE1138" s="20"/>
      <c r="CF1138" s="20"/>
      <c r="CG1138" s="20"/>
      <c r="CH1138" s="20"/>
      <c r="CI1138" s="20"/>
      <c r="CJ1138" s="20"/>
      <c r="CK1138" s="20"/>
      <c r="CL1138" s="20"/>
      <c r="CM1138" s="20"/>
      <c r="CN1138" s="20"/>
      <c r="CO1138" s="20"/>
      <c r="CP1138" s="20"/>
      <c r="CQ1138" s="20"/>
      <c r="CR1138" s="20"/>
      <c r="CS1138" s="20"/>
      <c r="CT1138" s="20"/>
      <c r="CU1138" s="20"/>
      <c r="CV1138" s="20"/>
      <c r="CW1138" s="20"/>
      <c r="CX1138" s="20"/>
      <c r="CY1138" s="20"/>
      <c r="CZ1138" s="20"/>
      <c r="DA1138" s="20"/>
      <c r="DB1138" s="20"/>
      <c r="DC1138" s="20"/>
      <c r="DD1138" s="20"/>
      <c r="DE1138" s="20"/>
      <c r="DF1138" s="20"/>
      <c r="DG1138" s="20"/>
      <c r="DH1138" s="20"/>
      <c r="DI1138" s="20"/>
      <c r="DJ1138" s="20"/>
      <c r="DK1138" s="20"/>
      <c r="DL1138" s="20"/>
      <c r="DM1138" s="20"/>
      <c r="DN1138" s="20"/>
      <c r="DO1138" s="20"/>
      <c r="DP1138" s="20"/>
      <c r="DQ1138" s="20"/>
      <c r="DR1138" s="20"/>
      <c r="DS1138" s="20"/>
      <c r="DT1138" s="20"/>
      <c r="DU1138" s="20"/>
      <c r="DV1138" s="20"/>
      <c r="DW1138" s="20"/>
      <c r="DX1138" s="20"/>
      <c r="DY1138" s="20"/>
      <c r="DZ1138" s="20"/>
      <c r="EA1138" s="20"/>
      <c r="EB1138" s="20"/>
      <c r="EC1138" s="20"/>
      <c r="ED1138" s="20"/>
      <c r="EE1138" s="20"/>
      <c r="EF1138" s="20"/>
      <c r="EG1138" s="20"/>
      <c r="EH1138" s="20"/>
    </row>
    <row r="1139" spans="1:138" s="19" customFormat="1" ht="12" customHeight="1" x14ac:dyDescent="0.25">
      <c r="A1139" s="22"/>
      <c r="B1139" s="4"/>
      <c r="C1139" s="73"/>
      <c r="D1139" s="73"/>
      <c r="E1139" s="73"/>
      <c r="F1139" s="73"/>
      <c r="G1139" s="73"/>
      <c r="H1139" s="73"/>
      <c r="I1139" s="73"/>
      <c r="J1139" s="73"/>
      <c r="K1139" s="82"/>
      <c r="L1139" s="81"/>
      <c r="M1139" s="81"/>
      <c r="N1139" s="55"/>
      <c r="O1139" s="55"/>
      <c r="P1139" s="56"/>
      <c r="Q1139" s="17"/>
      <c r="R1139" s="150"/>
      <c r="S1139" s="150"/>
      <c r="T1139" s="150"/>
      <c r="U1139" s="150"/>
      <c r="V1139" s="334"/>
      <c r="W1139" s="338"/>
      <c r="X1139" s="192"/>
      <c r="Y1139" s="195"/>
      <c r="Z1139" s="151"/>
      <c r="AA1139" s="152"/>
      <c r="AB1139" s="152"/>
      <c r="AC1139" s="152"/>
      <c r="AD1139" s="152"/>
      <c r="AE1139" s="20"/>
      <c r="AF1139" s="20"/>
      <c r="AG1139" s="20"/>
      <c r="AH1139" s="20"/>
      <c r="AI1139" s="20"/>
      <c r="AJ1139" s="20"/>
      <c r="AK1139" s="20"/>
      <c r="AL1139" s="20"/>
      <c r="AM1139" s="20"/>
      <c r="AN1139" s="20"/>
      <c r="AO1139" s="20"/>
      <c r="AP1139" s="20"/>
      <c r="AQ1139" s="20"/>
      <c r="AR1139" s="20"/>
      <c r="AS1139" s="20"/>
      <c r="AT1139" s="20"/>
      <c r="AU1139" s="20"/>
      <c r="AV1139" s="20"/>
      <c r="AW1139" s="20"/>
      <c r="AX1139" s="20"/>
      <c r="AY1139" s="20"/>
      <c r="AZ1139" s="20"/>
      <c r="BA1139" s="20"/>
      <c r="BB1139" s="20"/>
      <c r="BC1139" s="20"/>
      <c r="BD1139" s="20"/>
      <c r="BE1139" s="20"/>
      <c r="BF1139" s="20"/>
      <c r="BG1139" s="20"/>
      <c r="BH1139" s="20"/>
      <c r="BI1139" s="20"/>
      <c r="BJ1139" s="20"/>
      <c r="BK1139" s="20"/>
      <c r="BL1139" s="20"/>
      <c r="BM1139" s="20"/>
      <c r="BN1139" s="20"/>
      <c r="BO1139" s="20"/>
      <c r="BP1139" s="20"/>
      <c r="BQ1139" s="20"/>
      <c r="BR1139" s="20"/>
      <c r="BS1139" s="20"/>
      <c r="BT1139" s="20"/>
      <c r="BU1139" s="20"/>
      <c r="BV1139" s="20"/>
      <c r="BW1139" s="20"/>
      <c r="BX1139" s="20"/>
      <c r="BY1139" s="20"/>
      <c r="BZ1139" s="20"/>
      <c r="CA1139" s="20"/>
      <c r="CB1139" s="20"/>
      <c r="CC1139" s="20"/>
      <c r="CD1139" s="20"/>
      <c r="CE1139" s="20"/>
      <c r="CF1139" s="20"/>
      <c r="CG1139" s="20"/>
      <c r="CH1139" s="20"/>
      <c r="CI1139" s="20"/>
      <c r="CJ1139" s="20"/>
      <c r="CK1139" s="20"/>
      <c r="CL1139" s="20"/>
      <c r="CM1139" s="20"/>
      <c r="CN1139" s="20"/>
      <c r="CO1139" s="20"/>
      <c r="CP1139" s="20"/>
      <c r="CQ1139" s="20"/>
      <c r="CR1139" s="20"/>
      <c r="CS1139" s="20"/>
      <c r="CT1139" s="20"/>
      <c r="CU1139" s="20"/>
      <c r="CV1139" s="20"/>
      <c r="CW1139" s="20"/>
      <c r="CX1139" s="20"/>
      <c r="CY1139" s="20"/>
      <c r="CZ1139" s="20"/>
      <c r="DA1139" s="20"/>
      <c r="DB1139" s="20"/>
      <c r="DC1139" s="20"/>
      <c r="DD1139" s="20"/>
      <c r="DE1139" s="20"/>
      <c r="DF1139" s="20"/>
      <c r="DG1139" s="20"/>
      <c r="DH1139" s="20"/>
      <c r="DI1139" s="20"/>
      <c r="DJ1139" s="20"/>
      <c r="DK1139" s="20"/>
      <c r="DL1139" s="20"/>
      <c r="DM1139" s="20"/>
      <c r="DN1139" s="20"/>
      <c r="DO1139" s="20"/>
      <c r="DP1139" s="20"/>
      <c r="DQ1139" s="20"/>
      <c r="DR1139" s="20"/>
      <c r="DS1139" s="20"/>
      <c r="DT1139" s="20"/>
      <c r="DU1139" s="20"/>
      <c r="DV1139" s="20"/>
      <c r="DW1139" s="20"/>
      <c r="DX1139" s="20"/>
      <c r="DY1139" s="20"/>
      <c r="DZ1139" s="20"/>
      <c r="EA1139" s="20"/>
      <c r="EB1139" s="20"/>
      <c r="EC1139" s="20"/>
      <c r="ED1139" s="20"/>
      <c r="EE1139" s="20"/>
      <c r="EF1139" s="20"/>
      <c r="EG1139" s="20"/>
      <c r="EH1139" s="20"/>
    </row>
    <row r="1140" spans="1:138" s="19" customFormat="1" ht="12" customHeight="1" x14ac:dyDescent="0.25">
      <c r="A1140" s="22"/>
      <c r="B1140" s="4"/>
      <c r="C1140" s="73"/>
      <c r="D1140" s="73"/>
      <c r="E1140" s="73"/>
      <c r="F1140" s="73"/>
      <c r="G1140" s="73"/>
      <c r="H1140" s="73"/>
      <c r="I1140" s="73"/>
      <c r="J1140" s="73"/>
      <c r="K1140" s="82"/>
      <c r="L1140" s="81"/>
      <c r="M1140" s="81"/>
      <c r="N1140" s="55"/>
      <c r="O1140" s="55"/>
      <c r="P1140" s="56"/>
      <c r="Q1140" s="17"/>
      <c r="R1140" s="150"/>
      <c r="S1140" s="150"/>
      <c r="T1140" s="150"/>
      <c r="U1140" s="150"/>
      <c r="V1140" s="334"/>
      <c r="W1140" s="338"/>
      <c r="X1140" s="192"/>
      <c r="Y1140" s="195"/>
      <c r="Z1140" s="151"/>
      <c r="AA1140" s="152"/>
      <c r="AB1140" s="152"/>
      <c r="AC1140" s="152"/>
      <c r="AD1140" s="152"/>
      <c r="AE1140" s="20"/>
      <c r="AF1140" s="20"/>
      <c r="AG1140" s="20"/>
      <c r="AH1140" s="20"/>
      <c r="AI1140" s="20"/>
      <c r="AJ1140" s="20"/>
      <c r="AK1140" s="20"/>
      <c r="AL1140" s="20"/>
      <c r="AM1140" s="20"/>
      <c r="AN1140" s="20"/>
      <c r="AO1140" s="20"/>
      <c r="AP1140" s="20"/>
      <c r="AQ1140" s="20"/>
      <c r="AR1140" s="20"/>
      <c r="AS1140" s="20"/>
      <c r="AT1140" s="20"/>
      <c r="AU1140" s="20"/>
      <c r="AV1140" s="20"/>
      <c r="AW1140" s="20"/>
      <c r="AX1140" s="20"/>
      <c r="AY1140" s="20"/>
      <c r="AZ1140" s="20"/>
      <c r="BA1140" s="20"/>
      <c r="BB1140" s="20"/>
      <c r="BC1140" s="20"/>
      <c r="BD1140" s="20"/>
      <c r="BE1140" s="20"/>
      <c r="BF1140" s="20"/>
      <c r="BG1140" s="20"/>
      <c r="BH1140" s="20"/>
      <c r="BI1140" s="20"/>
      <c r="BJ1140" s="20"/>
      <c r="BK1140" s="20"/>
      <c r="BL1140" s="20"/>
      <c r="BM1140" s="20"/>
      <c r="BN1140" s="20"/>
      <c r="BO1140" s="20"/>
      <c r="BP1140" s="20"/>
      <c r="BQ1140" s="20"/>
      <c r="BR1140" s="20"/>
      <c r="BS1140" s="20"/>
      <c r="BT1140" s="20"/>
      <c r="BU1140" s="20"/>
      <c r="BV1140" s="20"/>
      <c r="BW1140" s="20"/>
      <c r="BX1140" s="20"/>
      <c r="BY1140" s="20"/>
      <c r="BZ1140" s="20"/>
      <c r="CA1140" s="20"/>
      <c r="CB1140" s="20"/>
      <c r="CC1140" s="20"/>
      <c r="CD1140" s="20"/>
      <c r="CE1140" s="20"/>
      <c r="CF1140" s="20"/>
      <c r="CG1140" s="20"/>
      <c r="CH1140" s="20"/>
      <c r="CI1140" s="20"/>
      <c r="CJ1140" s="20"/>
      <c r="CK1140" s="20"/>
      <c r="CL1140" s="20"/>
      <c r="CM1140" s="20"/>
      <c r="CN1140" s="20"/>
      <c r="CO1140" s="20"/>
      <c r="CP1140" s="20"/>
      <c r="CQ1140" s="20"/>
      <c r="CR1140" s="20"/>
      <c r="CS1140" s="20"/>
      <c r="CT1140" s="20"/>
      <c r="CU1140" s="20"/>
      <c r="CV1140" s="20"/>
      <c r="CW1140" s="20"/>
      <c r="CX1140" s="20"/>
      <c r="CY1140" s="20"/>
      <c r="CZ1140" s="20"/>
      <c r="DA1140" s="20"/>
      <c r="DB1140" s="20"/>
      <c r="DC1140" s="20"/>
      <c r="DD1140" s="20"/>
      <c r="DE1140" s="20"/>
      <c r="DF1140" s="20"/>
      <c r="DG1140" s="20"/>
      <c r="DH1140" s="20"/>
      <c r="DI1140" s="20"/>
      <c r="DJ1140" s="20"/>
      <c r="DK1140" s="20"/>
      <c r="DL1140" s="20"/>
      <c r="DM1140" s="20"/>
      <c r="DN1140" s="20"/>
      <c r="DO1140" s="20"/>
      <c r="DP1140" s="20"/>
      <c r="DQ1140" s="20"/>
      <c r="DR1140" s="20"/>
      <c r="DS1140" s="20"/>
      <c r="DT1140" s="20"/>
      <c r="DU1140" s="20"/>
      <c r="DV1140" s="20"/>
      <c r="DW1140" s="20"/>
      <c r="DX1140" s="20"/>
      <c r="DY1140" s="20"/>
      <c r="DZ1140" s="20"/>
      <c r="EA1140" s="20"/>
      <c r="EB1140" s="20"/>
      <c r="EC1140" s="20"/>
      <c r="ED1140" s="20"/>
      <c r="EE1140" s="20"/>
      <c r="EF1140" s="20"/>
      <c r="EG1140" s="20"/>
      <c r="EH1140" s="20"/>
    </row>
    <row r="1141" spans="1:138" s="19" customFormat="1" ht="12" customHeight="1" x14ac:dyDescent="0.25">
      <c r="A1141" s="22"/>
      <c r="B1141" s="4"/>
      <c r="C1141" s="73"/>
      <c r="D1141" s="73"/>
      <c r="E1141" s="73"/>
      <c r="F1141" s="73"/>
      <c r="G1141" s="73"/>
      <c r="H1141" s="73"/>
      <c r="I1141" s="73"/>
      <c r="J1141" s="73"/>
      <c r="K1141" s="82"/>
      <c r="L1141" s="81"/>
      <c r="M1141" s="81"/>
      <c r="N1141" s="55"/>
      <c r="O1141" s="55"/>
      <c r="P1141" s="56"/>
      <c r="Q1141" s="47"/>
      <c r="R1141" s="153"/>
      <c r="S1141" s="153"/>
      <c r="T1141" s="153"/>
      <c r="U1141" s="153"/>
      <c r="V1141" s="321"/>
      <c r="W1141" s="341"/>
      <c r="X1141" s="194"/>
      <c r="Y1141" s="47"/>
      <c r="Z1141" s="153"/>
      <c r="AA1141" s="152"/>
      <c r="AB1141" s="152"/>
      <c r="AC1141" s="152"/>
      <c r="AD1141" s="152"/>
      <c r="AE1141" s="20"/>
      <c r="AF1141" s="20"/>
      <c r="AG1141" s="20"/>
      <c r="AH1141" s="20"/>
      <c r="AI1141" s="20"/>
      <c r="AJ1141" s="20"/>
      <c r="AK1141" s="20"/>
      <c r="AL1141" s="20"/>
      <c r="AM1141" s="20"/>
      <c r="AN1141" s="20"/>
      <c r="AO1141" s="20"/>
      <c r="AP1141" s="20"/>
      <c r="AQ1141" s="20"/>
      <c r="AR1141" s="20"/>
      <c r="AS1141" s="20"/>
      <c r="AT1141" s="20"/>
      <c r="AU1141" s="20"/>
      <c r="AV1141" s="20"/>
      <c r="AW1141" s="20"/>
      <c r="AX1141" s="20"/>
      <c r="AY1141" s="20"/>
      <c r="AZ1141" s="20"/>
      <c r="BA1141" s="20"/>
      <c r="BB1141" s="20"/>
      <c r="BC1141" s="20"/>
      <c r="BD1141" s="20"/>
      <c r="BE1141" s="20"/>
      <c r="BF1141" s="20"/>
      <c r="BG1141" s="20"/>
      <c r="BH1141" s="20"/>
      <c r="BI1141" s="20"/>
      <c r="BJ1141" s="20"/>
      <c r="BK1141" s="20"/>
      <c r="BL1141" s="20"/>
      <c r="BM1141" s="20"/>
      <c r="BN1141" s="20"/>
      <c r="BO1141" s="20"/>
      <c r="BP1141" s="20"/>
      <c r="BQ1141" s="20"/>
      <c r="BR1141" s="20"/>
      <c r="BS1141" s="20"/>
      <c r="BT1141" s="20"/>
      <c r="BU1141" s="20"/>
      <c r="BV1141" s="20"/>
      <c r="BW1141" s="20"/>
      <c r="BX1141" s="20"/>
      <c r="BY1141" s="20"/>
      <c r="BZ1141" s="20"/>
      <c r="CA1141" s="20"/>
      <c r="CB1141" s="20"/>
      <c r="CC1141" s="20"/>
      <c r="CD1141" s="20"/>
      <c r="CE1141" s="20"/>
      <c r="CF1141" s="20"/>
      <c r="CG1141" s="20"/>
      <c r="CH1141" s="20"/>
      <c r="CI1141" s="20"/>
      <c r="CJ1141" s="20"/>
      <c r="CK1141" s="20"/>
      <c r="CL1141" s="20"/>
      <c r="CM1141" s="20"/>
      <c r="CN1141" s="20"/>
      <c r="CO1141" s="20"/>
      <c r="CP1141" s="20"/>
      <c r="CQ1141" s="20"/>
      <c r="CR1141" s="20"/>
      <c r="CS1141" s="20"/>
      <c r="CT1141" s="20"/>
      <c r="CU1141" s="20"/>
      <c r="CV1141" s="20"/>
      <c r="CW1141" s="20"/>
      <c r="CX1141" s="20"/>
      <c r="CY1141" s="20"/>
      <c r="CZ1141" s="20"/>
      <c r="DA1141" s="20"/>
      <c r="DB1141" s="20"/>
      <c r="DC1141" s="20"/>
      <c r="DD1141" s="20"/>
      <c r="DE1141" s="20"/>
      <c r="DF1141" s="20"/>
      <c r="DG1141" s="20"/>
      <c r="DH1141" s="20"/>
      <c r="DI1141" s="20"/>
      <c r="DJ1141" s="20"/>
      <c r="DK1141" s="20"/>
      <c r="DL1141" s="20"/>
      <c r="DM1141" s="20"/>
      <c r="DN1141" s="20"/>
      <c r="DO1141" s="20"/>
      <c r="DP1141" s="20"/>
      <c r="DQ1141" s="20"/>
      <c r="DR1141" s="20"/>
      <c r="DS1141" s="20"/>
      <c r="DT1141" s="20"/>
      <c r="DU1141" s="20"/>
      <c r="DV1141" s="20"/>
      <c r="DW1141" s="20"/>
      <c r="DX1141" s="20"/>
      <c r="DY1141" s="20"/>
      <c r="DZ1141" s="20"/>
      <c r="EA1141" s="20"/>
      <c r="EB1141" s="20"/>
      <c r="EC1141" s="20"/>
      <c r="ED1141" s="20"/>
      <c r="EE1141" s="20"/>
      <c r="EF1141" s="20"/>
      <c r="EG1141" s="20"/>
      <c r="EH1141" s="20"/>
    </row>
    <row r="1142" spans="1:138" s="19" customFormat="1" ht="12" customHeight="1" x14ac:dyDescent="0.25">
      <c r="A1142" s="22"/>
      <c r="B1142" s="4"/>
      <c r="C1142" s="73"/>
      <c r="D1142" s="73"/>
      <c r="E1142" s="73"/>
      <c r="F1142" s="73"/>
      <c r="G1142" s="73"/>
      <c r="H1142" s="73"/>
      <c r="I1142" s="73"/>
      <c r="J1142" s="73"/>
      <c r="K1142" s="82"/>
      <c r="L1142" s="81"/>
      <c r="M1142" s="81"/>
      <c r="N1142" s="55"/>
      <c r="O1142" s="55"/>
      <c r="P1142" s="56"/>
      <c r="Q1142" s="17"/>
      <c r="R1142" s="150"/>
      <c r="S1142" s="150"/>
      <c r="T1142" s="150"/>
      <c r="U1142" s="150"/>
      <c r="V1142" s="334"/>
      <c r="W1142" s="338"/>
      <c r="X1142" s="192"/>
      <c r="Y1142" s="195"/>
      <c r="Z1142" s="151"/>
      <c r="AA1142" s="152"/>
      <c r="AB1142" s="152"/>
      <c r="AC1142" s="152"/>
      <c r="AD1142" s="152"/>
      <c r="AE1142" s="20"/>
      <c r="AF1142" s="20"/>
      <c r="AG1142" s="20"/>
      <c r="AH1142" s="20"/>
      <c r="AI1142" s="20"/>
      <c r="AJ1142" s="20"/>
      <c r="AK1142" s="20"/>
      <c r="AL1142" s="20"/>
      <c r="AM1142" s="20"/>
      <c r="AN1142" s="20"/>
      <c r="AO1142" s="20"/>
      <c r="AP1142" s="20"/>
      <c r="AQ1142" s="20"/>
      <c r="AR1142" s="20"/>
      <c r="AS1142" s="20"/>
      <c r="AT1142" s="20"/>
      <c r="AU1142" s="20"/>
      <c r="AV1142" s="20"/>
      <c r="AW1142" s="20"/>
      <c r="AX1142" s="20"/>
      <c r="AY1142" s="20"/>
      <c r="AZ1142" s="20"/>
      <c r="BA1142" s="20"/>
      <c r="BB1142" s="20"/>
      <c r="BC1142" s="20"/>
      <c r="BD1142" s="20"/>
      <c r="BE1142" s="20"/>
      <c r="BF1142" s="20"/>
      <c r="BG1142" s="20"/>
      <c r="BH1142" s="20"/>
      <c r="BI1142" s="20"/>
      <c r="BJ1142" s="20"/>
      <c r="BK1142" s="20"/>
      <c r="BL1142" s="20"/>
      <c r="BM1142" s="20"/>
      <c r="BN1142" s="20"/>
      <c r="BO1142" s="20"/>
      <c r="BP1142" s="20"/>
      <c r="BQ1142" s="20"/>
      <c r="BR1142" s="20"/>
      <c r="BS1142" s="20"/>
      <c r="BT1142" s="20"/>
      <c r="BU1142" s="20"/>
      <c r="BV1142" s="20"/>
      <c r="BW1142" s="20"/>
      <c r="BX1142" s="20"/>
      <c r="BY1142" s="20"/>
      <c r="BZ1142" s="20"/>
      <c r="CA1142" s="20"/>
      <c r="CB1142" s="20"/>
      <c r="CC1142" s="20"/>
      <c r="CD1142" s="20"/>
      <c r="CE1142" s="20"/>
      <c r="CF1142" s="20"/>
      <c r="CG1142" s="20"/>
      <c r="CH1142" s="20"/>
      <c r="CI1142" s="20"/>
      <c r="CJ1142" s="20"/>
      <c r="CK1142" s="20"/>
      <c r="CL1142" s="20"/>
      <c r="CM1142" s="20"/>
      <c r="CN1142" s="20"/>
      <c r="CO1142" s="20"/>
      <c r="CP1142" s="20"/>
      <c r="CQ1142" s="20"/>
      <c r="CR1142" s="20"/>
      <c r="CS1142" s="20"/>
      <c r="CT1142" s="20"/>
      <c r="CU1142" s="20"/>
      <c r="CV1142" s="20"/>
      <c r="CW1142" s="20"/>
      <c r="CX1142" s="20"/>
      <c r="CY1142" s="20"/>
      <c r="CZ1142" s="20"/>
      <c r="DA1142" s="20"/>
      <c r="DB1142" s="20"/>
      <c r="DC1142" s="20"/>
      <c r="DD1142" s="20"/>
      <c r="DE1142" s="20"/>
      <c r="DF1142" s="20"/>
      <c r="DG1142" s="20"/>
      <c r="DH1142" s="20"/>
      <c r="DI1142" s="20"/>
      <c r="DJ1142" s="20"/>
      <c r="DK1142" s="20"/>
      <c r="DL1142" s="20"/>
      <c r="DM1142" s="20"/>
      <c r="DN1142" s="20"/>
      <c r="DO1142" s="20"/>
      <c r="DP1142" s="20"/>
      <c r="DQ1142" s="20"/>
      <c r="DR1142" s="20"/>
      <c r="DS1142" s="20"/>
      <c r="DT1142" s="20"/>
      <c r="DU1142" s="20"/>
      <c r="DV1142" s="20"/>
      <c r="DW1142" s="20"/>
      <c r="DX1142" s="20"/>
      <c r="DY1142" s="20"/>
      <c r="DZ1142" s="20"/>
      <c r="EA1142" s="20"/>
      <c r="EB1142" s="20"/>
      <c r="EC1142" s="20"/>
      <c r="ED1142" s="20"/>
      <c r="EE1142" s="20"/>
      <c r="EF1142" s="20"/>
      <c r="EG1142" s="20"/>
      <c r="EH1142" s="20"/>
    </row>
    <row r="1143" spans="1:138" s="19" customFormat="1" ht="12" customHeight="1" x14ac:dyDescent="0.25">
      <c r="A1143" s="22"/>
      <c r="B1143" s="4"/>
      <c r="C1143" s="73"/>
      <c r="D1143" s="73"/>
      <c r="E1143" s="73"/>
      <c r="F1143" s="73"/>
      <c r="G1143" s="73"/>
      <c r="H1143" s="73"/>
      <c r="I1143" s="73"/>
      <c r="J1143" s="73"/>
      <c r="K1143" s="82"/>
      <c r="L1143" s="81"/>
      <c r="M1143" s="81"/>
      <c r="N1143" s="55"/>
      <c r="O1143" s="55"/>
      <c r="P1143" s="56"/>
      <c r="Q1143" s="17"/>
      <c r="R1143" s="150"/>
      <c r="S1143" s="150"/>
      <c r="T1143" s="150"/>
      <c r="U1143" s="150"/>
      <c r="V1143" s="334"/>
      <c r="W1143" s="338"/>
      <c r="X1143" s="192"/>
      <c r="Y1143" s="195"/>
      <c r="Z1143" s="151"/>
      <c r="AA1143" s="152"/>
      <c r="AB1143" s="152"/>
      <c r="AC1143" s="152"/>
      <c r="AD1143" s="152"/>
      <c r="AE1143" s="20"/>
      <c r="AF1143" s="20"/>
      <c r="AG1143" s="20"/>
      <c r="AH1143" s="20"/>
      <c r="AI1143" s="20"/>
      <c r="AJ1143" s="20"/>
      <c r="AK1143" s="20"/>
      <c r="AL1143" s="20"/>
      <c r="AM1143" s="20"/>
      <c r="AN1143" s="20"/>
      <c r="AO1143" s="20"/>
      <c r="AP1143" s="20"/>
      <c r="AQ1143" s="20"/>
      <c r="AR1143" s="20"/>
      <c r="AS1143" s="20"/>
      <c r="AT1143" s="20"/>
      <c r="AU1143" s="20"/>
      <c r="AV1143" s="20"/>
      <c r="AW1143" s="20"/>
      <c r="AX1143" s="20"/>
      <c r="AY1143" s="20"/>
      <c r="AZ1143" s="20"/>
      <c r="BA1143" s="20"/>
      <c r="BB1143" s="20"/>
      <c r="BC1143" s="20"/>
      <c r="BD1143" s="20"/>
      <c r="BE1143" s="20"/>
      <c r="BF1143" s="20"/>
      <c r="BG1143" s="20"/>
      <c r="BH1143" s="20"/>
      <c r="BI1143" s="20"/>
      <c r="BJ1143" s="20"/>
      <c r="BK1143" s="20"/>
      <c r="BL1143" s="20"/>
      <c r="BM1143" s="20"/>
      <c r="BN1143" s="20"/>
      <c r="BO1143" s="20"/>
      <c r="BP1143" s="20"/>
      <c r="BQ1143" s="20"/>
      <c r="BR1143" s="20"/>
      <c r="BS1143" s="20"/>
      <c r="BT1143" s="20"/>
      <c r="BU1143" s="20"/>
      <c r="BV1143" s="20"/>
      <c r="BW1143" s="20"/>
      <c r="BX1143" s="20"/>
      <c r="BY1143" s="20"/>
      <c r="BZ1143" s="20"/>
      <c r="CA1143" s="20"/>
      <c r="CB1143" s="20"/>
      <c r="CC1143" s="20"/>
      <c r="CD1143" s="20"/>
      <c r="CE1143" s="20"/>
      <c r="CF1143" s="20"/>
      <c r="CG1143" s="20"/>
      <c r="CH1143" s="20"/>
      <c r="CI1143" s="20"/>
      <c r="CJ1143" s="20"/>
      <c r="CK1143" s="20"/>
      <c r="CL1143" s="20"/>
      <c r="CM1143" s="20"/>
      <c r="CN1143" s="20"/>
      <c r="CO1143" s="20"/>
      <c r="CP1143" s="20"/>
      <c r="CQ1143" s="20"/>
      <c r="CR1143" s="20"/>
      <c r="CS1143" s="20"/>
      <c r="CT1143" s="20"/>
      <c r="CU1143" s="20"/>
      <c r="CV1143" s="20"/>
      <c r="CW1143" s="20"/>
      <c r="CX1143" s="20"/>
      <c r="CY1143" s="20"/>
      <c r="CZ1143" s="20"/>
      <c r="DA1143" s="20"/>
      <c r="DB1143" s="20"/>
      <c r="DC1143" s="20"/>
      <c r="DD1143" s="20"/>
      <c r="DE1143" s="20"/>
      <c r="DF1143" s="20"/>
      <c r="DG1143" s="20"/>
      <c r="DH1143" s="20"/>
      <c r="DI1143" s="20"/>
      <c r="DJ1143" s="20"/>
      <c r="DK1143" s="20"/>
      <c r="DL1143" s="20"/>
      <c r="DM1143" s="20"/>
      <c r="DN1143" s="20"/>
      <c r="DO1143" s="20"/>
      <c r="DP1143" s="20"/>
      <c r="DQ1143" s="20"/>
      <c r="DR1143" s="20"/>
      <c r="DS1143" s="20"/>
      <c r="DT1143" s="20"/>
      <c r="DU1143" s="20"/>
      <c r="DV1143" s="20"/>
      <c r="DW1143" s="20"/>
      <c r="DX1143" s="20"/>
      <c r="DY1143" s="20"/>
      <c r="DZ1143" s="20"/>
      <c r="EA1143" s="20"/>
      <c r="EB1143" s="20"/>
      <c r="EC1143" s="20"/>
      <c r="ED1143" s="20"/>
      <c r="EE1143" s="20"/>
      <c r="EF1143" s="20"/>
      <c r="EG1143" s="20"/>
      <c r="EH1143" s="20"/>
    </row>
    <row r="1144" spans="1:138" s="19" customFormat="1" ht="12" customHeight="1" x14ac:dyDescent="0.25">
      <c r="A1144" s="22"/>
      <c r="B1144" s="4"/>
      <c r="C1144" s="73"/>
      <c r="D1144" s="73"/>
      <c r="E1144" s="73"/>
      <c r="F1144" s="73"/>
      <c r="G1144" s="73"/>
      <c r="H1144" s="73"/>
      <c r="I1144" s="73"/>
      <c r="J1144" s="73"/>
      <c r="K1144" s="82"/>
      <c r="L1144" s="81"/>
      <c r="M1144" s="81"/>
      <c r="N1144" s="55"/>
      <c r="O1144" s="55"/>
      <c r="P1144" s="56"/>
      <c r="Q1144" s="17"/>
      <c r="R1144" s="150"/>
      <c r="S1144" s="150"/>
      <c r="T1144" s="150"/>
      <c r="U1144" s="150"/>
      <c r="V1144" s="334"/>
      <c r="W1144" s="338"/>
      <c r="X1144" s="192"/>
      <c r="Y1144" s="195"/>
      <c r="Z1144" s="151"/>
      <c r="AA1144" s="152"/>
      <c r="AB1144" s="152"/>
      <c r="AC1144" s="152"/>
      <c r="AD1144" s="152"/>
      <c r="AE1144" s="20"/>
      <c r="AF1144" s="20"/>
      <c r="AG1144" s="20"/>
      <c r="AH1144" s="20"/>
      <c r="AI1144" s="20"/>
      <c r="AJ1144" s="20"/>
      <c r="AK1144" s="20"/>
      <c r="AL1144" s="20"/>
      <c r="AM1144" s="20"/>
      <c r="AN1144" s="20"/>
      <c r="AO1144" s="20"/>
      <c r="AP1144" s="20"/>
      <c r="AQ1144" s="20"/>
      <c r="AR1144" s="20"/>
      <c r="AS1144" s="20"/>
      <c r="AT1144" s="20"/>
      <c r="AU1144" s="20"/>
      <c r="AV1144" s="20"/>
      <c r="AW1144" s="20"/>
      <c r="AX1144" s="20"/>
      <c r="AY1144" s="20"/>
      <c r="AZ1144" s="20"/>
      <c r="BA1144" s="20"/>
      <c r="BB1144" s="20"/>
      <c r="BC1144" s="20"/>
      <c r="BD1144" s="20"/>
      <c r="BE1144" s="20"/>
      <c r="BF1144" s="20"/>
      <c r="BG1144" s="20"/>
      <c r="BH1144" s="20"/>
      <c r="BI1144" s="20"/>
      <c r="BJ1144" s="20"/>
      <c r="BK1144" s="20"/>
      <c r="BL1144" s="20"/>
      <c r="BM1144" s="20"/>
      <c r="BN1144" s="20"/>
      <c r="BO1144" s="20"/>
      <c r="BP1144" s="20"/>
      <c r="BQ1144" s="20"/>
      <c r="BR1144" s="20"/>
      <c r="BS1144" s="20"/>
      <c r="BT1144" s="20"/>
      <c r="BU1144" s="20"/>
      <c r="BV1144" s="20"/>
      <c r="BW1144" s="20"/>
      <c r="BX1144" s="20"/>
      <c r="BY1144" s="20"/>
      <c r="BZ1144" s="20"/>
      <c r="CA1144" s="20"/>
      <c r="CB1144" s="20"/>
      <c r="CC1144" s="20"/>
      <c r="CD1144" s="20"/>
      <c r="CE1144" s="20"/>
      <c r="CF1144" s="20"/>
      <c r="CG1144" s="20"/>
      <c r="CH1144" s="20"/>
      <c r="CI1144" s="20"/>
      <c r="CJ1144" s="20"/>
      <c r="CK1144" s="20"/>
      <c r="CL1144" s="20"/>
      <c r="CM1144" s="20"/>
      <c r="CN1144" s="20"/>
      <c r="CO1144" s="20"/>
      <c r="CP1144" s="20"/>
      <c r="CQ1144" s="20"/>
      <c r="CR1144" s="20"/>
      <c r="CS1144" s="20"/>
      <c r="CT1144" s="20"/>
      <c r="CU1144" s="20"/>
      <c r="CV1144" s="20"/>
      <c r="CW1144" s="20"/>
      <c r="CX1144" s="20"/>
      <c r="CY1144" s="20"/>
      <c r="CZ1144" s="20"/>
      <c r="DA1144" s="20"/>
      <c r="DB1144" s="20"/>
      <c r="DC1144" s="20"/>
      <c r="DD1144" s="20"/>
      <c r="DE1144" s="20"/>
      <c r="DF1144" s="20"/>
      <c r="DG1144" s="20"/>
      <c r="DH1144" s="20"/>
      <c r="DI1144" s="20"/>
      <c r="DJ1144" s="20"/>
      <c r="DK1144" s="20"/>
      <c r="DL1144" s="20"/>
      <c r="DM1144" s="20"/>
      <c r="DN1144" s="20"/>
      <c r="DO1144" s="20"/>
      <c r="DP1144" s="20"/>
      <c r="DQ1144" s="20"/>
      <c r="DR1144" s="20"/>
      <c r="DS1144" s="20"/>
      <c r="DT1144" s="20"/>
      <c r="DU1144" s="20"/>
      <c r="DV1144" s="20"/>
      <c r="DW1144" s="20"/>
      <c r="DX1144" s="20"/>
      <c r="DY1144" s="20"/>
      <c r="DZ1144" s="20"/>
      <c r="EA1144" s="20"/>
      <c r="EB1144" s="20"/>
      <c r="EC1144" s="20"/>
      <c r="ED1144" s="20"/>
      <c r="EE1144" s="20"/>
      <c r="EF1144" s="20"/>
      <c r="EG1144" s="20"/>
      <c r="EH1144" s="20"/>
    </row>
    <row r="1145" spans="1:138" s="19" customFormat="1" ht="12" customHeight="1" x14ac:dyDescent="0.25">
      <c r="A1145" s="22"/>
      <c r="B1145" s="4"/>
      <c r="C1145" s="73"/>
      <c r="D1145" s="73"/>
      <c r="E1145" s="73"/>
      <c r="F1145" s="73"/>
      <c r="G1145" s="73"/>
      <c r="H1145" s="73"/>
      <c r="I1145" s="73"/>
      <c r="J1145" s="73"/>
      <c r="K1145" s="82"/>
      <c r="L1145" s="81"/>
      <c r="M1145" s="81"/>
      <c r="N1145" s="55"/>
      <c r="O1145" s="55"/>
      <c r="P1145" s="56"/>
      <c r="Q1145" s="17"/>
      <c r="R1145" s="150"/>
      <c r="S1145" s="150"/>
      <c r="T1145" s="150"/>
      <c r="U1145" s="150"/>
      <c r="V1145" s="334"/>
      <c r="W1145" s="338"/>
      <c r="X1145" s="192"/>
      <c r="Y1145" s="195"/>
      <c r="Z1145" s="151"/>
      <c r="AA1145" s="152"/>
      <c r="AB1145" s="152"/>
      <c r="AC1145" s="152"/>
      <c r="AD1145" s="152"/>
      <c r="AE1145" s="20"/>
      <c r="AF1145" s="20"/>
      <c r="AG1145" s="20"/>
      <c r="AH1145" s="20"/>
      <c r="AI1145" s="20"/>
      <c r="AJ1145" s="20"/>
      <c r="AK1145" s="20"/>
      <c r="AL1145" s="20"/>
      <c r="AM1145" s="20"/>
      <c r="AN1145" s="20"/>
      <c r="AO1145" s="20"/>
      <c r="AP1145" s="20"/>
      <c r="AQ1145" s="20"/>
      <c r="AR1145" s="20"/>
      <c r="AS1145" s="20"/>
      <c r="AT1145" s="20"/>
      <c r="AU1145" s="20"/>
      <c r="AV1145" s="20"/>
      <c r="AW1145" s="20"/>
      <c r="AX1145" s="20"/>
      <c r="AY1145" s="20"/>
      <c r="AZ1145" s="20"/>
      <c r="BA1145" s="20"/>
      <c r="BB1145" s="20"/>
      <c r="BC1145" s="20"/>
      <c r="BD1145" s="20"/>
      <c r="BE1145" s="20"/>
      <c r="BF1145" s="20"/>
      <c r="BG1145" s="20"/>
      <c r="BH1145" s="20"/>
      <c r="BI1145" s="20"/>
      <c r="BJ1145" s="20"/>
      <c r="BK1145" s="20"/>
      <c r="BL1145" s="20"/>
      <c r="BM1145" s="20"/>
      <c r="BN1145" s="20"/>
      <c r="BO1145" s="20"/>
      <c r="BP1145" s="20"/>
      <c r="BQ1145" s="20"/>
      <c r="BR1145" s="20"/>
      <c r="BS1145" s="20"/>
      <c r="BT1145" s="20"/>
      <c r="BU1145" s="20"/>
      <c r="BV1145" s="20"/>
      <c r="BW1145" s="20"/>
      <c r="BX1145" s="20"/>
      <c r="BY1145" s="20"/>
      <c r="BZ1145" s="20"/>
      <c r="CA1145" s="20"/>
      <c r="CB1145" s="20"/>
      <c r="CC1145" s="20"/>
      <c r="CD1145" s="20"/>
      <c r="CE1145" s="20"/>
      <c r="CF1145" s="20"/>
      <c r="CG1145" s="20"/>
      <c r="CH1145" s="20"/>
      <c r="CI1145" s="20"/>
      <c r="CJ1145" s="20"/>
      <c r="CK1145" s="20"/>
      <c r="CL1145" s="20"/>
      <c r="CM1145" s="20"/>
      <c r="CN1145" s="20"/>
      <c r="CO1145" s="20"/>
      <c r="CP1145" s="20"/>
      <c r="CQ1145" s="20"/>
      <c r="CR1145" s="20"/>
      <c r="CS1145" s="20"/>
      <c r="CT1145" s="20"/>
      <c r="CU1145" s="20"/>
      <c r="CV1145" s="20"/>
      <c r="CW1145" s="20"/>
      <c r="CX1145" s="20"/>
      <c r="CY1145" s="20"/>
      <c r="CZ1145" s="20"/>
      <c r="DA1145" s="20"/>
      <c r="DB1145" s="20"/>
      <c r="DC1145" s="20"/>
      <c r="DD1145" s="20"/>
      <c r="DE1145" s="20"/>
      <c r="DF1145" s="20"/>
      <c r="DG1145" s="20"/>
      <c r="DH1145" s="20"/>
      <c r="DI1145" s="20"/>
      <c r="DJ1145" s="20"/>
      <c r="DK1145" s="20"/>
      <c r="DL1145" s="20"/>
      <c r="DM1145" s="20"/>
      <c r="DN1145" s="20"/>
      <c r="DO1145" s="20"/>
      <c r="DP1145" s="20"/>
      <c r="DQ1145" s="20"/>
      <c r="DR1145" s="20"/>
      <c r="DS1145" s="20"/>
      <c r="DT1145" s="20"/>
      <c r="DU1145" s="20"/>
      <c r="DV1145" s="20"/>
      <c r="DW1145" s="20"/>
      <c r="DX1145" s="20"/>
      <c r="DY1145" s="20"/>
      <c r="DZ1145" s="20"/>
      <c r="EA1145" s="20"/>
      <c r="EB1145" s="20"/>
      <c r="EC1145" s="20"/>
      <c r="ED1145" s="20"/>
      <c r="EE1145" s="20"/>
      <c r="EF1145" s="20"/>
      <c r="EG1145" s="20"/>
      <c r="EH1145" s="20"/>
    </row>
    <row r="1146" spans="1:138" s="19" customFormat="1" ht="12" customHeight="1" x14ac:dyDescent="0.25">
      <c r="A1146" s="22"/>
      <c r="B1146" s="4"/>
      <c r="C1146" s="73"/>
      <c r="D1146" s="73"/>
      <c r="E1146" s="73"/>
      <c r="F1146" s="73"/>
      <c r="G1146" s="73"/>
      <c r="H1146" s="73"/>
      <c r="I1146" s="73"/>
      <c r="J1146" s="73"/>
      <c r="K1146" s="82"/>
      <c r="L1146" s="81"/>
      <c r="M1146" s="81"/>
      <c r="N1146" s="55"/>
      <c r="O1146" s="55"/>
      <c r="P1146" s="56"/>
      <c r="Q1146" s="17"/>
      <c r="R1146" s="150"/>
      <c r="S1146" s="150"/>
      <c r="T1146" s="150"/>
      <c r="U1146" s="150"/>
      <c r="V1146" s="334"/>
      <c r="W1146" s="338"/>
      <c r="X1146" s="192"/>
      <c r="Y1146" s="195"/>
      <c r="Z1146" s="151"/>
      <c r="AA1146" s="152"/>
      <c r="AB1146" s="152"/>
      <c r="AC1146" s="152"/>
      <c r="AD1146" s="152"/>
      <c r="AE1146" s="20"/>
      <c r="AF1146" s="20"/>
      <c r="AG1146" s="20"/>
      <c r="AH1146" s="20"/>
      <c r="AI1146" s="20"/>
      <c r="AJ1146" s="20"/>
      <c r="AK1146" s="20"/>
      <c r="AL1146" s="20"/>
      <c r="AM1146" s="20"/>
      <c r="AN1146" s="20"/>
      <c r="AO1146" s="20"/>
      <c r="AP1146" s="20"/>
      <c r="AQ1146" s="20"/>
      <c r="AR1146" s="20"/>
      <c r="AS1146" s="20"/>
      <c r="AT1146" s="20"/>
      <c r="AU1146" s="20"/>
      <c r="AV1146" s="20"/>
      <c r="AW1146" s="20"/>
      <c r="AX1146" s="20"/>
      <c r="AY1146" s="20"/>
      <c r="AZ1146" s="20"/>
      <c r="BA1146" s="20"/>
      <c r="BB1146" s="20"/>
      <c r="BC1146" s="20"/>
      <c r="BD1146" s="20"/>
      <c r="BE1146" s="20"/>
      <c r="BF1146" s="20"/>
      <c r="BG1146" s="20"/>
      <c r="BH1146" s="20"/>
      <c r="BI1146" s="20"/>
      <c r="BJ1146" s="20"/>
      <c r="BK1146" s="20"/>
      <c r="BL1146" s="20"/>
      <c r="BM1146" s="20"/>
      <c r="BN1146" s="20"/>
      <c r="BO1146" s="20"/>
      <c r="BP1146" s="20"/>
      <c r="BQ1146" s="20"/>
      <c r="BR1146" s="20"/>
      <c r="BS1146" s="20"/>
      <c r="BT1146" s="20"/>
      <c r="BU1146" s="20"/>
      <c r="BV1146" s="20"/>
      <c r="BW1146" s="20"/>
      <c r="BX1146" s="20"/>
      <c r="BY1146" s="20"/>
      <c r="BZ1146" s="20"/>
      <c r="CA1146" s="20"/>
      <c r="CB1146" s="20"/>
      <c r="CC1146" s="20"/>
      <c r="CD1146" s="20"/>
      <c r="CE1146" s="20"/>
      <c r="CF1146" s="20"/>
      <c r="CG1146" s="20"/>
      <c r="CH1146" s="20"/>
      <c r="CI1146" s="20"/>
      <c r="CJ1146" s="20"/>
      <c r="CK1146" s="20"/>
      <c r="CL1146" s="20"/>
      <c r="CM1146" s="20"/>
      <c r="CN1146" s="20"/>
      <c r="CO1146" s="20"/>
      <c r="CP1146" s="20"/>
      <c r="CQ1146" s="20"/>
      <c r="CR1146" s="20"/>
      <c r="CS1146" s="20"/>
      <c r="CT1146" s="20"/>
      <c r="CU1146" s="20"/>
      <c r="CV1146" s="20"/>
      <c r="CW1146" s="20"/>
      <c r="CX1146" s="20"/>
      <c r="CY1146" s="20"/>
      <c r="CZ1146" s="20"/>
      <c r="DA1146" s="20"/>
      <c r="DB1146" s="20"/>
      <c r="DC1146" s="20"/>
      <c r="DD1146" s="20"/>
      <c r="DE1146" s="20"/>
      <c r="DF1146" s="20"/>
      <c r="DG1146" s="20"/>
      <c r="DH1146" s="20"/>
      <c r="DI1146" s="20"/>
      <c r="DJ1146" s="20"/>
      <c r="DK1146" s="20"/>
      <c r="DL1146" s="20"/>
      <c r="DM1146" s="20"/>
      <c r="DN1146" s="20"/>
      <c r="DO1146" s="20"/>
      <c r="DP1146" s="20"/>
      <c r="DQ1146" s="20"/>
      <c r="DR1146" s="20"/>
      <c r="DS1146" s="20"/>
      <c r="DT1146" s="20"/>
      <c r="DU1146" s="20"/>
      <c r="DV1146" s="20"/>
      <c r="DW1146" s="20"/>
      <c r="DX1146" s="20"/>
      <c r="DY1146" s="20"/>
      <c r="DZ1146" s="20"/>
      <c r="EA1146" s="20"/>
      <c r="EB1146" s="20"/>
      <c r="EC1146" s="20"/>
      <c r="ED1146" s="20"/>
      <c r="EE1146" s="20"/>
      <c r="EF1146" s="20"/>
      <c r="EG1146" s="20"/>
      <c r="EH1146" s="20"/>
    </row>
    <row r="1147" spans="1:138" s="19" customFormat="1" ht="12" customHeight="1" x14ac:dyDescent="0.25">
      <c r="A1147" s="22"/>
      <c r="B1147" s="4"/>
      <c r="C1147" s="73"/>
      <c r="D1147" s="73"/>
      <c r="E1147" s="73"/>
      <c r="F1147" s="73"/>
      <c r="G1147" s="73"/>
      <c r="H1147" s="73"/>
      <c r="I1147" s="73"/>
      <c r="J1147" s="73"/>
      <c r="K1147" s="82"/>
      <c r="L1147" s="81"/>
      <c r="M1147" s="81"/>
      <c r="N1147" s="55"/>
      <c r="O1147" s="55"/>
      <c r="P1147" s="56"/>
      <c r="Q1147" s="17"/>
      <c r="R1147" s="150"/>
      <c r="S1147" s="150"/>
      <c r="T1147" s="150"/>
      <c r="U1147" s="150"/>
      <c r="V1147" s="334"/>
      <c r="W1147" s="338"/>
      <c r="X1147" s="192"/>
      <c r="Y1147" s="195"/>
      <c r="Z1147" s="151"/>
      <c r="AA1147" s="152"/>
      <c r="AB1147" s="152"/>
      <c r="AC1147" s="152"/>
      <c r="AD1147" s="152"/>
      <c r="AE1147" s="20"/>
      <c r="AF1147" s="20"/>
      <c r="AG1147" s="20"/>
      <c r="AH1147" s="20"/>
      <c r="AI1147" s="20"/>
      <c r="AJ1147" s="20"/>
      <c r="AK1147" s="20"/>
      <c r="AL1147" s="20"/>
      <c r="AM1147" s="20"/>
      <c r="AN1147" s="20"/>
      <c r="AO1147" s="20"/>
      <c r="AP1147" s="20"/>
      <c r="AQ1147" s="20"/>
      <c r="AR1147" s="20"/>
      <c r="AS1147" s="20"/>
      <c r="AT1147" s="20"/>
      <c r="AU1147" s="20"/>
      <c r="AV1147" s="20"/>
      <c r="AW1147" s="20"/>
      <c r="AX1147" s="20"/>
      <c r="AY1147" s="20"/>
      <c r="AZ1147" s="20"/>
      <c r="BA1147" s="20"/>
      <c r="BB1147" s="20"/>
      <c r="BC1147" s="20"/>
      <c r="BD1147" s="20"/>
      <c r="BE1147" s="20"/>
      <c r="BF1147" s="20"/>
      <c r="BG1147" s="20"/>
      <c r="BH1147" s="20"/>
      <c r="BI1147" s="20"/>
      <c r="BJ1147" s="20"/>
      <c r="BK1147" s="20"/>
      <c r="BL1147" s="20"/>
      <c r="BM1147" s="20"/>
      <c r="BN1147" s="20"/>
      <c r="BO1147" s="20"/>
      <c r="BP1147" s="20"/>
      <c r="BQ1147" s="20"/>
      <c r="BR1147" s="20"/>
      <c r="BS1147" s="20"/>
      <c r="BT1147" s="20"/>
      <c r="BU1147" s="20"/>
      <c r="BV1147" s="20"/>
      <c r="BW1147" s="20"/>
      <c r="BX1147" s="20"/>
      <c r="BY1147" s="20"/>
      <c r="BZ1147" s="20"/>
      <c r="CA1147" s="20"/>
      <c r="CB1147" s="20"/>
      <c r="CC1147" s="20"/>
      <c r="CD1147" s="20"/>
      <c r="CE1147" s="20"/>
      <c r="CF1147" s="20"/>
      <c r="CG1147" s="20"/>
      <c r="CH1147" s="20"/>
      <c r="CI1147" s="20"/>
      <c r="CJ1147" s="20"/>
      <c r="CK1147" s="20"/>
      <c r="CL1147" s="20"/>
      <c r="CM1147" s="20"/>
      <c r="CN1147" s="20"/>
      <c r="CO1147" s="20"/>
      <c r="CP1147" s="20"/>
      <c r="CQ1147" s="20"/>
      <c r="CR1147" s="20"/>
      <c r="CS1147" s="20"/>
      <c r="CT1147" s="20"/>
      <c r="CU1147" s="20"/>
      <c r="CV1147" s="20"/>
      <c r="CW1147" s="20"/>
      <c r="CX1147" s="20"/>
      <c r="CY1147" s="20"/>
      <c r="CZ1147" s="20"/>
      <c r="DA1147" s="20"/>
      <c r="DB1147" s="20"/>
      <c r="DC1147" s="20"/>
      <c r="DD1147" s="20"/>
      <c r="DE1147" s="20"/>
      <c r="DF1147" s="20"/>
      <c r="DG1147" s="20"/>
      <c r="DH1147" s="20"/>
      <c r="DI1147" s="20"/>
      <c r="DJ1147" s="20"/>
      <c r="DK1147" s="20"/>
      <c r="DL1147" s="20"/>
      <c r="DM1147" s="20"/>
      <c r="DN1147" s="20"/>
      <c r="DO1147" s="20"/>
      <c r="DP1147" s="20"/>
      <c r="DQ1147" s="20"/>
      <c r="DR1147" s="20"/>
      <c r="DS1147" s="20"/>
      <c r="DT1147" s="20"/>
      <c r="DU1147" s="20"/>
      <c r="DV1147" s="20"/>
      <c r="DW1147" s="20"/>
      <c r="DX1147" s="20"/>
      <c r="DY1147" s="20"/>
      <c r="DZ1147" s="20"/>
      <c r="EA1147" s="20"/>
      <c r="EB1147" s="20"/>
      <c r="EC1147" s="20"/>
      <c r="ED1147" s="20"/>
      <c r="EE1147" s="20"/>
      <c r="EF1147" s="20"/>
      <c r="EG1147" s="20"/>
      <c r="EH1147" s="20"/>
    </row>
    <row r="1148" spans="1:138" s="19" customFormat="1" ht="12" customHeight="1" x14ac:dyDescent="0.25">
      <c r="A1148" s="22"/>
      <c r="B1148" s="4"/>
      <c r="C1148" s="73"/>
      <c r="D1148" s="73"/>
      <c r="E1148" s="73"/>
      <c r="F1148" s="73"/>
      <c r="G1148" s="73"/>
      <c r="H1148" s="73"/>
      <c r="I1148" s="73"/>
      <c r="J1148" s="73"/>
      <c r="K1148" s="82"/>
      <c r="L1148" s="81"/>
      <c r="M1148" s="81"/>
      <c r="N1148" s="55"/>
      <c r="O1148" s="55"/>
      <c r="P1148" s="56"/>
      <c r="Q1148" s="17"/>
      <c r="R1148" s="150"/>
      <c r="S1148" s="150"/>
      <c r="T1148" s="150"/>
      <c r="U1148" s="150"/>
      <c r="V1148" s="334"/>
      <c r="W1148" s="338"/>
      <c r="X1148" s="192"/>
      <c r="Y1148" s="195"/>
      <c r="Z1148" s="151"/>
      <c r="AA1148" s="152"/>
      <c r="AB1148" s="152"/>
      <c r="AC1148" s="152"/>
      <c r="AD1148" s="152"/>
      <c r="AE1148" s="20"/>
      <c r="AF1148" s="20"/>
      <c r="AG1148" s="20"/>
      <c r="AH1148" s="20"/>
      <c r="AI1148" s="20"/>
      <c r="AJ1148" s="20"/>
      <c r="AK1148" s="20"/>
      <c r="AL1148" s="20"/>
      <c r="AM1148" s="20"/>
      <c r="AN1148" s="20"/>
      <c r="AO1148" s="20"/>
      <c r="AP1148" s="20"/>
      <c r="AQ1148" s="20"/>
      <c r="AR1148" s="20"/>
      <c r="AS1148" s="20"/>
      <c r="AT1148" s="20"/>
      <c r="AU1148" s="20"/>
      <c r="AV1148" s="20"/>
      <c r="AW1148" s="20"/>
      <c r="AX1148" s="20"/>
      <c r="AY1148" s="20"/>
      <c r="AZ1148" s="20"/>
      <c r="BA1148" s="20"/>
      <c r="BB1148" s="20"/>
      <c r="BC1148" s="20"/>
      <c r="BD1148" s="20"/>
      <c r="BE1148" s="20"/>
      <c r="BF1148" s="20"/>
      <c r="BG1148" s="20"/>
      <c r="BH1148" s="20"/>
      <c r="BI1148" s="20"/>
      <c r="BJ1148" s="20"/>
      <c r="BK1148" s="20"/>
      <c r="BL1148" s="20"/>
      <c r="BM1148" s="20"/>
      <c r="BN1148" s="20"/>
      <c r="BO1148" s="20"/>
      <c r="BP1148" s="20"/>
      <c r="BQ1148" s="20"/>
      <c r="BR1148" s="20"/>
      <c r="BS1148" s="20"/>
      <c r="BT1148" s="20"/>
      <c r="BU1148" s="20"/>
      <c r="BV1148" s="20"/>
      <c r="BW1148" s="20"/>
      <c r="BX1148" s="20"/>
      <c r="BY1148" s="20"/>
      <c r="BZ1148" s="20"/>
      <c r="CA1148" s="20"/>
      <c r="CB1148" s="20"/>
      <c r="CC1148" s="20"/>
      <c r="CD1148" s="20"/>
      <c r="CE1148" s="20"/>
      <c r="CF1148" s="20"/>
      <c r="CG1148" s="20"/>
      <c r="CH1148" s="20"/>
      <c r="CI1148" s="20"/>
      <c r="CJ1148" s="20"/>
      <c r="CK1148" s="20"/>
      <c r="CL1148" s="20"/>
      <c r="CM1148" s="20"/>
      <c r="CN1148" s="20"/>
      <c r="CO1148" s="20"/>
      <c r="CP1148" s="20"/>
      <c r="CQ1148" s="20"/>
      <c r="CR1148" s="20"/>
      <c r="CS1148" s="20"/>
      <c r="CT1148" s="20"/>
      <c r="CU1148" s="20"/>
      <c r="CV1148" s="20"/>
      <c r="CW1148" s="20"/>
      <c r="CX1148" s="20"/>
      <c r="CY1148" s="20"/>
      <c r="CZ1148" s="20"/>
      <c r="DA1148" s="20"/>
      <c r="DB1148" s="20"/>
      <c r="DC1148" s="20"/>
      <c r="DD1148" s="20"/>
      <c r="DE1148" s="20"/>
      <c r="DF1148" s="20"/>
      <c r="DG1148" s="20"/>
      <c r="DH1148" s="20"/>
      <c r="DI1148" s="20"/>
      <c r="DJ1148" s="20"/>
      <c r="DK1148" s="20"/>
      <c r="DL1148" s="20"/>
      <c r="DM1148" s="20"/>
      <c r="DN1148" s="20"/>
      <c r="DO1148" s="20"/>
      <c r="DP1148" s="20"/>
      <c r="DQ1148" s="20"/>
      <c r="DR1148" s="20"/>
      <c r="DS1148" s="20"/>
      <c r="DT1148" s="20"/>
      <c r="DU1148" s="20"/>
      <c r="DV1148" s="20"/>
      <c r="DW1148" s="20"/>
      <c r="DX1148" s="20"/>
      <c r="DY1148" s="20"/>
      <c r="DZ1148" s="20"/>
      <c r="EA1148" s="20"/>
      <c r="EB1148" s="20"/>
      <c r="EC1148" s="20"/>
      <c r="ED1148" s="20"/>
      <c r="EE1148" s="20"/>
      <c r="EF1148" s="20"/>
      <c r="EG1148" s="20"/>
      <c r="EH1148" s="20"/>
    </row>
    <row r="1149" spans="1:138" s="19" customFormat="1" ht="12" customHeight="1" x14ac:dyDescent="0.25">
      <c r="A1149" s="22"/>
      <c r="B1149" s="4"/>
      <c r="C1149" s="73"/>
      <c r="D1149" s="73"/>
      <c r="E1149" s="73"/>
      <c r="F1149" s="73"/>
      <c r="G1149" s="73"/>
      <c r="H1149" s="73"/>
      <c r="I1149" s="73"/>
      <c r="J1149" s="73"/>
      <c r="K1149" s="82"/>
      <c r="L1149" s="81"/>
      <c r="M1149" s="81"/>
      <c r="N1149" s="55"/>
      <c r="O1149" s="55"/>
      <c r="P1149" s="56"/>
      <c r="Q1149" s="17"/>
      <c r="R1149" s="150"/>
      <c r="S1149" s="150"/>
      <c r="T1149" s="150"/>
      <c r="U1149" s="150"/>
      <c r="V1149" s="334"/>
      <c r="W1149" s="338"/>
      <c r="X1149" s="192"/>
      <c r="Y1149" s="195"/>
      <c r="Z1149" s="151"/>
      <c r="AA1149" s="152"/>
      <c r="AB1149" s="152"/>
      <c r="AC1149" s="152"/>
      <c r="AD1149" s="152"/>
      <c r="AE1149" s="20"/>
      <c r="AF1149" s="20"/>
      <c r="AG1149" s="20"/>
      <c r="AH1149" s="20"/>
      <c r="AI1149" s="20"/>
      <c r="AJ1149" s="20"/>
      <c r="AK1149" s="20"/>
      <c r="AL1149" s="20"/>
      <c r="AM1149" s="20"/>
      <c r="AN1149" s="20"/>
      <c r="AO1149" s="20"/>
      <c r="AP1149" s="20"/>
      <c r="AQ1149" s="20"/>
      <c r="AR1149" s="20"/>
      <c r="AS1149" s="20"/>
      <c r="AT1149" s="20"/>
      <c r="AU1149" s="20"/>
      <c r="AV1149" s="20"/>
      <c r="AW1149" s="20"/>
      <c r="AX1149" s="20"/>
      <c r="AY1149" s="20"/>
      <c r="AZ1149" s="20"/>
      <c r="BA1149" s="20"/>
      <c r="BB1149" s="20"/>
      <c r="BC1149" s="20"/>
      <c r="BD1149" s="20"/>
      <c r="BE1149" s="20"/>
      <c r="BF1149" s="20"/>
      <c r="BG1149" s="20"/>
      <c r="BH1149" s="20"/>
      <c r="BI1149" s="20"/>
      <c r="BJ1149" s="20"/>
      <c r="BK1149" s="20"/>
      <c r="BL1149" s="20"/>
      <c r="BM1149" s="20"/>
      <c r="BN1149" s="20"/>
      <c r="BO1149" s="20"/>
      <c r="BP1149" s="20"/>
      <c r="BQ1149" s="20"/>
      <c r="BR1149" s="20"/>
      <c r="BS1149" s="20"/>
      <c r="BT1149" s="20"/>
      <c r="BU1149" s="20"/>
      <c r="BV1149" s="20"/>
      <c r="BW1149" s="20"/>
      <c r="BX1149" s="20"/>
      <c r="BY1149" s="20"/>
      <c r="BZ1149" s="20"/>
      <c r="CA1149" s="20"/>
      <c r="CB1149" s="20"/>
      <c r="CC1149" s="20"/>
      <c r="CD1149" s="20"/>
      <c r="CE1149" s="20"/>
      <c r="CF1149" s="20"/>
      <c r="CG1149" s="20"/>
      <c r="CH1149" s="20"/>
      <c r="CI1149" s="20"/>
      <c r="CJ1149" s="20"/>
      <c r="CK1149" s="20"/>
      <c r="CL1149" s="20"/>
      <c r="CM1149" s="20"/>
      <c r="CN1149" s="20"/>
      <c r="CO1149" s="20"/>
      <c r="CP1149" s="20"/>
      <c r="CQ1149" s="20"/>
      <c r="CR1149" s="20"/>
      <c r="CS1149" s="20"/>
      <c r="CT1149" s="20"/>
      <c r="CU1149" s="20"/>
      <c r="CV1149" s="20"/>
      <c r="CW1149" s="20"/>
      <c r="CX1149" s="20"/>
      <c r="CY1149" s="20"/>
      <c r="CZ1149" s="20"/>
      <c r="DA1149" s="20"/>
      <c r="DB1149" s="20"/>
      <c r="DC1149" s="20"/>
      <c r="DD1149" s="20"/>
      <c r="DE1149" s="20"/>
      <c r="DF1149" s="20"/>
      <c r="DG1149" s="20"/>
      <c r="DH1149" s="20"/>
      <c r="DI1149" s="20"/>
      <c r="DJ1149" s="20"/>
      <c r="DK1149" s="20"/>
      <c r="DL1149" s="20"/>
      <c r="DM1149" s="20"/>
      <c r="DN1149" s="20"/>
      <c r="DO1149" s="20"/>
      <c r="DP1149" s="20"/>
      <c r="DQ1149" s="20"/>
      <c r="DR1149" s="20"/>
      <c r="DS1149" s="20"/>
      <c r="DT1149" s="20"/>
      <c r="DU1149" s="20"/>
      <c r="DV1149" s="20"/>
      <c r="DW1149" s="20"/>
      <c r="DX1149" s="20"/>
      <c r="DY1149" s="20"/>
      <c r="DZ1149" s="20"/>
      <c r="EA1149" s="20"/>
      <c r="EB1149" s="20"/>
      <c r="EC1149" s="20"/>
      <c r="ED1149" s="20"/>
      <c r="EE1149" s="20"/>
      <c r="EF1149" s="20"/>
      <c r="EG1149" s="20"/>
      <c r="EH1149" s="20"/>
    </row>
    <row r="1150" spans="1:138" s="19" customFormat="1" ht="12" customHeight="1" x14ac:dyDescent="0.25">
      <c r="B1150" s="4"/>
      <c r="C1150" s="73"/>
      <c r="D1150" s="73"/>
      <c r="E1150" s="73"/>
      <c r="F1150" s="73"/>
      <c r="G1150" s="73"/>
      <c r="H1150" s="73"/>
      <c r="I1150" s="73"/>
      <c r="J1150" s="73"/>
      <c r="K1150" s="82"/>
      <c r="L1150" s="81"/>
      <c r="M1150" s="81"/>
      <c r="N1150" s="55"/>
      <c r="O1150" s="55"/>
      <c r="P1150" s="56"/>
      <c r="Q1150" s="17"/>
      <c r="R1150" s="150"/>
      <c r="S1150" s="150"/>
      <c r="T1150" s="150"/>
      <c r="U1150" s="150"/>
      <c r="V1150" s="334"/>
      <c r="W1150" s="338"/>
      <c r="X1150" s="192"/>
      <c r="Y1150" s="195"/>
      <c r="Z1150" s="151"/>
      <c r="AA1150" s="152"/>
      <c r="AB1150" s="152"/>
      <c r="AC1150" s="152"/>
      <c r="AD1150" s="152"/>
      <c r="AE1150" s="20"/>
      <c r="AF1150" s="20"/>
      <c r="AG1150" s="20"/>
      <c r="AH1150" s="20"/>
      <c r="AI1150" s="20"/>
      <c r="AJ1150" s="20"/>
      <c r="AK1150" s="20"/>
      <c r="AL1150" s="20"/>
      <c r="AM1150" s="20"/>
      <c r="AN1150" s="20"/>
      <c r="AO1150" s="20"/>
      <c r="AP1150" s="20"/>
      <c r="AQ1150" s="20"/>
      <c r="AR1150" s="20"/>
      <c r="AS1150" s="20"/>
      <c r="AT1150" s="20"/>
      <c r="AU1150" s="20"/>
      <c r="AV1150" s="20"/>
      <c r="AW1150" s="20"/>
      <c r="AX1150" s="20"/>
      <c r="AY1150" s="20"/>
      <c r="AZ1150" s="20"/>
      <c r="BA1150" s="20"/>
      <c r="BB1150" s="20"/>
      <c r="BC1150" s="20"/>
      <c r="BD1150" s="20"/>
      <c r="BE1150" s="20"/>
      <c r="BF1150" s="20"/>
      <c r="BG1150" s="20"/>
      <c r="BH1150" s="20"/>
      <c r="BI1150" s="20"/>
      <c r="BJ1150" s="20"/>
      <c r="BK1150" s="20"/>
      <c r="BL1150" s="20"/>
      <c r="BM1150" s="20"/>
      <c r="BN1150" s="20"/>
      <c r="BO1150" s="20"/>
      <c r="BP1150" s="20"/>
      <c r="BQ1150" s="20"/>
      <c r="BR1150" s="20"/>
      <c r="BS1150" s="20"/>
      <c r="BT1150" s="20"/>
      <c r="BU1150" s="20"/>
      <c r="BV1150" s="20"/>
      <c r="BW1150" s="20"/>
      <c r="BX1150" s="20"/>
      <c r="BY1150" s="20"/>
      <c r="BZ1150" s="20"/>
      <c r="CA1150" s="20"/>
      <c r="CB1150" s="20"/>
      <c r="CC1150" s="20"/>
      <c r="CD1150" s="20"/>
      <c r="CE1150" s="20"/>
      <c r="CF1150" s="20"/>
      <c r="CG1150" s="20"/>
      <c r="CH1150" s="20"/>
      <c r="CI1150" s="20"/>
      <c r="CJ1150" s="20"/>
      <c r="CK1150" s="20"/>
      <c r="CL1150" s="20"/>
      <c r="CM1150" s="20"/>
      <c r="CN1150" s="20"/>
      <c r="CO1150" s="20"/>
      <c r="CP1150" s="20"/>
      <c r="CQ1150" s="20"/>
      <c r="CR1150" s="20"/>
      <c r="CS1150" s="20"/>
      <c r="CT1150" s="20"/>
      <c r="CU1150" s="20"/>
      <c r="CV1150" s="20"/>
      <c r="CW1150" s="20"/>
      <c r="CX1150" s="20"/>
      <c r="CY1150" s="20"/>
      <c r="CZ1150" s="20"/>
      <c r="DA1150" s="20"/>
      <c r="DB1150" s="20"/>
      <c r="DC1150" s="20"/>
      <c r="DD1150" s="20"/>
      <c r="DE1150" s="20"/>
      <c r="DF1150" s="20"/>
      <c r="DG1150" s="20"/>
      <c r="DH1150" s="20"/>
      <c r="DI1150" s="20"/>
      <c r="DJ1150" s="20"/>
      <c r="DK1150" s="20"/>
      <c r="DL1150" s="20"/>
      <c r="DM1150" s="20"/>
      <c r="DN1150" s="20"/>
      <c r="DO1150" s="20"/>
      <c r="DP1150" s="20"/>
      <c r="DQ1150" s="20"/>
      <c r="DR1150" s="20"/>
      <c r="DS1150" s="20"/>
      <c r="DT1150" s="20"/>
      <c r="DU1150" s="20"/>
      <c r="DV1150" s="20"/>
      <c r="DW1150" s="20"/>
      <c r="DX1150" s="20"/>
      <c r="DY1150" s="20"/>
      <c r="DZ1150" s="20"/>
      <c r="EA1150" s="20"/>
      <c r="EB1150" s="20"/>
      <c r="EC1150" s="20"/>
      <c r="ED1150" s="20"/>
      <c r="EE1150" s="20"/>
      <c r="EF1150" s="20"/>
      <c r="EG1150" s="20"/>
      <c r="EH1150" s="20"/>
    </row>
    <row r="1151" spans="1:138" s="19" customFormat="1" ht="12" customHeight="1" x14ac:dyDescent="0.25">
      <c r="A1151" s="22"/>
      <c r="B1151" s="4"/>
      <c r="C1151" s="73"/>
      <c r="D1151" s="73"/>
      <c r="E1151" s="73"/>
      <c r="F1151" s="73"/>
      <c r="G1151" s="73"/>
      <c r="H1151" s="73"/>
      <c r="I1151" s="73"/>
      <c r="J1151" s="73"/>
      <c r="K1151" s="82"/>
      <c r="L1151" s="81"/>
      <c r="M1151" s="81"/>
      <c r="N1151" s="55"/>
      <c r="O1151" s="55"/>
      <c r="P1151" s="56"/>
      <c r="Q1151" s="17"/>
      <c r="R1151" s="150"/>
      <c r="S1151" s="150"/>
      <c r="T1151" s="150"/>
      <c r="U1151" s="150"/>
      <c r="V1151" s="334"/>
      <c r="W1151" s="338"/>
      <c r="X1151" s="192"/>
      <c r="Y1151" s="195"/>
      <c r="Z1151" s="151"/>
      <c r="AA1151" s="152"/>
      <c r="AB1151" s="152"/>
      <c r="AC1151" s="152"/>
      <c r="AD1151" s="152"/>
      <c r="AE1151" s="20"/>
      <c r="AF1151" s="20"/>
      <c r="AG1151" s="20"/>
      <c r="AH1151" s="20"/>
      <c r="AI1151" s="20"/>
      <c r="AJ1151" s="20"/>
      <c r="AK1151" s="20"/>
      <c r="AL1151" s="20"/>
      <c r="AM1151" s="20"/>
      <c r="AN1151" s="20"/>
      <c r="AO1151" s="20"/>
      <c r="AP1151" s="20"/>
      <c r="AQ1151" s="20"/>
      <c r="AR1151" s="20"/>
      <c r="AS1151" s="20"/>
      <c r="AT1151" s="20"/>
      <c r="AU1151" s="20"/>
      <c r="AV1151" s="20"/>
      <c r="AW1151" s="20"/>
      <c r="AX1151" s="20"/>
      <c r="AY1151" s="20"/>
      <c r="AZ1151" s="20"/>
      <c r="BA1151" s="20"/>
      <c r="BB1151" s="20"/>
      <c r="BC1151" s="20"/>
      <c r="BD1151" s="20"/>
      <c r="BE1151" s="20"/>
      <c r="BF1151" s="20"/>
      <c r="BG1151" s="20"/>
      <c r="BH1151" s="20"/>
      <c r="BI1151" s="20"/>
      <c r="BJ1151" s="20"/>
      <c r="BK1151" s="20"/>
      <c r="BL1151" s="20"/>
      <c r="BM1151" s="20"/>
      <c r="BN1151" s="20"/>
      <c r="BO1151" s="20"/>
      <c r="BP1151" s="20"/>
      <c r="BQ1151" s="20"/>
      <c r="BR1151" s="20"/>
      <c r="BS1151" s="20"/>
      <c r="BT1151" s="20"/>
      <c r="BU1151" s="20"/>
      <c r="BV1151" s="20"/>
      <c r="BW1151" s="20"/>
      <c r="BX1151" s="20"/>
      <c r="BY1151" s="20"/>
      <c r="BZ1151" s="20"/>
      <c r="CA1151" s="20"/>
      <c r="CB1151" s="20"/>
      <c r="CC1151" s="20"/>
      <c r="CD1151" s="20"/>
      <c r="CE1151" s="20"/>
      <c r="CF1151" s="20"/>
      <c r="CG1151" s="20"/>
      <c r="CH1151" s="20"/>
      <c r="CI1151" s="20"/>
      <c r="CJ1151" s="20"/>
      <c r="CK1151" s="20"/>
      <c r="CL1151" s="20"/>
      <c r="CM1151" s="20"/>
      <c r="CN1151" s="20"/>
      <c r="CO1151" s="20"/>
      <c r="CP1151" s="20"/>
      <c r="CQ1151" s="20"/>
      <c r="CR1151" s="20"/>
      <c r="CS1151" s="20"/>
      <c r="CT1151" s="20"/>
      <c r="CU1151" s="20"/>
      <c r="CV1151" s="20"/>
      <c r="CW1151" s="20"/>
      <c r="CX1151" s="20"/>
      <c r="CY1151" s="20"/>
      <c r="CZ1151" s="20"/>
      <c r="DA1151" s="20"/>
      <c r="DB1151" s="20"/>
      <c r="DC1151" s="20"/>
      <c r="DD1151" s="20"/>
      <c r="DE1151" s="20"/>
      <c r="DF1151" s="20"/>
      <c r="DG1151" s="20"/>
      <c r="DH1151" s="20"/>
      <c r="DI1151" s="20"/>
      <c r="DJ1151" s="20"/>
      <c r="DK1151" s="20"/>
      <c r="DL1151" s="20"/>
      <c r="DM1151" s="20"/>
      <c r="DN1151" s="20"/>
      <c r="DO1151" s="20"/>
      <c r="DP1151" s="20"/>
      <c r="DQ1151" s="20"/>
      <c r="DR1151" s="20"/>
      <c r="DS1151" s="20"/>
      <c r="DT1151" s="20"/>
      <c r="DU1151" s="20"/>
      <c r="DV1151" s="20"/>
      <c r="DW1151" s="20"/>
      <c r="DX1151" s="20"/>
      <c r="DY1151" s="20"/>
      <c r="DZ1151" s="20"/>
      <c r="EA1151" s="20"/>
      <c r="EB1151" s="20"/>
      <c r="EC1151" s="20"/>
      <c r="ED1151" s="20"/>
      <c r="EE1151" s="20"/>
      <c r="EF1151" s="20"/>
      <c r="EG1151" s="20"/>
      <c r="EH1151" s="20"/>
    </row>
    <row r="1152" spans="1:138" s="19" customFormat="1" ht="12" customHeight="1" x14ac:dyDescent="0.25">
      <c r="A1152" s="22"/>
      <c r="B1152" s="4"/>
      <c r="C1152" s="73"/>
      <c r="D1152" s="73"/>
      <c r="E1152" s="73"/>
      <c r="F1152" s="73"/>
      <c r="G1152" s="73"/>
      <c r="H1152" s="73"/>
      <c r="I1152" s="73"/>
      <c r="J1152" s="73"/>
      <c r="K1152" s="82"/>
      <c r="L1152" s="81"/>
      <c r="M1152" s="81"/>
      <c r="N1152" s="55"/>
      <c r="O1152" s="55"/>
      <c r="P1152" s="56"/>
      <c r="Q1152" s="17"/>
      <c r="R1152" s="150"/>
      <c r="S1152" s="150"/>
      <c r="T1152" s="150"/>
      <c r="U1152" s="150"/>
      <c r="V1152" s="334"/>
      <c r="W1152" s="338"/>
      <c r="X1152" s="192"/>
      <c r="Y1152" s="195"/>
      <c r="Z1152" s="151"/>
      <c r="AA1152" s="152"/>
      <c r="AB1152" s="152"/>
      <c r="AC1152" s="152"/>
      <c r="AD1152" s="152"/>
      <c r="AE1152" s="20"/>
      <c r="AF1152" s="20"/>
      <c r="AG1152" s="20"/>
      <c r="AH1152" s="20"/>
      <c r="AI1152" s="20"/>
      <c r="AJ1152" s="20"/>
      <c r="AK1152" s="20"/>
      <c r="AL1152" s="20"/>
      <c r="AM1152" s="20"/>
      <c r="AN1152" s="20"/>
      <c r="AO1152" s="20"/>
      <c r="AP1152" s="20"/>
      <c r="AQ1152" s="20"/>
      <c r="AR1152" s="20"/>
      <c r="AS1152" s="20"/>
      <c r="AT1152" s="20"/>
      <c r="AU1152" s="20"/>
      <c r="AV1152" s="20"/>
      <c r="AW1152" s="20"/>
      <c r="AX1152" s="20"/>
      <c r="AY1152" s="20"/>
      <c r="AZ1152" s="20"/>
      <c r="BA1152" s="20"/>
      <c r="BB1152" s="20"/>
      <c r="BC1152" s="20"/>
      <c r="BD1152" s="20"/>
      <c r="BE1152" s="20"/>
      <c r="BF1152" s="20"/>
      <c r="BG1152" s="20"/>
      <c r="BH1152" s="20"/>
      <c r="BI1152" s="20"/>
      <c r="BJ1152" s="20"/>
      <c r="BK1152" s="20"/>
      <c r="BL1152" s="20"/>
      <c r="BM1152" s="20"/>
      <c r="BN1152" s="20"/>
      <c r="BO1152" s="20"/>
      <c r="BP1152" s="20"/>
      <c r="BQ1152" s="20"/>
      <c r="BR1152" s="20"/>
      <c r="BS1152" s="20"/>
      <c r="BT1152" s="20"/>
      <c r="BU1152" s="20"/>
      <c r="BV1152" s="20"/>
      <c r="BW1152" s="20"/>
      <c r="BX1152" s="20"/>
      <c r="BY1152" s="20"/>
      <c r="BZ1152" s="20"/>
      <c r="CA1152" s="20"/>
      <c r="CB1152" s="20"/>
      <c r="CC1152" s="20"/>
      <c r="CD1152" s="20"/>
      <c r="CE1152" s="20"/>
      <c r="CF1152" s="20"/>
      <c r="CG1152" s="20"/>
      <c r="CH1152" s="20"/>
      <c r="CI1152" s="20"/>
      <c r="CJ1152" s="20"/>
      <c r="CK1152" s="20"/>
      <c r="CL1152" s="20"/>
      <c r="CM1152" s="20"/>
      <c r="CN1152" s="20"/>
      <c r="CO1152" s="20"/>
      <c r="CP1152" s="20"/>
      <c r="CQ1152" s="20"/>
      <c r="CR1152" s="20"/>
      <c r="CS1152" s="20"/>
      <c r="CT1152" s="20"/>
      <c r="CU1152" s="20"/>
      <c r="CV1152" s="20"/>
      <c r="CW1152" s="20"/>
      <c r="CX1152" s="20"/>
      <c r="CY1152" s="20"/>
      <c r="CZ1152" s="20"/>
      <c r="DA1152" s="20"/>
      <c r="DB1152" s="20"/>
      <c r="DC1152" s="20"/>
      <c r="DD1152" s="20"/>
      <c r="DE1152" s="20"/>
      <c r="DF1152" s="20"/>
      <c r="DG1152" s="20"/>
      <c r="DH1152" s="20"/>
      <c r="DI1152" s="20"/>
      <c r="DJ1152" s="20"/>
      <c r="DK1152" s="20"/>
      <c r="DL1152" s="20"/>
      <c r="DM1152" s="20"/>
      <c r="DN1152" s="20"/>
      <c r="DO1152" s="20"/>
      <c r="DP1152" s="20"/>
      <c r="DQ1152" s="20"/>
      <c r="DR1152" s="20"/>
      <c r="DS1152" s="20"/>
      <c r="DT1152" s="20"/>
      <c r="DU1152" s="20"/>
      <c r="DV1152" s="20"/>
      <c r="DW1152" s="20"/>
      <c r="DX1152" s="20"/>
      <c r="DY1152" s="20"/>
      <c r="DZ1152" s="20"/>
      <c r="EA1152" s="20"/>
      <c r="EB1152" s="20"/>
      <c r="EC1152" s="20"/>
      <c r="ED1152" s="20"/>
      <c r="EE1152" s="20"/>
      <c r="EF1152" s="20"/>
      <c r="EG1152" s="20"/>
      <c r="EH1152" s="20"/>
    </row>
    <row r="1153" spans="1:141" s="19" customFormat="1" ht="12" customHeight="1" x14ac:dyDescent="0.25">
      <c r="A1153" s="22"/>
      <c r="B1153" s="4"/>
      <c r="C1153" s="73"/>
      <c r="D1153" s="73"/>
      <c r="E1153" s="73"/>
      <c r="F1153" s="73"/>
      <c r="G1153" s="73"/>
      <c r="H1153" s="73"/>
      <c r="I1153" s="73"/>
      <c r="J1153" s="73"/>
      <c r="K1153" s="82"/>
      <c r="L1153" s="81"/>
      <c r="M1153" s="81"/>
      <c r="N1153" s="55"/>
      <c r="O1153" s="55"/>
      <c r="P1153" s="56"/>
      <c r="Q1153" s="17"/>
      <c r="R1153" s="150"/>
      <c r="S1153" s="150"/>
      <c r="T1153" s="150"/>
      <c r="U1153" s="150"/>
      <c r="V1153" s="334"/>
      <c r="W1153" s="338"/>
      <c r="X1153" s="192"/>
      <c r="Y1153" s="195"/>
      <c r="Z1153" s="151"/>
      <c r="AA1153" s="152"/>
      <c r="AB1153" s="152"/>
      <c r="AC1153" s="152"/>
      <c r="AD1153" s="152"/>
      <c r="AE1153" s="20"/>
      <c r="AF1153" s="20"/>
      <c r="AG1153" s="20"/>
      <c r="AH1153" s="20"/>
      <c r="AI1153" s="20"/>
      <c r="AJ1153" s="20"/>
      <c r="AK1153" s="20"/>
      <c r="AL1153" s="20"/>
      <c r="AM1153" s="20"/>
      <c r="AN1153" s="20"/>
      <c r="AO1153" s="20"/>
      <c r="AP1153" s="20"/>
      <c r="AQ1153" s="20"/>
      <c r="AR1153" s="20"/>
      <c r="AS1153" s="20"/>
      <c r="AT1153" s="20"/>
      <c r="AU1153" s="20"/>
      <c r="AV1153" s="20"/>
      <c r="AW1153" s="20"/>
      <c r="AX1153" s="20"/>
      <c r="AY1153" s="20"/>
      <c r="AZ1153" s="20"/>
      <c r="BA1153" s="20"/>
      <c r="BB1153" s="20"/>
      <c r="BC1153" s="20"/>
      <c r="BD1153" s="20"/>
      <c r="BE1153" s="20"/>
      <c r="BF1153" s="20"/>
      <c r="BG1153" s="20"/>
      <c r="BH1153" s="20"/>
      <c r="BI1153" s="20"/>
      <c r="BJ1153" s="20"/>
      <c r="BK1153" s="20"/>
      <c r="BL1153" s="20"/>
      <c r="BM1153" s="20"/>
      <c r="BN1153" s="20"/>
      <c r="BO1153" s="20"/>
      <c r="BP1153" s="20"/>
      <c r="BQ1153" s="20"/>
      <c r="BR1153" s="20"/>
      <c r="BS1153" s="20"/>
      <c r="BT1153" s="20"/>
      <c r="BU1153" s="20"/>
      <c r="BV1153" s="20"/>
      <c r="BW1153" s="20"/>
      <c r="BX1153" s="20"/>
      <c r="BY1153" s="20"/>
      <c r="BZ1153" s="20"/>
      <c r="CA1153" s="20"/>
      <c r="CB1153" s="20"/>
      <c r="CC1153" s="20"/>
      <c r="CD1153" s="20"/>
      <c r="CE1153" s="20"/>
      <c r="CF1153" s="20"/>
      <c r="CG1153" s="20"/>
      <c r="CH1153" s="20"/>
      <c r="CI1153" s="20"/>
      <c r="CJ1153" s="20"/>
      <c r="CK1153" s="20"/>
      <c r="CL1153" s="20"/>
      <c r="CM1153" s="20"/>
      <c r="CN1153" s="20"/>
      <c r="CO1153" s="20"/>
      <c r="CP1153" s="20"/>
      <c r="CQ1153" s="20"/>
      <c r="CR1153" s="20"/>
      <c r="CS1153" s="20"/>
      <c r="CT1153" s="20"/>
      <c r="CU1153" s="20"/>
      <c r="CV1153" s="20"/>
      <c r="CW1153" s="20"/>
      <c r="CX1153" s="20"/>
      <c r="CY1153" s="20"/>
      <c r="CZ1153" s="20"/>
      <c r="DA1153" s="20"/>
      <c r="DB1153" s="20"/>
      <c r="DC1153" s="20"/>
      <c r="DD1153" s="20"/>
      <c r="DE1153" s="20"/>
      <c r="DF1153" s="20"/>
      <c r="DG1153" s="20"/>
      <c r="DH1153" s="20"/>
      <c r="DI1153" s="20"/>
      <c r="DJ1153" s="20"/>
      <c r="DK1153" s="20"/>
      <c r="DL1153" s="20"/>
      <c r="DM1153" s="20"/>
      <c r="DN1153" s="20"/>
      <c r="DO1153" s="20"/>
      <c r="DP1153" s="20"/>
      <c r="DQ1153" s="20"/>
      <c r="DR1153" s="20"/>
      <c r="DS1153" s="20"/>
      <c r="DT1153" s="20"/>
      <c r="DU1153" s="20"/>
      <c r="DV1153" s="20"/>
      <c r="DW1153" s="20"/>
      <c r="DX1153" s="20"/>
      <c r="DY1153" s="20"/>
      <c r="DZ1153" s="20"/>
      <c r="EA1153" s="20"/>
      <c r="EB1153" s="20"/>
      <c r="EC1153" s="20"/>
      <c r="ED1153" s="20"/>
      <c r="EE1153" s="20"/>
      <c r="EF1153" s="20"/>
      <c r="EG1153" s="20"/>
      <c r="EH1153" s="20"/>
    </row>
    <row r="1154" spans="1:141" s="19" customFormat="1" ht="12" customHeight="1" x14ac:dyDescent="0.25">
      <c r="A1154" s="22"/>
      <c r="B1154" s="4"/>
      <c r="C1154" s="73"/>
      <c r="D1154" s="73"/>
      <c r="E1154" s="73"/>
      <c r="F1154" s="73"/>
      <c r="G1154" s="73"/>
      <c r="H1154" s="73"/>
      <c r="I1154" s="73"/>
      <c r="J1154" s="73"/>
      <c r="K1154" s="82"/>
      <c r="L1154" s="81"/>
      <c r="M1154" s="81"/>
      <c r="N1154" s="55"/>
      <c r="O1154" s="55"/>
      <c r="P1154" s="56"/>
      <c r="Q1154" s="17"/>
      <c r="R1154" s="150"/>
      <c r="S1154" s="150"/>
      <c r="T1154" s="150"/>
      <c r="U1154" s="150"/>
      <c r="V1154" s="334"/>
      <c r="W1154" s="338"/>
      <c r="X1154" s="192"/>
      <c r="Y1154" s="195"/>
      <c r="Z1154" s="151"/>
      <c r="AA1154" s="152"/>
      <c r="AB1154" s="152"/>
      <c r="AC1154" s="152"/>
      <c r="AD1154" s="152"/>
      <c r="AE1154" s="20"/>
      <c r="AF1154" s="20"/>
      <c r="AG1154" s="20"/>
      <c r="AH1154" s="20"/>
      <c r="AI1154" s="20"/>
      <c r="AJ1154" s="20"/>
      <c r="AK1154" s="20"/>
      <c r="AL1154" s="20"/>
      <c r="AM1154" s="20"/>
      <c r="AN1154" s="20"/>
      <c r="AO1154" s="20"/>
      <c r="AP1154" s="20"/>
      <c r="AQ1154" s="20"/>
      <c r="AR1154" s="20"/>
      <c r="AS1154" s="20"/>
      <c r="AT1154" s="20"/>
      <c r="AU1154" s="20"/>
      <c r="AV1154" s="20"/>
      <c r="AW1154" s="20"/>
      <c r="AX1154" s="20"/>
      <c r="AY1154" s="20"/>
      <c r="AZ1154" s="20"/>
      <c r="BA1154" s="20"/>
      <c r="BB1154" s="20"/>
      <c r="BC1154" s="20"/>
      <c r="BD1154" s="20"/>
      <c r="BE1154" s="20"/>
      <c r="BF1154" s="20"/>
      <c r="BG1154" s="20"/>
      <c r="BH1154" s="20"/>
      <c r="BI1154" s="20"/>
      <c r="BJ1154" s="20"/>
      <c r="BK1154" s="20"/>
      <c r="BL1154" s="20"/>
      <c r="BM1154" s="20"/>
      <c r="BN1154" s="20"/>
      <c r="BO1154" s="20"/>
      <c r="BP1154" s="20"/>
      <c r="BQ1154" s="20"/>
      <c r="BR1154" s="20"/>
      <c r="BS1154" s="20"/>
      <c r="BT1154" s="20"/>
      <c r="BU1154" s="20"/>
      <c r="BV1154" s="20"/>
      <c r="BW1154" s="20"/>
      <c r="BX1154" s="20"/>
      <c r="BY1154" s="20"/>
      <c r="BZ1154" s="20"/>
      <c r="CA1154" s="20"/>
      <c r="CB1154" s="20"/>
      <c r="CC1154" s="20"/>
      <c r="CD1154" s="20"/>
      <c r="CE1154" s="20"/>
      <c r="CF1154" s="20"/>
      <c r="CG1154" s="20"/>
      <c r="CH1154" s="20"/>
      <c r="CI1154" s="20"/>
      <c r="CJ1154" s="20"/>
      <c r="CK1154" s="20"/>
      <c r="CL1154" s="20"/>
      <c r="CM1154" s="20"/>
      <c r="CN1154" s="20"/>
      <c r="CO1154" s="20"/>
      <c r="CP1154" s="20"/>
      <c r="CQ1154" s="20"/>
      <c r="CR1154" s="20"/>
      <c r="CS1154" s="20"/>
      <c r="CT1154" s="20"/>
      <c r="CU1154" s="20"/>
      <c r="CV1154" s="20"/>
      <c r="CW1154" s="20"/>
      <c r="CX1154" s="20"/>
      <c r="CY1154" s="20"/>
      <c r="CZ1154" s="20"/>
      <c r="DA1154" s="20"/>
      <c r="DB1154" s="20"/>
      <c r="DC1154" s="20"/>
      <c r="DD1154" s="20"/>
      <c r="DE1154" s="20"/>
      <c r="DF1154" s="20"/>
      <c r="DG1154" s="20"/>
      <c r="DH1154" s="20"/>
      <c r="DI1154" s="20"/>
      <c r="DJ1154" s="20"/>
      <c r="DK1154" s="20"/>
      <c r="DL1154" s="20"/>
      <c r="DM1154" s="20"/>
      <c r="DN1154" s="20"/>
      <c r="DO1154" s="20"/>
      <c r="DP1154" s="20"/>
      <c r="DQ1154" s="20"/>
      <c r="DR1154" s="20"/>
      <c r="DS1154" s="20"/>
      <c r="DT1154" s="20"/>
      <c r="DU1154" s="20"/>
      <c r="DV1154" s="20"/>
      <c r="DW1154" s="20"/>
      <c r="DX1154" s="20"/>
      <c r="DY1154" s="20"/>
      <c r="DZ1154" s="20"/>
      <c r="EA1154" s="20"/>
      <c r="EB1154" s="20"/>
      <c r="EC1154" s="20"/>
      <c r="ED1154" s="20"/>
      <c r="EE1154" s="20"/>
      <c r="EF1154" s="20"/>
      <c r="EG1154" s="20"/>
      <c r="EH1154" s="20"/>
    </row>
    <row r="1155" spans="1:141" s="19" customFormat="1" ht="12" customHeight="1" x14ac:dyDescent="0.25">
      <c r="A1155" s="22"/>
      <c r="B1155" s="4"/>
      <c r="C1155" s="73"/>
      <c r="D1155" s="73"/>
      <c r="E1155" s="73"/>
      <c r="F1155" s="73"/>
      <c r="G1155" s="73"/>
      <c r="H1155" s="73"/>
      <c r="I1155" s="73"/>
      <c r="J1155" s="73"/>
      <c r="K1155" s="82"/>
      <c r="L1155" s="81"/>
      <c r="M1155" s="81"/>
      <c r="N1155" s="55"/>
      <c r="O1155" s="55"/>
      <c r="P1155" s="56"/>
      <c r="Q1155" s="17"/>
      <c r="R1155" s="150"/>
      <c r="S1155" s="150"/>
      <c r="T1155" s="150"/>
      <c r="U1155" s="150"/>
      <c r="V1155" s="334"/>
      <c r="W1155" s="338"/>
      <c r="X1155" s="192"/>
      <c r="Y1155" s="195"/>
      <c r="Z1155" s="151"/>
      <c r="AA1155" s="152"/>
      <c r="AB1155" s="152"/>
      <c r="AC1155" s="152"/>
      <c r="AD1155" s="152"/>
      <c r="AE1155" s="20"/>
      <c r="AF1155" s="20"/>
      <c r="AG1155" s="20"/>
      <c r="AH1155" s="20"/>
      <c r="AI1155" s="20"/>
      <c r="AJ1155" s="20"/>
      <c r="AK1155" s="20"/>
      <c r="AL1155" s="20"/>
      <c r="AM1155" s="20"/>
      <c r="AN1155" s="20"/>
      <c r="AO1155" s="20"/>
      <c r="AP1155" s="20"/>
      <c r="AQ1155" s="20"/>
      <c r="AR1155" s="20"/>
      <c r="AS1155" s="20"/>
      <c r="AT1155" s="20"/>
      <c r="AU1155" s="20"/>
      <c r="AV1155" s="20"/>
      <c r="AW1155" s="20"/>
      <c r="AX1155" s="20"/>
      <c r="AY1155" s="20"/>
      <c r="AZ1155" s="20"/>
      <c r="BA1155" s="20"/>
      <c r="BB1155" s="20"/>
      <c r="BC1155" s="20"/>
      <c r="BD1155" s="20"/>
      <c r="BE1155" s="20"/>
      <c r="BF1155" s="20"/>
      <c r="BG1155" s="20"/>
      <c r="BH1155" s="20"/>
      <c r="BI1155" s="20"/>
      <c r="BJ1155" s="20"/>
      <c r="BK1155" s="20"/>
      <c r="BL1155" s="20"/>
      <c r="BM1155" s="20"/>
      <c r="BN1155" s="20"/>
      <c r="BO1155" s="20"/>
      <c r="BP1155" s="20"/>
      <c r="BQ1155" s="20"/>
      <c r="BR1155" s="20"/>
      <c r="BS1155" s="20"/>
      <c r="BT1155" s="20"/>
      <c r="BU1155" s="20"/>
      <c r="BV1155" s="20"/>
      <c r="BW1155" s="20"/>
      <c r="BX1155" s="20"/>
      <c r="BY1155" s="20"/>
      <c r="BZ1155" s="20"/>
      <c r="CA1155" s="20"/>
      <c r="CB1155" s="20"/>
      <c r="CC1155" s="20"/>
      <c r="CD1155" s="20"/>
      <c r="CE1155" s="20"/>
      <c r="CF1155" s="20"/>
      <c r="CG1155" s="20"/>
      <c r="CH1155" s="20"/>
      <c r="CI1155" s="20"/>
      <c r="CJ1155" s="20"/>
      <c r="CK1155" s="20"/>
      <c r="CL1155" s="20"/>
      <c r="CM1155" s="20"/>
      <c r="CN1155" s="20"/>
      <c r="CO1155" s="20"/>
      <c r="CP1155" s="20"/>
      <c r="CQ1155" s="20"/>
      <c r="CR1155" s="20"/>
      <c r="CS1155" s="20"/>
      <c r="CT1155" s="20"/>
      <c r="CU1155" s="20"/>
      <c r="CV1155" s="20"/>
      <c r="CW1155" s="20"/>
      <c r="CX1155" s="20"/>
      <c r="CY1155" s="20"/>
      <c r="CZ1155" s="20"/>
      <c r="DA1155" s="20"/>
      <c r="DB1155" s="20"/>
      <c r="DC1155" s="20"/>
      <c r="DD1155" s="20"/>
      <c r="DE1155" s="20"/>
      <c r="DF1155" s="20"/>
      <c r="DG1155" s="20"/>
      <c r="DH1155" s="20"/>
      <c r="DI1155" s="20"/>
      <c r="DJ1155" s="20"/>
      <c r="DK1155" s="20"/>
      <c r="DL1155" s="20"/>
      <c r="DM1155" s="20"/>
      <c r="DN1155" s="20"/>
      <c r="DO1155" s="20"/>
      <c r="DP1155" s="20"/>
      <c r="DQ1155" s="20"/>
      <c r="DR1155" s="20"/>
      <c r="DS1155" s="20"/>
      <c r="DT1155" s="20"/>
      <c r="DU1155" s="20"/>
      <c r="DV1155" s="20"/>
      <c r="DW1155" s="20"/>
      <c r="DX1155" s="20"/>
      <c r="DY1155" s="20"/>
      <c r="DZ1155" s="20"/>
      <c r="EA1155" s="20"/>
      <c r="EB1155" s="20"/>
      <c r="EC1155" s="20"/>
      <c r="ED1155" s="20"/>
      <c r="EE1155" s="20"/>
      <c r="EF1155" s="20"/>
      <c r="EG1155" s="20"/>
      <c r="EH1155" s="20"/>
    </row>
    <row r="1156" spans="1:141" s="19" customFormat="1" ht="12" customHeight="1" x14ac:dyDescent="0.25">
      <c r="A1156" s="22"/>
      <c r="B1156" s="4"/>
      <c r="C1156" s="73"/>
      <c r="D1156" s="73"/>
      <c r="E1156" s="73"/>
      <c r="F1156" s="73"/>
      <c r="G1156" s="73"/>
      <c r="H1156" s="73"/>
      <c r="I1156" s="73"/>
      <c r="J1156" s="73"/>
      <c r="K1156" s="82"/>
      <c r="L1156" s="81"/>
      <c r="M1156" s="81"/>
      <c r="N1156" s="55"/>
      <c r="O1156" s="55"/>
      <c r="P1156" s="56"/>
      <c r="Q1156" s="17"/>
      <c r="R1156" s="150"/>
      <c r="S1156" s="150"/>
      <c r="T1156" s="150"/>
      <c r="U1156" s="150"/>
      <c r="V1156" s="321"/>
      <c r="W1156" s="344"/>
      <c r="X1156" s="47"/>
      <c r="Y1156" s="47"/>
      <c r="Z1156" s="153"/>
      <c r="AA1156" s="152"/>
      <c r="AB1156" s="152"/>
      <c r="AC1156" s="152"/>
      <c r="AD1156" s="152"/>
      <c r="AE1156" s="20"/>
      <c r="AF1156" s="20"/>
      <c r="AG1156" s="20"/>
      <c r="AH1156" s="20"/>
      <c r="AI1156" s="20"/>
      <c r="AJ1156" s="20"/>
      <c r="AK1156" s="20"/>
      <c r="AL1156" s="20"/>
      <c r="AM1156" s="20"/>
      <c r="AN1156" s="20"/>
      <c r="AO1156" s="20"/>
      <c r="AP1156" s="20"/>
      <c r="AQ1156" s="20"/>
      <c r="AR1156" s="20"/>
      <c r="AS1156" s="20"/>
      <c r="AT1156" s="20"/>
      <c r="AU1156" s="20"/>
      <c r="AV1156" s="20"/>
      <c r="AW1156" s="20"/>
      <c r="AX1156" s="20"/>
      <c r="AY1156" s="20"/>
      <c r="AZ1156" s="20"/>
      <c r="BA1156" s="20"/>
      <c r="BB1156" s="20"/>
      <c r="BC1156" s="20"/>
      <c r="BD1156" s="20"/>
      <c r="BE1156" s="20"/>
      <c r="BF1156" s="20"/>
      <c r="BG1156" s="20"/>
      <c r="BH1156" s="20"/>
      <c r="BI1156" s="20"/>
      <c r="BJ1156" s="20"/>
      <c r="BK1156" s="20"/>
      <c r="BL1156" s="20"/>
      <c r="BM1156" s="20"/>
      <c r="BN1156" s="20"/>
      <c r="BO1156" s="20"/>
      <c r="BP1156" s="20"/>
      <c r="BQ1156" s="20"/>
      <c r="BR1156" s="20"/>
      <c r="BS1156" s="20"/>
      <c r="BT1156" s="20"/>
      <c r="BU1156" s="20"/>
      <c r="BV1156" s="20"/>
      <c r="BW1156" s="20"/>
      <c r="BX1156" s="20"/>
      <c r="BY1156" s="20"/>
      <c r="BZ1156" s="20"/>
      <c r="CA1156" s="20"/>
      <c r="CB1156" s="20"/>
      <c r="CC1156" s="20"/>
      <c r="CD1156" s="20"/>
      <c r="CE1156" s="20"/>
      <c r="CF1156" s="20"/>
      <c r="CG1156" s="20"/>
      <c r="CH1156" s="20"/>
      <c r="CI1156" s="20"/>
      <c r="CJ1156" s="20"/>
      <c r="CK1156" s="20"/>
      <c r="CL1156" s="20"/>
      <c r="CM1156" s="20"/>
      <c r="CN1156" s="20"/>
      <c r="CO1156" s="20"/>
      <c r="CP1156" s="20"/>
      <c r="CQ1156" s="20"/>
      <c r="CR1156" s="20"/>
      <c r="CS1156" s="20"/>
      <c r="CT1156" s="20"/>
      <c r="CU1156" s="20"/>
      <c r="CV1156" s="20"/>
      <c r="CW1156" s="20"/>
      <c r="CX1156" s="20"/>
      <c r="CY1156" s="20"/>
      <c r="CZ1156" s="20"/>
      <c r="DA1156" s="20"/>
      <c r="DB1156" s="20"/>
      <c r="DC1156" s="20"/>
      <c r="DD1156" s="20"/>
      <c r="DE1156" s="20"/>
      <c r="DF1156" s="20"/>
      <c r="DG1156" s="20"/>
      <c r="DH1156" s="20"/>
      <c r="DI1156" s="20"/>
      <c r="DJ1156" s="20"/>
      <c r="DK1156" s="20"/>
      <c r="DL1156" s="20"/>
      <c r="DM1156" s="20"/>
      <c r="DN1156" s="20"/>
      <c r="DO1156" s="20"/>
      <c r="DP1156" s="20"/>
      <c r="DQ1156" s="20"/>
      <c r="DR1156" s="20"/>
      <c r="DS1156" s="20"/>
      <c r="DT1156" s="20"/>
      <c r="DU1156" s="20"/>
      <c r="DV1156" s="20"/>
      <c r="DW1156" s="20"/>
      <c r="DX1156" s="20"/>
      <c r="DY1156" s="20"/>
      <c r="DZ1156" s="20"/>
      <c r="EA1156" s="20"/>
      <c r="EB1156" s="20"/>
      <c r="EC1156" s="20"/>
      <c r="ED1156" s="20"/>
      <c r="EE1156" s="20"/>
      <c r="EF1156" s="20"/>
      <c r="EG1156" s="20"/>
      <c r="EH1156" s="20"/>
    </row>
    <row r="1157" spans="1:141" s="19" customFormat="1" ht="12" customHeight="1" x14ac:dyDescent="0.25">
      <c r="A1157" s="22"/>
      <c r="B1157" s="4"/>
      <c r="C1157" s="73"/>
      <c r="D1157" s="73"/>
      <c r="E1157" s="73"/>
      <c r="F1157" s="73"/>
      <c r="G1157" s="73"/>
      <c r="H1157" s="73"/>
      <c r="I1157" s="73"/>
      <c r="J1157" s="73"/>
      <c r="K1157" s="82"/>
      <c r="L1157" s="81"/>
      <c r="M1157" s="81"/>
      <c r="N1157" s="55"/>
      <c r="O1157" s="55"/>
      <c r="P1157" s="56"/>
      <c r="Q1157" s="47"/>
      <c r="R1157" s="153"/>
      <c r="S1157" s="153"/>
      <c r="T1157" s="153"/>
      <c r="U1157" s="153"/>
      <c r="V1157" s="321"/>
      <c r="W1157" s="341"/>
      <c r="X1157" s="194"/>
      <c r="Y1157" s="200"/>
      <c r="Z1157" s="161"/>
      <c r="AA1157" s="152"/>
      <c r="AB1157" s="152"/>
      <c r="AC1157" s="152"/>
      <c r="AD1157" s="152"/>
      <c r="AE1157" s="20"/>
      <c r="AF1157" s="20"/>
      <c r="AG1157" s="20"/>
      <c r="AH1157" s="20"/>
      <c r="AI1157" s="20"/>
      <c r="AJ1157" s="20"/>
      <c r="AK1157" s="20"/>
      <c r="AL1157" s="20"/>
      <c r="AM1157" s="20"/>
      <c r="AN1157" s="20"/>
      <c r="AO1157" s="20"/>
      <c r="AP1157" s="20"/>
      <c r="AQ1157" s="20"/>
      <c r="AR1157" s="20"/>
      <c r="AS1157" s="20"/>
      <c r="AT1157" s="20"/>
      <c r="AU1157" s="20"/>
      <c r="AV1157" s="20"/>
      <c r="AW1157" s="20"/>
      <c r="AX1157" s="20"/>
      <c r="AY1157" s="20"/>
      <c r="AZ1157" s="20"/>
      <c r="BA1157" s="20"/>
      <c r="BB1157" s="20"/>
      <c r="BC1157" s="20"/>
      <c r="BD1157" s="20"/>
      <c r="BE1157" s="20"/>
      <c r="BF1157" s="20"/>
      <c r="BG1157" s="20"/>
      <c r="BH1157" s="20"/>
      <c r="BI1157" s="20"/>
      <c r="BJ1157" s="20"/>
      <c r="BK1157" s="20"/>
      <c r="BL1157" s="20"/>
      <c r="BM1157" s="20"/>
      <c r="BN1157" s="20"/>
      <c r="BO1157" s="20"/>
      <c r="BP1157" s="20"/>
      <c r="BQ1157" s="20"/>
      <c r="BR1157" s="20"/>
      <c r="BS1157" s="20"/>
      <c r="BT1157" s="20"/>
      <c r="BU1157" s="20"/>
      <c r="BV1157" s="20"/>
      <c r="BW1157" s="20"/>
      <c r="BX1157" s="20"/>
      <c r="BY1157" s="20"/>
      <c r="BZ1157" s="20"/>
      <c r="CA1157" s="20"/>
      <c r="CB1157" s="20"/>
      <c r="CC1157" s="20"/>
      <c r="CD1157" s="20"/>
      <c r="CE1157" s="20"/>
      <c r="CF1157" s="20"/>
      <c r="CG1157" s="20"/>
      <c r="CH1157" s="20"/>
      <c r="CI1157" s="20"/>
      <c r="CJ1157" s="20"/>
      <c r="CK1157" s="20"/>
      <c r="CL1157" s="20"/>
      <c r="CM1157" s="20"/>
      <c r="CN1157" s="20"/>
      <c r="CO1157" s="20"/>
      <c r="CP1157" s="20"/>
      <c r="CQ1157" s="20"/>
      <c r="CR1157" s="20"/>
      <c r="CS1157" s="20"/>
      <c r="CT1157" s="20"/>
      <c r="CU1157" s="20"/>
      <c r="CV1157" s="20"/>
      <c r="CW1157" s="20"/>
      <c r="CX1157" s="20"/>
      <c r="CY1157" s="20"/>
      <c r="CZ1157" s="20"/>
      <c r="DA1157" s="20"/>
      <c r="DB1157" s="20"/>
      <c r="DC1157" s="20"/>
      <c r="DD1157" s="20"/>
      <c r="DE1157" s="20"/>
      <c r="DF1157" s="20"/>
      <c r="DG1157" s="20"/>
      <c r="DH1157" s="20"/>
      <c r="DI1157" s="20"/>
      <c r="DJ1157" s="20"/>
      <c r="DK1157" s="20"/>
      <c r="DL1157" s="20"/>
      <c r="DM1157" s="20"/>
      <c r="DN1157" s="20"/>
      <c r="DO1157" s="20"/>
      <c r="DP1157" s="20"/>
      <c r="DQ1157" s="20"/>
      <c r="DR1157" s="20"/>
      <c r="DS1157" s="20"/>
      <c r="DT1157" s="20"/>
      <c r="DU1157" s="20"/>
      <c r="DV1157" s="20"/>
      <c r="DW1157" s="20"/>
      <c r="DX1157" s="20"/>
      <c r="DY1157" s="20"/>
      <c r="DZ1157" s="20"/>
      <c r="EA1157" s="20"/>
      <c r="EB1157" s="20"/>
      <c r="EC1157" s="20"/>
      <c r="ED1157" s="20"/>
      <c r="EE1157" s="20"/>
      <c r="EF1157" s="20"/>
      <c r="EG1157" s="20"/>
      <c r="EH1157" s="20"/>
    </row>
    <row r="1158" spans="1:141" s="19" customFormat="1" ht="12" customHeight="1" x14ac:dyDescent="0.25">
      <c r="A1158" s="22"/>
      <c r="B1158" s="4"/>
      <c r="C1158" s="73"/>
      <c r="D1158" s="73"/>
      <c r="E1158" s="73"/>
      <c r="F1158" s="73"/>
      <c r="G1158" s="73"/>
      <c r="H1158" s="73"/>
      <c r="I1158" s="73"/>
      <c r="J1158" s="73"/>
      <c r="K1158" s="82"/>
      <c r="L1158" s="81"/>
      <c r="M1158" s="81"/>
      <c r="N1158" s="55"/>
      <c r="O1158" s="55"/>
      <c r="P1158" s="56"/>
      <c r="Q1158" s="47"/>
      <c r="R1158" s="153"/>
      <c r="S1158" s="153"/>
      <c r="T1158" s="153"/>
      <c r="U1158" s="153"/>
      <c r="V1158" s="321"/>
      <c r="W1158" s="341"/>
      <c r="X1158" s="194"/>
      <c r="Y1158" s="200"/>
      <c r="Z1158" s="161"/>
      <c r="AA1158" s="152"/>
      <c r="AB1158" s="152"/>
      <c r="AC1158" s="152"/>
      <c r="AD1158" s="152"/>
      <c r="AE1158" s="20"/>
      <c r="AF1158" s="20"/>
      <c r="AG1158" s="20"/>
      <c r="AH1158" s="20"/>
      <c r="AI1158" s="20"/>
      <c r="AJ1158" s="20"/>
      <c r="AK1158" s="20"/>
      <c r="AL1158" s="20"/>
      <c r="AM1158" s="20"/>
      <c r="AN1158" s="20"/>
      <c r="AO1158" s="20"/>
      <c r="AP1158" s="20"/>
      <c r="AQ1158" s="20"/>
      <c r="AR1158" s="20"/>
      <c r="AS1158" s="20"/>
      <c r="AT1158" s="20"/>
      <c r="AU1158" s="20"/>
      <c r="AV1158" s="20"/>
      <c r="AW1158" s="20"/>
      <c r="AX1158" s="20"/>
      <c r="AY1158" s="20"/>
      <c r="AZ1158" s="20"/>
      <c r="BA1158" s="20"/>
      <c r="BB1158" s="20"/>
      <c r="BC1158" s="20"/>
      <c r="BD1158" s="20"/>
      <c r="BE1158" s="20"/>
      <c r="BF1158" s="20"/>
      <c r="BG1158" s="20"/>
      <c r="BH1158" s="20"/>
      <c r="BI1158" s="20"/>
      <c r="BJ1158" s="20"/>
      <c r="BK1158" s="20"/>
      <c r="BL1158" s="20"/>
      <c r="BM1158" s="20"/>
      <c r="BN1158" s="20"/>
      <c r="BO1158" s="20"/>
      <c r="BP1158" s="20"/>
      <c r="BQ1158" s="20"/>
      <c r="BR1158" s="20"/>
      <c r="BS1158" s="20"/>
      <c r="BT1158" s="20"/>
      <c r="BU1158" s="20"/>
      <c r="BV1158" s="20"/>
      <c r="BW1158" s="20"/>
      <c r="BX1158" s="20"/>
      <c r="BY1158" s="20"/>
      <c r="BZ1158" s="20"/>
      <c r="CA1158" s="20"/>
      <c r="CB1158" s="20"/>
      <c r="CC1158" s="20"/>
      <c r="CD1158" s="20"/>
      <c r="CE1158" s="20"/>
      <c r="CF1158" s="20"/>
      <c r="CG1158" s="20"/>
      <c r="CH1158" s="20"/>
      <c r="CI1158" s="20"/>
      <c r="CJ1158" s="20"/>
      <c r="CK1158" s="20"/>
      <c r="CL1158" s="20"/>
      <c r="CM1158" s="20"/>
      <c r="CN1158" s="20"/>
      <c r="CO1158" s="20"/>
      <c r="CP1158" s="20"/>
      <c r="CQ1158" s="20"/>
      <c r="CR1158" s="20"/>
      <c r="CS1158" s="20"/>
      <c r="CT1158" s="20"/>
      <c r="CU1158" s="20"/>
      <c r="CV1158" s="20"/>
      <c r="CW1158" s="20"/>
      <c r="CX1158" s="20"/>
      <c r="CY1158" s="20"/>
      <c r="CZ1158" s="20"/>
      <c r="DA1158" s="20"/>
      <c r="DB1158" s="20"/>
      <c r="DC1158" s="20"/>
      <c r="DD1158" s="20"/>
      <c r="DE1158" s="20"/>
      <c r="DF1158" s="20"/>
      <c r="DG1158" s="20"/>
      <c r="DH1158" s="20"/>
      <c r="DI1158" s="20"/>
      <c r="DJ1158" s="20"/>
      <c r="DK1158" s="20"/>
      <c r="DL1158" s="20"/>
      <c r="DM1158" s="20"/>
      <c r="DN1158" s="20"/>
      <c r="DO1158" s="20"/>
      <c r="DP1158" s="20"/>
      <c r="DQ1158" s="20"/>
      <c r="DR1158" s="20"/>
      <c r="DS1158" s="20"/>
      <c r="DT1158" s="20"/>
      <c r="DU1158" s="20"/>
      <c r="DV1158" s="20"/>
      <c r="DW1158" s="20"/>
      <c r="DX1158" s="20"/>
      <c r="DY1158" s="20"/>
      <c r="DZ1158" s="20"/>
      <c r="EA1158" s="20"/>
      <c r="EB1158" s="20"/>
      <c r="EC1158" s="20"/>
      <c r="ED1158" s="20"/>
      <c r="EE1158" s="20"/>
      <c r="EF1158" s="20"/>
      <c r="EG1158" s="20"/>
      <c r="EH1158" s="20"/>
    </row>
    <row r="1159" spans="1:141" ht="12" customHeight="1" x14ac:dyDescent="0.25">
      <c r="A1159" s="4"/>
      <c r="B1159" s="4"/>
      <c r="C1159" s="73"/>
      <c r="D1159" s="73"/>
      <c r="E1159" s="73"/>
      <c r="F1159" s="73"/>
      <c r="G1159" s="73"/>
      <c r="H1159" s="73"/>
      <c r="I1159" s="73"/>
      <c r="J1159" s="73"/>
      <c r="K1159" s="82"/>
      <c r="L1159" s="81"/>
      <c r="M1159" s="81"/>
      <c r="N1159" s="55"/>
      <c r="O1159" s="55"/>
      <c r="P1159" s="56"/>
      <c r="Q1159" s="8"/>
      <c r="R1159" s="148"/>
      <c r="S1159" s="148"/>
      <c r="T1159" s="148"/>
      <c r="U1159" s="148"/>
      <c r="V1159" s="333"/>
      <c r="Y1159" s="196"/>
      <c r="EK1159" s="1"/>
    </row>
    <row r="1160" spans="1:141" ht="12" customHeight="1" x14ac:dyDescent="0.25">
      <c r="A1160" s="4"/>
      <c r="B1160" s="4"/>
      <c r="C1160" s="73"/>
      <c r="D1160" s="73"/>
      <c r="E1160" s="73"/>
      <c r="F1160" s="73"/>
      <c r="G1160" s="73"/>
      <c r="H1160" s="73"/>
      <c r="I1160" s="73"/>
      <c r="J1160" s="73"/>
      <c r="K1160" s="82"/>
      <c r="L1160" s="81"/>
      <c r="M1160" s="81"/>
      <c r="N1160" s="55"/>
      <c r="O1160" s="55"/>
      <c r="P1160" s="56"/>
      <c r="Q1160" s="8"/>
      <c r="R1160" s="148"/>
      <c r="S1160" s="148"/>
      <c r="T1160" s="148"/>
      <c r="U1160" s="148"/>
      <c r="V1160" s="333"/>
      <c r="Y1160" s="196"/>
      <c r="EK1160" s="1"/>
    </row>
    <row r="1161" spans="1:141" ht="12" customHeight="1" x14ac:dyDescent="0.25">
      <c r="A1161" s="4"/>
      <c r="B1161" s="4"/>
      <c r="C1161" s="73"/>
      <c r="D1161" s="73"/>
      <c r="E1161" s="73"/>
      <c r="F1161" s="73"/>
      <c r="G1161" s="73"/>
      <c r="H1161" s="73"/>
      <c r="I1161" s="73"/>
      <c r="J1161" s="73"/>
      <c r="K1161" s="82"/>
      <c r="L1161" s="81"/>
      <c r="M1161" s="81"/>
      <c r="N1161" s="55"/>
      <c r="O1161" s="55"/>
      <c r="P1161" s="56"/>
      <c r="Q1161" s="8"/>
      <c r="R1161" s="148"/>
      <c r="S1161" s="148"/>
      <c r="T1161" s="148"/>
      <c r="U1161" s="148"/>
      <c r="V1161" s="333"/>
      <c r="Y1161" s="196"/>
      <c r="EK1161" s="1"/>
    </row>
    <row r="1162" spans="1:141" ht="12" customHeight="1" x14ac:dyDescent="0.25">
      <c r="A1162" s="4"/>
      <c r="B1162" s="4"/>
      <c r="C1162" s="73"/>
      <c r="D1162" s="73"/>
      <c r="E1162" s="73"/>
      <c r="F1162" s="73"/>
      <c r="G1162" s="73"/>
      <c r="H1162" s="73"/>
      <c r="I1162" s="73"/>
      <c r="J1162" s="73"/>
      <c r="K1162" s="82"/>
      <c r="L1162" s="81"/>
      <c r="M1162" s="81"/>
      <c r="N1162" s="55"/>
      <c r="O1162" s="55"/>
      <c r="P1162" s="56"/>
      <c r="Q1162" s="8"/>
      <c r="R1162" s="148"/>
      <c r="S1162" s="148"/>
      <c r="T1162" s="148"/>
      <c r="U1162" s="148"/>
      <c r="V1162" s="333"/>
      <c r="Y1162" s="196"/>
      <c r="EK1162" s="1"/>
    </row>
    <row r="1163" spans="1:141" ht="12" customHeight="1" x14ac:dyDescent="0.25">
      <c r="A1163" s="4"/>
      <c r="B1163" s="4"/>
      <c r="C1163" s="73"/>
      <c r="D1163" s="73"/>
      <c r="E1163" s="73"/>
      <c r="F1163" s="73"/>
      <c r="G1163" s="73"/>
      <c r="H1163" s="73"/>
      <c r="I1163" s="73"/>
      <c r="J1163" s="73"/>
      <c r="K1163" s="82"/>
      <c r="L1163" s="81"/>
      <c r="M1163" s="81"/>
      <c r="N1163" s="55"/>
      <c r="O1163" s="55"/>
      <c r="P1163" s="56"/>
      <c r="Q1163" s="8"/>
      <c r="R1163" s="148"/>
      <c r="S1163" s="148"/>
      <c r="T1163" s="148"/>
      <c r="U1163" s="148"/>
      <c r="V1163" s="333"/>
      <c r="Y1163" s="196"/>
      <c r="EK1163" s="1"/>
    </row>
    <row r="1164" spans="1:141" ht="12" customHeight="1" x14ac:dyDescent="0.25">
      <c r="A1164" s="4"/>
      <c r="B1164" s="4"/>
      <c r="C1164" s="73"/>
      <c r="D1164" s="73"/>
      <c r="E1164" s="73"/>
      <c r="F1164" s="73"/>
      <c r="G1164" s="73"/>
      <c r="H1164" s="73"/>
      <c r="I1164" s="73"/>
      <c r="J1164" s="73"/>
      <c r="K1164" s="82"/>
      <c r="L1164" s="81"/>
      <c r="M1164" s="81"/>
      <c r="N1164" s="55"/>
      <c r="O1164" s="55"/>
      <c r="P1164" s="56"/>
      <c r="Q1164" s="8"/>
      <c r="R1164" s="148"/>
      <c r="S1164" s="148"/>
      <c r="T1164" s="148"/>
      <c r="U1164" s="148"/>
      <c r="V1164" s="333"/>
      <c r="Y1164" s="196"/>
      <c r="EK1164" s="1"/>
    </row>
    <row r="1165" spans="1:141" ht="12" customHeight="1" x14ac:dyDescent="0.25">
      <c r="A1165" s="4"/>
      <c r="B1165" s="4"/>
      <c r="C1165" s="73"/>
      <c r="D1165" s="73"/>
      <c r="E1165" s="73"/>
      <c r="F1165" s="73"/>
      <c r="G1165" s="73"/>
      <c r="H1165" s="73"/>
      <c r="I1165" s="73"/>
      <c r="J1165" s="73"/>
      <c r="K1165" s="82"/>
      <c r="L1165" s="81"/>
      <c r="M1165" s="81"/>
      <c r="N1165" s="55"/>
      <c r="O1165" s="55"/>
      <c r="P1165" s="56"/>
      <c r="Q1165" s="8"/>
      <c r="R1165" s="148"/>
      <c r="S1165" s="148"/>
      <c r="T1165" s="148"/>
      <c r="U1165" s="148"/>
      <c r="V1165" s="333"/>
      <c r="Y1165" s="196"/>
      <c r="EK1165" s="1"/>
    </row>
    <row r="1166" spans="1:141" ht="12" customHeight="1" x14ac:dyDescent="0.25">
      <c r="A1166" s="4"/>
      <c r="B1166" s="4"/>
      <c r="C1166" s="73"/>
      <c r="D1166" s="73"/>
      <c r="E1166" s="73"/>
      <c r="F1166" s="73"/>
      <c r="G1166" s="73"/>
      <c r="H1166" s="73"/>
      <c r="I1166" s="73"/>
      <c r="J1166" s="73"/>
      <c r="K1166" s="82"/>
      <c r="L1166" s="81"/>
      <c r="M1166" s="81"/>
      <c r="N1166" s="55"/>
      <c r="O1166" s="55"/>
      <c r="P1166" s="56"/>
      <c r="Q1166" s="8"/>
      <c r="R1166" s="148"/>
      <c r="S1166" s="148"/>
      <c r="T1166" s="148"/>
      <c r="U1166" s="148"/>
      <c r="V1166" s="333"/>
      <c r="Y1166" s="196"/>
      <c r="EK1166" s="1"/>
    </row>
    <row r="1167" spans="1:141" ht="12" customHeight="1" x14ac:dyDescent="0.25">
      <c r="A1167" s="4"/>
      <c r="B1167" s="4"/>
      <c r="C1167" s="73"/>
      <c r="D1167" s="73"/>
      <c r="E1167" s="73"/>
      <c r="F1167" s="73"/>
      <c r="G1167" s="73"/>
      <c r="H1167" s="73"/>
      <c r="I1167" s="73"/>
      <c r="J1167" s="73"/>
      <c r="K1167" s="82"/>
      <c r="L1167" s="81"/>
      <c r="M1167" s="81"/>
      <c r="N1167" s="55"/>
      <c r="O1167" s="55"/>
      <c r="P1167" s="56"/>
      <c r="Q1167" s="8"/>
      <c r="R1167" s="148"/>
      <c r="S1167" s="148"/>
      <c r="T1167" s="148"/>
      <c r="U1167" s="148"/>
      <c r="V1167" s="333"/>
      <c r="Y1167" s="196"/>
      <c r="EK1167" s="1"/>
    </row>
    <row r="1168" spans="1:141" ht="12" customHeight="1" x14ac:dyDescent="0.25">
      <c r="A1168" s="4"/>
      <c r="B1168" s="4"/>
      <c r="C1168" s="73"/>
      <c r="D1168" s="73"/>
      <c r="E1168" s="73"/>
      <c r="F1168" s="73"/>
      <c r="G1168" s="73"/>
      <c r="H1168" s="73"/>
      <c r="I1168" s="73"/>
      <c r="J1168" s="73"/>
      <c r="K1168" s="82"/>
      <c r="L1168" s="81"/>
      <c r="M1168" s="81"/>
      <c r="N1168" s="55"/>
      <c r="O1168" s="55"/>
      <c r="P1168" s="56"/>
      <c r="Q1168" s="8"/>
      <c r="R1168" s="148"/>
      <c r="S1168" s="148"/>
      <c r="T1168" s="148"/>
      <c r="U1168" s="148"/>
      <c r="V1168" s="321"/>
      <c r="W1168" s="341"/>
      <c r="X1168" s="194"/>
      <c r="Y1168" s="47"/>
      <c r="Z1168" s="153"/>
      <c r="DQ1168" s="59"/>
      <c r="DR1168" s="59"/>
      <c r="DS1168" s="59"/>
      <c r="DT1168" s="59"/>
      <c r="DU1168" s="59"/>
      <c r="DV1168" s="59"/>
      <c r="DW1168" s="59"/>
      <c r="DX1168" s="59"/>
      <c r="DY1168" s="59"/>
      <c r="DZ1168" s="59"/>
      <c r="EC1168" s="59"/>
      <c r="EK1168" s="1"/>
    </row>
    <row r="1169" spans="1:141" s="19" customFormat="1" ht="12" customHeight="1" x14ac:dyDescent="0.25">
      <c r="A1169" s="22"/>
      <c r="B1169" s="4"/>
      <c r="C1169" s="73"/>
      <c r="D1169" s="73"/>
      <c r="E1169" s="73"/>
      <c r="F1169" s="73"/>
      <c r="G1169" s="73"/>
      <c r="H1169" s="73"/>
      <c r="I1169" s="73"/>
      <c r="J1169" s="73"/>
      <c r="K1169" s="82"/>
      <c r="L1169" s="81"/>
      <c r="M1169" s="81"/>
      <c r="N1169" s="55"/>
      <c r="O1169" s="55"/>
      <c r="P1169" s="56"/>
      <c r="Q1169" s="17"/>
      <c r="R1169" s="150"/>
      <c r="S1169" s="150"/>
      <c r="T1169" s="150"/>
      <c r="U1169" s="150"/>
      <c r="V1169" s="335"/>
      <c r="W1169" s="342"/>
      <c r="X1169" s="20"/>
      <c r="Y1169" s="20"/>
      <c r="Z1169" s="152"/>
      <c r="AA1169" s="152"/>
      <c r="AB1169" s="152"/>
      <c r="AC1169" s="156"/>
      <c r="AD1169" s="156"/>
      <c r="AE1169" s="76"/>
      <c r="AF1169" s="20"/>
      <c r="AG1169" s="20"/>
      <c r="AH1169" s="20"/>
      <c r="AI1169" s="20"/>
      <c r="AJ1169" s="20"/>
      <c r="AK1169" s="20"/>
      <c r="AL1169" s="20"/>
      <c r="AM1169" s="20"/>
      <c r="AN1169" s="20"/>
      <c r="AO1169" s="20"/>
      <c r="AP1169" s="20"/>
      <c r="AQ1169" s="20"/>
      <c r="AR1169" s="20"/>
      <c r="AS1169" s="20"/>
      <c r="AT1169" s="20"/>
      <c r="AU1169" s="20"/>
      <c r="AV1169" s="20"/>
      <c r="AW1169" s="20"/>
      <c r="AX1169" s="20"/>
      <c r="AY1169" s="20"/>
      <c r="AZ1169" s="20"/>
      <c r="BA1169" s="20"/>
      <c r="BB1169" s="20"/>
      <c r="BC1169" s="20"/>
      <c r="BD1169" s="20"/>
      <c r="BE1169" s="20"/>
      <c r="BF1169" s="20"/>
      <c r="BG1169" s="20"/>
      <c r="BH1169" s="20"/>
      <c r="BI1169" s="20"/>
      <c r="BJ1169" s="20"/>
      <c r="BK1169" s="20"/>
      <c r="BL1169" s="20"/>
      <c r="BM1169" s="20"/>
      <c r="BN1169" s="20"/>
      <c r="BO1169" s="20"/>
      <c r="BP1169" s="20"/>
      <c r="BQ1169" s="20"/>
      <c r="BR1169" s="20"/>
      <c r="BS1169" s="20"/>
      <c r="BT1169" s="20"/>
      <c r="BU1169" s="20"/>
      <c r="BV1169" s="20"/>
      <c r="BW1169" s="20"/>
      <c r="BX1169" s="20"/>
      <c r="BY1169" s="20"/>
      <c r="BZ1169" s="20"/>
      <c r="CA1169" s="20"/>
      <c r="CB1169" s="20"/>
      <c r="CC1169" s="20"/>
      <c r="CD1169" s="20"/>
      <c r="CE1169" s="20"/>
      <c r="CF1169" s="20"/>
      <c r="CG1169" s="58"/>
      <c r="CH1169" s="58"/>
      <c r="CI1169" s="58"/>
      <c r="CJ1169" s="58"/>
      <c r="CK1169" s="58"/>
      <c r="CL1169" s="58"/>
      <c r="CM1169" s="20"/>
      <c r="CN1169" s="20"/>
      <c r="CO1169" s="20"/>
      <c r="CP1169" s="20"/>
      <c r="CQ1169" s="20"/>
      <c r="CR1169" s="20"/>
      <c r="CS1169" s="20"/>
      <c r="CT1169" s="20"/>
      <c r="CU1169" s="20"/>
      <c r="CV1169" s="20"/>
      <c r="CW1169" s="20"/>
      <c r="CX1169" s="20"/>
      <c r="CY1169" s="20"/>
      <c r="CZ1169" s="20"/>
      <c r="DA1169" s="20"/>
      <c r="DB1169" s="20"/>
      <c r="DC1169" s="20"/>
      <c r="DD1169" s="20"/>
      <c r="DE1169" s="20"/>
      <c r="DF1169" s="20"/>
      <c r="DG1169" s="20"/>
      <c r="DH1169" s="20"/>
      <c r="DI1169" s="20"/>
      <c r="DJ1169" s="20"/>
      <c r="DK1169" s="20"/>
      <c r="DL1169" s="20"/>
      <c r="DM1169" s="20"/>
      <c r="DN1169" s="20"/>
      <c r="DO1169" s="20"/>
      <c r="DP1169" s="20"/>
      <c r="DQ1169" s="20"/>
      <c r="DR1169" s="57"/>
      <c r="DS1169" s="20"/>
      <c r="DT1169" s="57"/>
      <c r="DU1169" s="20"/>
      <c r="DV1169" s="57"/>
      <c r="DW1169" s="20"/>
      <c r="DX1169" s="57"/>
      <c r="DY1169" s="20"/>
      <c r="DZ1169" s="57"/>
      <c r="EA1169" s="20"/>
      <c r="EB1169" s="20"/>
      <c r="EC1169" s="57"/>
      <c r="ED1169" s="20"/>
      <c r="EE1169" s="20"/>
      <c r="EF1169" s="20"/>
      <c r="EG1169" s="20"/>
      <c r="EH1169" s="20"/>
    </row>
    <row r="1170" spans="1:141" s="19" customFormat="1" ht="12" customHeight="1" x14ac:dyDescent="0.25">
      <c r="A1170" s="22"/>
      <c r="B1170" s="4"/>
      <c r="C1170" s="73"/>
      <c r="D1170" s="73"/>
      <c r="E1170" s="73"/>
      <c r="F1170" s="73"/>
      <c r="G1170" s="73"/>
      <c r="H1170" s="73"/>
      <c r="I1170" s="73"/>
      <c r="J1170" s="73"/>
      <c r="K1170" s="82"/>
      <c r="L1170" s="81"/>
      <c r="M1170" s="81"/>
      <c r="N1170" s="55"/>
      <c r="O1170" s="55"/>
      <c r="P1170" s="56"/>
      <c r="Q1170" s="17"/>
      <c r="R1170" s="150"/>
      <c r="S1170" s="150"/>
      <c r="T1170" s="150"/>
      <c r="U1170" s="150"/>
      <c r="V1170" s="335"/>
      <c r="W1170" s="342"/>
      <c r="X1170" s="20"/>
      <c r="Y1170" s="20"/>
      <c r="Z1170" s="152"/>
      <c r="AA1170" s="152"/>
      <c r="AB1170" s="152"/>
      <c r="AC1170" s="156"/>
      <c r="AD1170" s="156"/>
      <c r="AE1170" s="76"/>
      <c r="AF1170" s="20"/>
      <c r="AG1170" s="20"/>
      <c r="AH1170" s="20"/>
      <c r="AI1170" s="20"/>
      <c r="AJ1170" s="20"/>
      <c r="AK1170" s="20"/>
      <c r="AL1170" s="20"/>
      <c r="AM1170" s="20"/>
      <c r="AN1170" s="20"/>
      <c r="AO1170" s="20"/>
      <c r="AP1170" s="20"/>
      <c r="AQ1170" s="20"/>
      <c r="AR1170" s="20"/>
      <c r="AS1170" s="20"/>
      <c r="AT1170" s="20"/>
      <c r="AU1170" s="20"/>
      <c r="AV1170" s="20"/>
      <c r="AW1170" s="20"/>
      <c r="AX1170" s="20"/>
      <c r="AY1170" s="20"/>
      <c r="AZ1170" s="20"/>
      <c r="BA1170" s="20"/>
      <c r="BB1170" s="20"/>
      <c r="BC1170" s="20"/>
      <c r="BD1170" s="20"/>
      <c r="BE1170" s="20"/>
      <c r="BF1170" s="20"/>
      <c r="BG1170" s="20"/>
      <c r="BH1170" s="20"/>
      <c r="BI1170" s="20"/>
      <c r="BJ1170" s="20"/>
      <c r="BK1170" s="20"/>
      <c r="BL1170" s="20"/>
      <c r="BM1170" s="20"/>
      <c r="BN1170" s="20"/>
      <c r="BO1170" s="20"/>
      <c r="BP1170" s="20"/>
      <c r="BQ1170" s="20"/>
      <c r="BR1170" s="20"/>
      <c r="BS1170" s="20"/>
      <c r="BT1170" s="20"/>
      <c r="BU1170" s="20"/>
      <c r="BV1170" s="20"/>
      <c r="BW1170" s="20"/>
      <c r="BX1170" s="20"/>
      <c r="BY1170" s="20"/>
      <c r="BZ1170" s="20"/>
      <c r="CA1170" s="20"/>
      <c r="CB1170" s="20"/>
      <c r="CC1170" s="20"/>
      <c r="CD1170" s="20"/>
      <c r="CE1170" s="20"/>
      <c r="CF1170" s="20"/>
      <c r="CG1170" s="58"/>
      <c r="CH1170" s="58"/>
      <c r="CI1170" s="58"/>
      <c r="CJ1170" s="58"/>
      <c r="CK1170" s="58"/>
      <c r="CL1170" s="58"/>
      <c r="CM1170" s="20"/>
      <c r="CN1170" s="20"/>
      <c r="CO1170" s="20"/>
      <c r="CP1170" s="20"/>
      <c r="CQ1170" s="20"/>
      <c r="CR1170" s="20"/>
      <c r="CS1170" s="20"/>
      <c r="CT1170" s="20"/>
      <c r="CU1170" s="20"/>
      <c r="CV1170" s="20"/>
      <c r="CW1170" s="20"/>
      <c r="CX1170" s="20"/>
      <c r="CY1170" s="20"/>
      <c r="CZ1170" s="20"/>
      <c r="DA1170" s="20"/>
      <c r="DB1170" s="20"/>
      <c r="DC1170" s="20"/>
      <c r="DD1170" s="20"/>
      <c r="DE1170" s="20"/>
      <c r="DF1170" s="20"/>
      <c r="DG1170" s="20"/>
      <c r="DH1170" s="20"/>
      <c r="DI1170" s="20"/>
      <c r="DJ1170" s="20"/>
      <c r="DK1170" s="20"/>
      <c r="DL1170" s="20"/>
      <c r="DM1170" s="20"/>
      <c r="DN1170" s="20"/>
      <c r="DO1170" s="20"/>
      <c r="DP1170" s="20"/>
      <c r="DQ1170" s="20"/>
      <c r="DR1170" s="57"/>
      <c r="DS1170" s="20"/>
      <c r="DT1170" s="57"/>
      <c r="DU1170" s="20"/>
      <c r="DV1170" s="57"/>
      <c r="DW1170" s="20"/>
      <c r="DX1170" s="57"/>
      <c r="DY1170" s="20"/>
      <c r="DZ1170" s="57"/>
      <c r="EA1170" s="20"/>
      <c r="EB1170" s="20"/>
      <c r="EC1170" s="57"/>
      <c r="ED1170" s="20"/>
      <c r="EE1170" s="20"/>
      <c r="EF1170" s="20"/>
      <c r="EG1170" s="20"/>
      <c r="EH1170" s="20"/>
    </row>
    <row r="1171" spans="1:141" s="19" customFormat="1" ht="12" customHeight="1" x14ac:dyDescent="0.25">
      <c r="A1171" s="22"/>
      <c r="B1171" s="4"/>
      <c r="C1171" s="73"/>
      <c r="D1171" s="73"/>
      <c r="E1171" s="73"/>
      <c r="F1171" s="73"/>
      <c r="G1171" s="73"/>
      <c r="H1171" s="73"/>
      <c r="I1171" s="73"/>
      <c r="J1171" s="73"/>
      <c r="K1171" s="82"/>
      <c r="L1171" s="81"/>
      <c r="M1171" s="81"/>
      <c r="N1171" s="55"/>
      <c r="O1171" s="55"/>
      <c r="P1171" s="56"/>
      <c r="Q1171" s="17"/>
      <c r="R1171" s="150"/>
      <c r="S1171" s="150"/>
      <c r="T1171" s="150"/>
      <c r="U1171" s="150"/>
      <c r="V1171" s="335"/>
      <c r="W1171" s="342"/>
      <c r="X1171" s="20"/>
      <c r="Y1171" s="20"/>
      <c r="Z1171" s="152"/>
      <c r="AA1171" s="152"/>
      <c r="AB1171" s="152"/>
      <c r="AC1171" s="156"/>
      <c r="AD1171" s="156"/>
      <c r="AE1171" s="76"/>
      <c r="AF1171" s="20"/>
      <c r="AG1171" s="20"/>
      <c r="AH1171" s="20"/>
      <c r="AI1171" s="20"/>
      <c r="AJ1171" s="20"/>
      <c r="AK1171" s="20"/>
      <c r="AL1171" s="20"/>
      <c r="AM1171" s="20"/>
      <c r="AN1171" s="20"/>
      <c r="AO1171" s="20"/>
      <c r="AP1171" s="20"/>
      <c r="AQ1171" s="20"/>
      <c r="AR1171" s="20"/>
      <c r="AS1171" s="20"/>
      <c r="AT1171" s="20"/>
      <c r="AU1171" s="20"/>
      <c r="AV1171" s="20"/>
      <c r="AW1171" s="20"/>
      <c r="AX1171" s="20"/>
      <c r="AY1171" s="20"/>
      <c r="AZ1171" s="20"/>
      <c r="BA1171" s="20"/>
      <c r="BB1171" s="20"/>
      <c r="BC1171" s="20"/>
      <c r="BD1171" s="20"/>
      <c r="BE1171" s="20"/>
      <c r="BF1171" s="20"/>
      <c r="BG1171" s="20"/>
      <c r="BH1171" s="20"/>
      <c r="BI1171" s="20"/>
      <c r="BJ1171" s="20"/>
      <c r="BK1171" s="20"/>
      <c r="BL1171" s="20"/>
      <c r="BM1171" s="20"/>
      <c r="BN1171" s="20"/>
      <c r="BO1171" s="20"/>
      <c r="BP1171" s="20"/>
      <c r="BQ1171" s="20"/>
      <c r="BR1171" s="20"/>
      <c r="BS1171" s="20"/>
      <c r="BT1171" s="20"/>
      <c r="BU1171" s="20"/>
      <c r="BV1171" s="20"/>
      <c r="BW1171" s="20"/>
      <c r="BX1171" s="20"/>
      <c r="BY1171" s="20"/>
      <c r="BZ1171" s="20"/>
      <c r="CA1171" s="20"/>
      <c r="CB1171" s="20"/>
      <c r="CC1171" s="20"/>
      <c r="CD1171" s="20"/>
      <c r="CE1171" s="20"/>
      <c r="CF1171" s="20"/>
      <c r="CG1171" s="58"/>
      <c r="CH1171" s="58"/>
      <c r="CI1171" s="58"/>
      <c r="CJ1171" s="58"/>
      <c r="CK1171" s="58"/>
      <c r="CL1171" s="58"/>
      <c r="CM1171" s="20"/>
      <c r="CN1171" s="20"/>
      <c r="CO1171" s="20"/>
      <c r="CP1171" s="20"/>
      <c r="CQ1171" s="20"/>
      <c r="CR1171" s="20"/>
      <c r="CS1171" s="20"/>
      <c r="CT1171" s="20"/>
      <c r="CU1171" s="20"/>
      <c r="CV1171" s="20"/>
      <c r="CW1171" s="20"/>
      <c r="CX1171" s="20"/>
      <c r="CY1171" s="20"/>
      <c r="CZ1171" s="20"/>
      <c r="DA1171" s="20"/>
      <c r="DB1171" s="20"/>
      <c r="DC1171" s="20"/>
      <c r="DD1171" s="20"/>
      <c r="DE1171" s="20"/>
      <c r="DF1171" s="20"/>
      <c r="DG1171" s="20"/>
      <c r="DH1171" s="20"/>
      <c r="DI1171" s="20"/>
      <c r="DJ1171" s="20"/>
      <c r="DK1171" s="20"/>
      <c r="DL1171" s="20"/>
      <c r="DM1171" s="20"/>
      <c r="DN1171" s="20"/>
      <c r="DO1171" s="20"/>
      <c r="DP1171" s="20"/>
      <c r="DQ1171" s="20"/>
      <c r="DR1171" s="57"/>
      <c r="DS1171" s="20"/>
      <c r="DT1171" s="57"/>
      <c r="DU1171" s="20"/>
      <c r="DV1171" s="57"/>
      <c r="DW1171" s="20"/>
      <c r="DX1171" s="57"/>
      <c r="DY1171" s="20"/>
      <c r="DZ1171" s="57"/>
      <c r="EA1171" s="20"/>
      <c r="EB1171" s="20"/>
      <c r="EC1171" s="57"/>
      <c r="ED1171" s="20"/>
      <c r="EE1171" s="20"/>
      <c r="EF1171" s="20"/>
      <c r="EG1171" s="20"/>
      <c r="EH1171" s="20"/>
    </row>
    <row r="1172" spans="1:141" ht="12" customHeight="1" x14ac:dyDescent="0.2">
      <c r="A1172" s="4"/>
      <c r="B1172" s="4"/>
      <c r="C1172" s="73"/>
      <c r="D1172" s="73"/>
      <c r="E1172" s="73"/>
      <c r="F1172" s="73"/>
      <c r="G1172" s="73"/>
      <c r="H1172" s="73"/>
      <c r="I1172" s="73"/>
      <c r="J1172" s="73"/>
      <c r="K1172" s="82"/>
      <c r="L1172" s="81"/>
      <c r="M1172" s="81"/>
      <c r="N1172" s="55"/>
      <c r="O1172" s="55"/>
      <c r="P1172" s="56"/>
      <c r="Q1172" s="17"/>
      <c r="R1172" s="150"/>
      <c r="S1172" s="150"/>
      <c r="T1172" s="150"/>
      <c r="U1172" s="150"/>
      <c r="V1172" s="335"/>
      <c r="W1172" s="342"/>
      <c r="X1172" s="20"/>
      <c r="Y1172" s="20"/>
      <c r="Z1172" s="152"/>
      <c r="AA1172" s="152"/>
      <c r="AB1172" s="152"/>
      <c r="AC1172" s="156"/>
      <c r="AD1172" s="156"/>
      <c r="AE1172" s="76"/>
      <c r="AF1172" s="20"/>
      <c r="AG1172" s="20"/>
      <c r="AH1172" s="20"/>
      <c r="AI1172" s="20"/>
      <c r="AJ1172" s="20"/>
      <c r="AK1172" s="20"/>
      <c r="AL1172" s="20"/>
      <c r="AM1172" s="20"/>
      <c r="AN1172" s="20"/>
      <c r="AO1172" s="20"/>
      <c r="AP1172" s="20"/>
      <c r="AQ1172" s="20"/>
      <c r="AR1172" s="20"/>
      <c r="AS1172" s="20"/>
      <c r="AT1172" s="20"/>
      <c r="AU1172" s="20"/>
      <c r="AV1172" s="20"/>
      <c r="AW1172" s="20"/>
      <c r="AX1172" s="20"/>
      <c r="AY1172" s="20"/>
      <c r="AZ1172" s="20"/>
      <c r="BA1172" s="20"/>
      <c r="BB1172" s="20"/>
      <c r="BC1172" s="20"/>
      <c r="BD1172" s="20"/>
      <c r="BE1172" s="20"/>
      <c r="BF1172" s="20"/>
      <c r="BG1172" s="20"/>
      <c r="BH1172" s="20"/>
      <c r="BI1172" s="20"/>
      <c r="BJ1172" s="20"/>
      <c r="BK1172" s="20"/>
      <c r="BL1172" s="20"/>
      <c r="BM1172" s="20"/>
      <c r="BN1172" s="20"/>
      <c r="BO1172" s="20"/>
      <c r="BP1172" s="20"/>
      <c r="BQ1172" s="20"/>
      <c r="BR1172" s="20"/>
      <c r="BS1172" s="20"/>
      <c r="BT1172" s="20"/>
      <c r="BU1172" s="20"/>
      <c r="BV1172" s="20"/>
      <c r="BW1172" s="20"/>
      <c r="BX1172" s="20"/>
      <c r="BY1172" s="20"/>
      <c r="BZ1172" s="20"/>
      <c r="CA1172" s="20"/>
      <c r="CB1172" s="20"/>
      <c r="CC1172" s="20"/>
      <c r="CD1172" s="20"/>
      <c r="CE1172" s="20"/>
      <c r="CF1172" s="20"/>
      <c r="CG1172" s="58"/>
      <c r="CH1172" s="58"/>
      <c r="CI1172" s="58"/>
      <c r="CJ1172" s="58"/>
      <c r="CK1172" s="58"/>
      <c r="CL1172" s="58"/>
      <c r="CM1172" s="20"/>
      <c r="CN1172" s="20"/>
      <c r="CO1172" s="20"/>
      <c r="CP1172" s="20"/>
      <c r="CQ1172" s="20"/>
      <c r="CR1172" s="20"/>
      <c r="CS1172" s="20"/>
      <c r="CT1172" s="20"/>
      <c r="CU1172" s="20"/>
      <c r="CV1172" s="20"/>
      <c r="CW1172" s="20"/>
      <c r="CX1172" s="20"/>
      <c r="CY1172" s="20"/>
      <c r="CZ1172" s="20"/>
      <c r="DA1172" s="20"/>
      <c r="DB1172" s="20"/>
      <c r="DC1172" s="20"/>
      <c r="DD1172" s="20"/>
      <c r="DE1172" s="20"/>
      <c r="DF1172" s="20"/>
      <c r="DG1172" s="20"/>
      <c r="DH1172" s="20"/>
      <c r="DI1172" s="20"/>
      <c r="DJ1172" s="20"/>
      <c r="DK1172" s="20"/>
      <c r="DL1172" s="20"/>
      <c r="DM1172" s="20"/>
      <c r="DN1172" s="20"/>
      <c r="DO1172" s="20"/>
      <c r="DP1172" s="20"/>
      <c r="DQ1172" s="20"/>
      <c r="DR1172" s="57"/>
      <c r="DS1172" s="20"/>
      <c r="DT1172" s="57"/>
      <c r="DU1172" s="20"/>
      <c r="DV1172" s="57"/>
      <c r="DW1172" s="20"/>
      <c r="DX1172" s="57"/>
      <c r="DY1172" s="20"/>
      <c r="DZ1172" s="57"/>
      <c r="EA1172" s="20"/>
      <c r="EB1172" s="20"/>
      <c r="EC1172" s="57"/>
      <c r="ED1172" s="20"/>
      <c r="EE1172" s="20"/>
      <c r="EK1172" s="1"/>
    </row>
    <row r="1173" spans="1:141" ht="12" customHeight="1" x14ac:dyDescent="0.2">
      <c r="A1173" s="4"/>
      <c r="B1173" s="4"/>
      <c r="C1173" s="73"/>
      <c r="D1173" s="73"/>
      <c r="E1173" s="73"/>
      <c r="F1173" s="73"/>
      <c r="G1173" s="73"/>
      <c r="H1173" s="73"/>
      <c r="I1173" s="73"/>
      <c r="J1173" s="73"/>
      <c r="K1173" s="82"/>
      <c r="L1173" s="81"/>
      <c r="M1173" s="81"/>
      <c r="N1173" s="55"/>
      <c r="O1173" s="55"/>
      <c r="P1173" s="56"/>
      <c r="Q1173" s="17"/>
      <c r="R1173" s="150"/>
      <c r="S1173" s="150"/>
      <c r="T1173" s="150"/>
      <c r="U1173" s="150"/>
      <c r="V1173" s="335"/>
      <c r="W1173" s="342"/>
      <c r="X1173" s="20"/>
      <c r="Y1173" s="20"/>
      <c r="Z1173" s="152"/>
      <c r="AA1173" s="152"/>
      <c r="AB1173" s="152"/>
      <c r="AC1173" s="156"/>
      <c r="AD1173" s="156"/>
      <c r="AE1173" s="76"/>
      <c r="AF1173" s="20"/>
      <c r="AG1173" s="20"/>
      <c r="AH1173" s="20"/>
      <c r="AI1173" s="20"/>
      <c r="AJ1173" s="20"/>
      <c r="AK1173" s="20"/>
      <c r="AL1173" s="20"/>
      <c r="AM1173" s="20"/>
      <c r="AN1173" s="20"/>
      <c r="AO1173" s="20"/>
      <c r="AP1173" s="20"/>
      <c r="AQ1173" s="20"/>
      <c r="AR1173" s="20"/>
      <c r="AS1173" s="20"/>
      <c r="AT1173" s="20"/>
      <c r="AU1173" s="20"/>
      <c r="AV1173" s="20"/>
      <c r="AW1173" s="20"/>
      <c r="AX1173" s="20"/>
      <c r="AY1173" s="20"/>
      <c r="AZ1173" s="20"/>
      <c r="BA1173" s="20"/>
      <c r="BB1173" s="20"/>
      <c r="BC1173" s="20"/>
      <c r="BD1173" s="20"/>
      <c r="BE1173" s="20"/>
      <c r="BF1173" s="20"/>
      <c r="BG1173" s="20"/>
      <c r="BH1173" s="20"/>
      <c r="BI1173" s="20"/>
      <c r="BJ1173" s="20"/>
      <c r="BK1173" s="20"/>
      <c r="BL1173" s="20"/>
      <c r="BM1173" s="20"/>
      <c r="BN1173" s="20"/>
      <c r="BO1173" s="20"/>
      <c r="BP1173" s="20"/>
      <c r="BQ1173" s="20"/>
      <c r="BR1173" s="20"/>
      <c r="BS1173" s="20"/>
      <c r="BT1173" s="20"/>
      <c r="BU1173" s="20"/>
      <c r="BV1173" s="20"/>
      <c r="BW1173" s="20"/>
      <c r="BX1173" s="20"/>
      <c r="BY1173" s="20"/>
      <c r="BZ1173" s="20"/>
      <c r="CA1173" s="20"/>
      <c r="CB1173" s="20"/>
      <c r="CC1173" s="20"/>
      <c r="CD1173" s="20"/>
      <c r="CE1173" s="20"/>
      <c r="CF1173" s="20"/>
      <c r="CG1173" s="58"/>
      <c r="CH1173" s="58"/>
      <c r="CI1173" s="58"/>
      <c r="CJ1173" s="58"/>
      <c r="CK1173" s="58"/>
      <c r="CL1173" s="58"/>
      <c r="CM1173" s="20"/>
      <c r="CN1173" s="20"/>
      <c r="CO1173" s="20"/>
      <c r="CP1173" s="20"/>
      <c r="CQ1173" s="20"/>
      <c r="CR1173" s="20"/>
      <c r="CS1173" s="20"/>
      <c r="CT1173" s="20"/>
      <c r="CU1173" s="20"/>
      <c r="CV1173" s="20"/>
      <c r="CW1173" s="20"/>
      <c r="CX1173" s="20"/>
      <c r="CY1173" s="20"/>
      <c r="CZ1173" s="20"/>
      <c r="DA1173" s="20"/>
      <c r="DB1173" s="20"/>
      <c r="DC1173" s="20"/>
      <c r="DD1173" s="20"/>
      <c r="DE1173" s="20"/>
      <c r="DF1173" s="20"/>
      <c r="DG1173" s="20"/>
      <c r="DH1173" s="20"/>
      <c r="DI1173" s="20"/>
      <c r="DJ1173" s="20"/>
      <c r="DK1173" s="20"/>
      <c r="DL1173" s="20"/>
      <c r="DM1173" s="20"/>
      <c r="DN1173" s="20"/>
      <c r="DO1173" s="20"/>
      <c r="DP1173" s="20"/>
      <c r="DQ1173" s="20"/>
      <c r="DR1173" s="57"/>
      <c r="DS1173" s="20"/>
      <c r="DT1173" s="57"/>
      <c r="DU1173" s="20"/>
      <c r="DV1173" s="57"/>
      <c r="DW1173" s="20"/>
      <c r="DX1173" s="57"/>
      <c r="DY1173" s="20"/>
      <c r="DZ1173" s="57"/>
      <c r="EA1173" s="20"/>
      <c r="EB1173" s="20"/>
      <c r="EC1173" s="57"/>
      <c r="ED1173" s="20"/>
      <c r="EE1173" s="20"/>
      <c r="EK1173" s="1"/>
    </row>
    <row r="1174" spans="1:141" ht="12" customHeight="1" x14ac:dyDescent="0.25">
      <c r="A1174" s="4"/>
      <c r="B1174" s="4"/>
      <c r="C1174" s="73"/>
      <c r="D1174" s="73"/>
      <c r="E1174" s="73"/>
      <c r="F1174" s="73"/>
      <c r="G1174" s="73"/>
      <c r="H1174" s="73"/>
      <c r="I1174" s="73"/>
      <c r="J1174" s="73"/>
      <c r="K1174" s="82"/>
      <c r="L1174" s="81"/>
      <c r="M1174" s="81"/>
      <c r="N1174" s="55"/>
      <c r="O1174" s="55"/>
      <c r="P1174" s="56"/>
      <c r="Q1174" s="8"/>
      <c r="R1174" s="148"/>
      <c r="S1174" s="148"/>
      <c r="T1174" s="148"/>
      <c r="U1174" s="148"/>
      <c r="V1174" s="336"/>
      <c r="Y1174" s="196"/>
      <c r="EK1174" s="1"/>
    </row>
    <row r="1175" spans="1:141" ht="12" customHeight="1" x14ac:dyDescent="0.25">
      <c r="B1175" s="4"/>
      <c r="C1175" s="73"/>
      <c r="D1175" s="73"/>
      <c r="E1175" s="73"/>
      <c r="F1175" s="73"/>
      <c r="G1175" s="73"/>
      <c r="H1175" s="73"/>
      <c r="I1175" s="73"/>
      <c r="J1175" s="73"/>
      <c r="K1175" s="82"/>
      <c r="L1175" s="81"/>
      <c r="M1175" s="81"/>
      <c r="N1175" s="55"/>
      <c r="O1175" s="55"/>
      <c r="P1175" s="56"/>
      <c r="Q1175" s="8"/>
      <c r="R1175" s="148"/>
      <c r="S1175" s="148"/>
      <c r="T1175" s="148"/>
      <c r="U1175" s="148"/>
      <c r="EK1175" s="1"/>
    </row>
    <row r="1176" spans="1:141" ht="12" customHeight="1" x14ac:dyDescent="0.2">
      <c r="A1176" s="4"/>
      <c r="B1176" s="4"/>
      <c r="C1176" s="73"/>
      <c r="D1176" s="73"/>
      <c r="E1176" s="73"/>
      <c r="F1176" s="73"/>
      <c r="G1176" s="73"/>
      <c r="H1176" s="73"/>
      <c r="I1176" s="73"/>
      <c r="J1176" s="73"/>
      <c r="K1176" s="82"/>
      <c r="L1176" s="81"/>
      <c r="M1176" s="81"/>
      <c r="N1176" s="55"/>
      <c r="O1176" s="55"/>
      <c r="P1176" s="56"/>
      <c r="Q1176" s="18"/>
      <c r="R1176" s="160"/>
      <c r="S1176" s="160"/>
      <c r="T1176" s="160"/>
      <c r="U1176" s="160"/>
      <c r="V1176" s="321"/>
      <c r="W1176" s="344"/>
      <c r="X1176" s="47"/>
      <c r="Y1176" s="47"/>
      <c r="Z1176" s="153"/>
      <c r="EK1176" s="1"/>
    </row>
    <row r="1177" spans="1:141" ht="12" customHeight="1" x14ac:dyDescent="0.2">
      <c r="A1177" s="4"/>
      <c r="B1177" s="4"/>
      <c r="C1177" s="73"/>
      <c r="D1177" s="73"/>
      <c r="E1177" s="73"/>
      <c r="F1177" s="73"/>
      <c r="G1177" s="73"/>
      <c r="H1177" s="73"/>
      <c r="I1177" s="73"/>
      <c r="J1177" s="73"/>
      <c r="K1177" s="82"/>
      <c r="L1177" s="81"/>
      <c r="M1177" s="81"/>
      <c r="N1177" s="55"/>
      <c r="O1177" s="55"/>
      <c r="P1177" s="56"/>
      <c r="Q1177" s="18"/>
      <c r="R1177" s="160"/>
      <c r="S1177" s="160"/>
      <c r="T1177" s="160"/>
      <c r="U1177" s="160"/>
      <c r="V1177" s="321"/>
      <c r="W1177" s="344"/>
      <c r="X1177" s="47"/>
      <c r="Y1177" s="47"/>
      <c r="Z1177" s="153"/>
      <c r="EK1177" s="1"/>
    </row>
    <row r="1178" spans="1:141" ht="12" customHeight="1" x14ac:dyDescent="0.25">
      <c r="A1178" s="4"/>
      <c r="B1178" s="4"/>
      <c r="C1178" s="73"/>
      <c r="D1178" s="73"/>
      <c r="E1178" s="73"/>
      <c r="F1178" s="73"/>
      <c r="G1178" s="73"/>
      <c r="H1178" s="73"/>
      <c r="I1178" s="73"/>
      <c r="J1178" s="73"/>
      <c r="K1178" s="82"/>
      <c r="L1178" s="81"/>
      <c r="M1178" s="81"/>
      <c r="N1178" s="55"/>
      <c r="O1178" s="55"/>
      <c r="P1178" s="56"/>
      <c r="Q1178" s="8"/>
      <c r="R1178" s="148"/>
      <c r="S1178" s="148"/>
      <c r="T1178" s="148"/>
      <c r="U1178" s="148"/>
      <c r="V1178" s="334"/>
      <c r="Y1178" s="196"/>
      <c r="EK1178" s="1"/>
    </row>
    <row r="1179" spans="1:141" ht="12" customHeight="1" x14ac:dyDescent="0.25">
      <c r="A1179" s="4"/>
      <c r="B1179" s="4"/>
      <c r="C1179" s="73"/>
      <c r="D1179" s="73"/>
      <c r="E1179" s="73"/>
      <c r="F1179" s="73"/>
      <c r="G1179" s="73"/>
      <c r="H1179" s="73"/>
      <c r="I1179" s="73"/>
      <c r="J1179" s="73"/>
      <c r="K1179" s="82"/>
      <c r="L1179" s="81"/>
      <c r="M1179" s="81"/>
      <c r="N1179" s="55"/>
      <c r="O1179" s="55"/>
      <c r="P1179" s="56"/>
      <c r="Q1179" s="8"/>
      <c r="R1179" s="148"/>
      <c r="S1179" s="148"/>
      <c r="T1179" s="148"/>
      <c r="U1179" s="148"/>
      <c r="V1179" s="334"/>
      <c r="Y1179" s="196"/>
      <c r="EK1179" s="1"/>
    </row>
    <row r="1180" spans="1:141" ht="12" customHeight="1" x14ac:dyDescent="0.25">
      <c r="A1180" s="4"/>
      <c r="B1180" s="4"/>
      <c r="C1180" s="73"/>
      <c r="D1180" s="73"/>
      <c r="E1180" s="73"/>
      <c r="F1180" s="73"/>
      <c r="G1180" s="73"/>
      <c r="H1180" s="73"/>
      <c r="I1180" s="73"/>
      <c r="J1180" s="73"/>
      <c r="K1180" s="82"/>
      <c r="L1180" s="81"/>
      <c r="M1180" s="81"/>
      <c r="N1180" s="55"/>
      <c r="O1180" s="55"/>
      <c r="P1180" s="56"/>
      <c r="Q1180" s="8"/>
      <c r="R1180" s="148"/>
      <c r="S1180" s="148"/>
      <c r="T1180" s="148"/>
      <c r="U1180" s="148"/>
      <c r="V1180" s="334"/>
      <c r="Y1180" s="196"/>
      <c r="EK1180" s="1"/>
    </row>
    <row r="1181" spans="1:141" ht="12" customHeight="1" x14ac:dyDescent="0.25">
      <c r="A1181" s="4"/>
      <c r="B1181" s="4"/>
      <c r="C1181" s="73"/>
      <c r="D1181" s="73"/>
      <c r="E1181" s="73"/>
      <c r="F1181" s="73"/>
      <c r="G1181" s="73"/>
      <c r="H1181" s="73"/>
      <c r="I1181" s="73"/>
      <c r="J1181" s="73"/>
      <c r="K1181" s="82"/>
      <c r="L1181" s="81"/>
      <c r="M1181" s="81"/>
      <c r="N1181" s="55"/>
      <c r="O1181" s="55"/>
      <c r="P1181" s="56"/>
      <c r="Q1181" s="8"/>
      <c r="R1181" s="148"/>
      <c r="S1181" s="148"/>
      <c r="T1181" s="148"/>
      <c r="U1181" s="148"/>
      <c r="V1181" s="334"/>
      <c r="Y1181" s="196"/>
      <c r="EK1181" s="1"/>
    </row>
    <row r="1182" spans="1:141" ht="12" customHeight="1" x14ac:dyDescent="0.25">
      <c r="A1182" s="4"/>
      <c r="B1182" s="4"/>
      <c r="C1182" s="73"/>
      <c r="D1182" s="73"/>
      <c r="E1182" s="73"/>
      <c r="F1182" s="73"/>
      <c r="G1182" s="73"/>
      <c r="H1182" s="73"/>
      <c r="I1182" s="73"/>
      <c r="J1182" s="73"/>
      <c r="K1182" s="82"/>
      <c r="L1182" s="81"/>
      <c r="M1182" s="81"/>
      <c r="N1182" s="55"/>
      <c r="O1182" s="55"/>
      <c r="P1182" s="56"/>
      <c r="Q1182" s="8"/>
      <c r="R1182" s="148"/>
      <c r="S1182" s="148"/>
      <c r="T1182" s="148"/>
      <c r="U1182" s="148"/>
      <c r="V1182" s="334"/>
      <c r="Y1182" s="196"/>
      <c r="EK1182" s="1"/>
    </row>
    <row r="1183" spans="1:141" ht="12" customHeight="1" x14ac:dyDescent="0.25">
      <c r="A1183" s="4"/>
      <c r="B1183" s="4"/>
      <c r="C1183" s="73"/>
      <c r="D1183" s="73"/>
      <c r="E1183" s="73"/>
      <c r="F1183" s="73"/>
      <c r="G1183" s="73"/>
      <c r="H1183" s="73"/>
      <c r="I1183" s="73"/>
      <c r="J1183" s="73"/>
      <c r="K1183" s="82"/>
      <c r="L1183" s="81"/>
      <c r="M1183" s="81"/>
      <c r="N1183" s="55"/>
      <c r="O1183" s="55"/>
      <c r="P1183" s="56"/>
      <c r="Q1183" s="8"/>
      <c r="R1183" s="148"/>
      <c r="S1183" s="148"/>
      <c r="T1183" s="148"/>
      <c r="U1183" s="148"/>
      <c r="V1183" s="334"/>
      <c r="Y1183" s="196"/>
      <c r="EK1183" s="1"/>
    </row>
    <row r="1184" spans="1:141" ht="12" customHeight="1" x14ac:dyDescent="0.25">
      <c r="A1184" s="4"/>
      <c r="B1184" s="4"/>
      <c r="C1184" s="73"/>
      <c r="D1184" s="73"/>
      <c r="E1184" s="73"/>
      <c r="F1184" s="73"/>
      <c r="G1184" s="73"/>
      <c r="H1184" s="73"/>
      <c r="I1184" s="73"/>
      <c r="J1184" s="73"/>
      <c r="K1184" s="82"/>
      <c r="L1184" s="81"/>
      <c r="M1184" s="81"/>
      <c r="N1184" s="55"/>
      <c r="O1184" s="55"/>
      <c r="P1184" s="56"/>
      <c r="Q1184" s="8"/>
      <c r="R1184" s="148"/>
      <c r="S1184" s="148"/>
      <c r="T1184" s="148"/>
      <c r="U1184" s="148"/>
      <c r="V1184" s="334"/>
      <c r="Y1184" s="196"/>
      <c r="EK1184" s="1"/>
    </row>
    <row r="1185" spans="1:141" ht="12" customHeight="1" x14ac:dyDescent="0.25">
      <c r="A1185" s="4"/>
      <c r="B1185" s="4"/>
      <c r="C1185" s="73"/>
      <c r="D1185" s="73"/>
      <c r="E1185" s="73"/>
      <c r="F1185" s="73"/>
      <c r="G1185" s="73"/>
      <c r="H1185" s="73"/>
      <c r="I1185" s="73"/>
      <c r="J1185" s="73"/>
      <c r="K1185" s="82"/>
      <c r="L1185" s="81"/>
      <c r="M1185" s="81"/>
      <c r="N1185" s="55"/>
      <c r="O1185" s="55"/>
      <c r="P1185" s="56"/>
      <c r="Q1185" s="8"/>
      <c r="R1185" s="148"/>
      <c r="S1185" s="148"/>
      <c r="T1185" s="148"/>
      <c r="U1185" s="148"/>
      <c r="V1185" s="334"/>
      <c r="Y1185" s="196"/>
      <c r="EK1185" s="1"/>
    </row>
    <row r="1186" spans="1:141" ht="12" customHeight="1" x14ac:dyDescent="0.3">
      <c r="A1186" s="4"/>
      <c r="B1186" s="4"/>
      <c r="C1186" s="73"/>
      <c r="D1186" s="73"/>
      <c r="E1186" s="73"/>
      <c r="F1186" s="73"/>
      <c r="G1186" s="73"/>
      <c r="H1186" s="73"/>
      <c r="I1186" s="73"/>
      <c r="J1186" s="73"/>
      <c r="K1186" s="82"/>
      <c r="L1186" s="81"/>
      <c r="M1186" s="81"/>
      <c r="N1186" s="55"/>
      <c r="O1186" s="55"/>
      <c r="P1186" s="56"/>
      <c r="Q1186" s="7"/>
      <c r="R1186" s="149"/>
      <c r="S1186" s="149"/>
      <c r="T1186" s="149"/>
      <c r="U1186" s="149"/>
      <c r="V1186" s="321"/>
      <c r="W1186" s="339"/>
      <c r="X1186" s="190"/>
      <c r="Y1186" s="7"/>
      <c r="Z1186" s="149"/>
      <c r="EK1186" s="1"/>
    </row>
    <row r="1187" spans="1:141" ht="12" customHeight="1" x14ac:dyDescent="0.25">
      <c r="A1187" s="4"/>
      <c r="B1187" s="4"/>
      <c r="C1187" s="73"/>
      <c r="D1187" s="73"/>
      <c r="E1187" s="73"/>
      <c r="F1187" s="73"/>
      <c r="G1187" s="73"/>
      <c r="H1187" s="73"/>
      <c r="I1187" s="73"/>
      <c r="J1187" s="73"/>
      <c r="K1187" s="82"/>
      <c r="L1187" s="81"/>
      <c r="M1187" s="81"/>
      <c r="N1187" s="55"/>
      <c r="O1187" s="55"/>
      <c r="P1187" s="56"/>
      <c r="Q1187" s="8"/>
      <c r="R1187" s="148"/>
      <c r="S1187" s="148"/>
      <c r="T1187" s="148"/>
      <c r="U1187" s="148"/>
      <c r="V1187" s="334"/>
      <c r="Y1187" s="196"/>
      <c r="EK1187" s="1"/>
    </row>
    <row r="1188" spans="1:141" ht="12" customHeight="1" x14ac:dyDescent="0.25">
      <c r="A1188" s="4"/>
      <c r="B1188" s="4"/>
      <c r="C1188" s="73"/>
      <c r="D1188" s="73"/>
      <c r="E1188" s="73"/>
      <c r="F1188" s="73"/>
      <c r="G1188" s="73"/>
      <c r="H1188" s="73"/>
      <c r="I1188" s="73"/>
      <c r="J1188" s="73"/>
      <c r="K1188" s="82"/>
      <c r="L1188" s="81"/>
      <c r="M1188" s="81"/>
      <c r="N1188" s="55"/>
      <c r="O1188" s="55"/>
      <c r="P1188" s="56"/>
      <c r="Q1188" s="8"/>
      <c r="R1188" s="148"/>
      <c r="S1188" s="148"/>
      <c r="T1188" s="148"/>
      <c r="U1188" s="148"/>
      <c r="V1188" s="334"/>
      <c r="Y1188" s="196"/>
      <c r="EK1188" s="1"/>
    </row>
    <row r="1189" spans="1:141" ht="12" customHeight="1" x14ac:dyDescent="0.25">
      <c r="A1189" s="4"/>
      <c r="B1189" s="4"/>
      <c r="C1189" s="73"/>
      <c r="D1189" s="73"/>
      <c r="E1189" s="73"/>
      <c r="F1189" s="73"/>
      <c r="G1189" s="73"/>
      <c r="H1189" s="73"/>
      <c r="I1189" s="73"/>
      <c r="J1189" s="73"/>
      <c r="K1189" s="82"/>
      <c r="L1189" s="81"/>
      <c r="M1189" s="81"/>
      <c r="N1189" s="55"/>
      <c r="O1189" s="55"/>
      <c r="P1189" s="56"/>
      <c r="Q1189" s="8"/>
      <c r="R1189" s="148"/>
      <c r="S1189" s="148"/>
      <c r="T1189" s="148"/>
      <c r="U1189" s="148"/>
      <c r="V1189" s="334"/>
      <c r="Y1189" s="196"/>
      <c r="EK1189" s="1"/>
    </row>
    <row r="1190" spans="1:141" ht="12" customHeight="1" x14ac:dyDescent="0.25">
      <c r="A1190" s="4"/>
      <c r="B1190" s="4"/>
      <c r="C1190" s="73"/>
      <c r="D1190" s="73"/>
      <c r="E1190" s="73"/>
      <c r="F1190" s="73"/>
      <c r="G1190" s="73"/>
      <c r="H1190" s="73"/>
      <c r="I1190" s="73"/>
      <c r="J1190" s="73"/>
      <c r="K1190" s="82"/>
      <c r="L1190" s="81"/>
      <c r="M1190" s="81"/>
      <c r="N1190" s="55"/>
      <c r="O1190" s="55"/>
      <c r="P1190" s="56"/>
      <c r="Q1190" s="8"/>
      <c r="R1190" s="148"/>
      <c r="S1190" s="148"/>
      <c r="T1190" s="148"/>
      <c r="U1190" s="148"/>
      <c r="V1190" s="334"/>
      <c r="Y1190" s="196"/>
      <c r="EK1190" s="1"/>
    </row>
    <row r="1191" spans="1:141" ht="12" customHeight="1" x14ac:dyDescent="0.25">
      <c r="A1191" s="4"/>
      <c r="B1191" s="4"/>
      <c r="C1191" s="73"/>
      <c r="D1191" s="73"/>
      <c r="E1191" s="73"/>
      <c r="F1191" s="73"/>
      <c r="G1191" s="73"/>
      <c r="H1191" s="73"/>
      <c r="I1191" s="73"/>
      <c r="J1191" s="73"/>
      <c r="K1191" s="82"/>
      <c r="L1191" s="81"/>
      <c r="M1191" s="81"/>
      <c r="N1191" s="55"/>
      <c r="O1191" s="55"/>
      <c r="P1191" s="56"/>
      <c r="Q1191" s="8"/>
      <c r="R1191" s="148"/>
      <c r="S1191" s="148"/>
      <c r="T1191" s="148"/>
      <c r="U1191" s="148"/>
      <c r="V1191" s="334"/>
      <c r="Y1191" s="196"/>
      <c r="EK1191" s="1"/>
    </row>
    <row r="1192" spans="1:141" ht="12" customHeight="1" x14ac:dyDescent="0.25">
      <c r="A1192" s="4"/>
      <c r="B1192" s="4"/>
      <c r="C1192" s="73"/>
      <c r="D1192" s="73"/>
      <c r="E1192" s="73"/>
      <c r="F1192" s="73"/>
      <c r="G1192" s="73"/>
      <c r="H1192" s="73"/>
      <c r="I1192" s="73"/>
      <c r="J1192" s="73"/>
      <c r="K1192" s="82"/>
      <c r="L1192" s="81"/>
      <c r="M1192" s="81"/>
      <c r="N1192" s="55"/>
      <c r="O1192" s="55"/>
      <c r="P1192" s="56"/>
      <c r="Q1192" s="8"/>
      <c r="R1192" s="148"/>
      <c r="S1192" s="148"/>
      <c r="T1192" s="148"/>
      <c r="U1192" s="148"/>
      <c r="V1192" s="334"/>
      <c r="Y1192" s="196"/>
      <c r="EK1192" s="1"/>
    </row>
    <row r="1193" spans="1:141" ht="12" customHeight="1" x14ac:dyDescent="0.25">
      <c r="A1193" s="4"/>
      <c r="B1193" s="4"/>
      <c r="C1193" s="73"/>
      <c r="D1193" s="73"/>
      <c r="E1193" s="73"/>
      <c r="F1193" s="73"/>
      <c r="G1193" s="73"/>
      <c r="H1193" s="73"/>
      <c r="I1193" s="73"/>
      <c r="J1193" s="73"/>
      <c r="K1193" s="82"/>
      <c r="L1193" s="81"/>
      <c r="M1193" s="81"/>
      <c r="N1193" s="55"/>
      <c r="O1193" s="55"/>
      <c r="P1193" s="56"/>
      <c r="Q1193" s="8"/>
      <c r="R1193" s="148"/>
      <c r="S1193" s="148"/>
      <c r="T1193" s="148"/>
      <c r="U1193" s="148"/>
      <c r="V1193" s="334"/>
      <c r="Y1193" s="196"/>
      <c r="EK1193" s="1"/>
    </row>
    <row r="1194" spans="1:141" ht="12" customHeight="1" x14ac:dyDescent="0.25">
      <c r="A1194" s="4"/>
      <c r="B1194" s="4"/>
      <c r="C1194" s="73"/>
      <c r="D1194" s="73"/>
      <c r="E1194" s="73"/>
      <c r="F1194" s="73"/>
      <c r="G1194" s="73"/>
      <c r="H1194" s="73"/>
      <c r="I1194" s="73"/>
      <c r="J1194" s="73"/>
      <c r="K1194" s="82"/>
      <c r="L1194" s="81"/>
      <c r="M1194" s="81"/>
      <c r="N1194" s="55"/>
      <c r="O1194" s="55"/>
      <c r="P1194" s="56"/>
      <c r="Q1194" s="8"/>
      <c r="R1194" s="148"/>
      <c r="S1194" s="148"/>
      <c r="T1194" s="148"/>
      <c r="U1194" s="148"/>
      <c r="V1194" s="334"/>
      <c r="Y1194" s="196"/>
      <c r="EK1194" s="1"/>
    </row>
    <row r="1195" spans="1:141" ht="12" customHeight="1" x14ac:dyDescent="0.3">
      <c r="A1195" s="4"/>
      <c r="B1195" s="4"/>
      <c r="C1195" s="73"/>
      <c r="D1195" s="73"/>
      <c r="E1195" s="73"/>
      <c r="F1195" s="73"/>
      <c r="G1195" s="73"/>
      <c r="H1195" s="73"/>
      <c r="I1195" s="73"/>
      <c r="J1195" s="73"/>
      <c r="K1195" s="82"/>
      <c r="L1195" s="81"/>
      <c r="M1195" s="81"/>
      <c r="N1195" s="55"/>
      <c r="O1195" s="55"/>
      <c r="P1195" s="56"/>
      <c r="Q1195" s="7"/>
      <c r="R1195" s="149"/>
      <c r="S1195" s="149"/>
      <c r="T1195" s="149"/>
      <c r="U1195" s="149"/>
      <c r="V1195" s="321"/>
      <c r="W1195" s="339"/>
      <c r="X1195" s="190"/>
      <c r="Y1195" s="7"/>
      <c r="Z1195" s="149"/>
      <c r="EK1195" s="1"/>
    </row>
    <row r="1196" spans="1:141" ht="12" customHeight="1" x14ac:dyDescent="0.25">
      <c r="A1196" s="4"/>
      <c r="B1196" s="4"/>
      <c r="C1196" s="73"/>
      <c r="D1196" s="73"/>
      <c r="E1196" s="73"/>
      <c r="F1196" s="73"/>
      <c r="G1196" s="73"/>
      <c r="H1196" s="73"/>
      <c r="I1196" s="73"/>
      <c r="J1196" s="73"/>
      <c r="K1196" s="82"/>
      <c r="L1196" s="81"/>
      <c r="M1196" s="81"/>
      <c r="N1196" s="55"/>
      <c r="O1196" s="55"/>
      <c r="P1196" s="56"/>
      <c r="Q1196" s="8"/>
      <c r="R1196" s="148"/>
      <c r="S1196" s="148"/>
      <c r="T1196" s="148"/>
      <c r="U1196" s="148"/>
      <c r="V1196" s="334"/>
      <c r="Y1196" s="196"/>
      <c r="EK1196" s="1"/>
    </row>
    <row r="1197" spans="1:141" ht="12" customHeight="1" x14ac:dyDescent="0.25">
      <c r="A1197" s="4"/>
      <c r="B1197" s="4"/>
      <c r="C1197" s="73"/>
      <c r="D1197" s="73"/>
      <c r="E1197" s="73"/>
      <c r="F1197" s="73"/>
      <c r="G1197" s="73"/>
      <c r="H1197" s="73"/>
      <c r="I1197" s="73"/>
      <c r="J1197" s="73"/>
      <c r="K1197" s="82"/>
      <c r="L1197" s="81"/>
      <c r="M1197" s="81"/>
      <c r="N1197" s="55"/>
      <c r="O1197" s="55"/>
      <c r="P1197" s="56"/>
      <c r="Q1197" s="8"/>
      <c r="R1197" s="148"/>
      <c r="S1197" s="148"/>
      <c r="T1197" s="148"/>
      <c r="U1197" s="148"/>
      <c r="V1197" s="334"/>
      <c r="Y1197" s="196"/>
      <c r="EK1197" s="1"/>
    </row>
    <row r="1198" spans="1:141" ht="12" customHeight="1" x14ac:dyDescent="0.25">
      <c r="A1198" s="4"/>
      <c r="B1198" s="4"/>
      <c r="C1198" s="73"/>
      <c r="D1198" s="73"/>
      <c r="E1198" s="73"/>
      <c r="F1198" s="73"/>
      <c r="G1198" s="73"/>
      <c r="H1198" s="73"/>
      <c r="I1198" s="73"/>
      <c r="J1198" s="73"/>
      <c r="K1198" s="82"/>
      <c r="L1198" s="81"/>
      <c r="M1198" s="81"/>
      <c r="N1198" s="55"/>
      <c r="O1198" s="55"/>
      <c r="P1198" s="56"/>
      <c r="Q1198" s="8"/>
      <c r="R1198" s="148"/>
      <c r="S1198" s="148"/>
      <c r="T1198" s="148"/>
      <c r="U1198" s="148"/>
      <c r="V1198" s="334"/>
      <c r="Y1198" s="196"/>
      <c r="EK1198" s="1"/>
    </row>
    <row r="1199" spans="1:141" ht="12" customHeight="1" x14ac:dyDescent="0.25">
      <c r="A1199" s="4"/>
      <c r="B1199" s="4"/>
      <c r="C1199" s="73"/>
      <c r="D1199" s="73"/>
      <c r="E1199" s="73"/>
      <c r="F1199" s="73"/>
      <c r="G1199" s="73"/>
      <c r="H1199" s="73"/>
      <c r="I1199" s="73"/>
      <c r="J1199" s="73"/>
      <c r="K1199" s="82"/>
      <c r="L1199" s="81"/>
      <c r="M1199" s="81"/>
      <c r="N1199" s="55"/>
      <c r="O1199" s="55"/>
      <c r="P1199" s="56"/>
      <c r="Q1199" s="8"/>
      <c r="R1199" s="148"/>
      <c r="S1199" s="148"/>
      <c r="T1199" s="148"/>
      <c r="U1199" s="148"/>
      <c r="V1199" s="334"/>
      <c r="Y1199" s="196"/>
      <c r="EK1199" s="1"/>
    </row>
    <row r="1200" spans="1:141" ht="12" customHeight="1" x14ac:dyDescent="0.25">
      <c r="A1200" s="4"/>
      <c r="B1200" s="4"/>
      <c r="C1200" s="73"/>
      <c r="D1200" s="73"/>
      <c r="E1200" s="73"/>
      <c r="F1200" s="73"/>
      <c r="G1200" s="73"/>
      <c r="H1200" s="73"/>
      <c r="I1200" s="73"/>
      <c r="J1200" s="73"/>
      <c r="K1200" s="82"/>
      <c r="L1200" s="81"/>
      <c r="M1200" s="81"/>
      <c r="N1200" s="55"/>
      <c r="O1200" s="55"/>
      <c r="P1200" s="56"/>
      <c r="Q1200" s="8"/>
      <c r="R1200" s="148"/>
      <c r="S1200" s="148"/>
      <c r="T1200" s="148"/>
      <c r="U1200" s="148"/>
      <c r="V1200" s="334"/>
      <c r="Y1200" s="196"/>
      <c r="EK1200" s="1"/>
    </row>
    <row r="1201" spans="1:141" ht="12" customHeight="1" x14ac:dyDescent="0.25">
      <c r="A1201" s="4"/>
      <c r="B1201" s="4"/>
      <c r="C1201" s="73"/>
      <c r="D1201" s="73"/>
      <c r="E1201" s="73"/>
      <c r="F1201" s="73"/>
      <c r="G1201" s="73"/>
      <c r="H1201" s="73"/>
      <c r="I1201" s="73"/>
      <c r="J1201" s="73"/>
      <c r="K1201" s="82"/>
      <c r="L1201" s="81"/>
      <c r="M1201" s="81"/>
      <c r="N1201" s="55"/>
      <c r="O1201" s="55"/>
      <c r="P1201" s="56"/>
      <c r="Q1201" s="8"/>
      <c r="R1201" s="148"/>
      <c r="S1201" s="148"/>
      <c r="T1201" s="148"/>
      <c r="U1201" s="148"/>
      <c r="V1201" s="334"/>
      <c r="Y1201" s="196"/>
      <c r="EK1201" s="1"/>
    </row>
    <row r="1202" spans="1:141" ht="12" customHeight="1" x14ac:dyDescent="0.25">
      <c r="B1202" s="4"/>
      <c r="C1202" s="73"/>
      <c r="D1202" s="73"/>
      <c r="E1202" s="73"/>
      <c r="F1202" s="73"/>
      <c r="G1202" s="73"/>
      <c r="H1202" s="73"/>
      <c r="I1202" s="73"/>
      <c r="J1202" s="73"/>
      <c r="K1202" s="82"/>
      <c r="L1202" s="81"/>
      <c r="M1202" s="81"/>
      <c r="N1202" s="55"/>
      <c r="O1202" s="55"/>
      <c r="P1202" s="56"/>
      <c r="Q1202" s="8"/>
      <c r="R1202" s="148"/>
      <c r="S1202" s="148"/>
      <c r="T1202" s="148"/>
      <c r="U1202" s="148"/>
      <c r="V1202" s="334"/>
      <c r="Y1202" s="196"/>
      <c r="EK1202" s="1"/>
    </row>
    <row r="1203" spans="1:141" ht="12" customHeight="1" x14ac:dyDescent="0.25">
      <c r="A1203" s="4"/>
      <c r="B1203" s="4"/>
      <c r="C1203" s="73"/>
      <c r="D1203" s="73"/>
      <c r="E1203" s="73"/>
      <c r="F1203" s="73"/>
      <c r="G1203" s="73"/>
      <c r="H1203" s="73"/>
      <c r="I1203" s="73"/>
      <c r="J1203" s="73"/>
      <c r="K1203" s="82"/>
      <c r="L1203" s="81"/>
      <c r="M1203" s="81"/>
      <c r="N1203" s="55"/>
      <c r="O1203" s="55"/>
      <c r="P1203" s="56"/>
      <c r="Q1203" s="8"/>
      <c r="R1203" s="148"/>
      <c r="S1203" s="148"/>
      <c r="T1203" s="148"/>
      <c r="U1203" s="148"/>
      <c r="V1203" s="334"/>
      <c r="Y1203" s="196"/>
      <c r="EK1203" s="1"/>
    </row>
    <row r="1204" spans="1:141" ht="12" customHeight="1" x14ac:dyDescent="0.3">
      <c r="A1204" s="4"/>
      <c r="B1204" s="4"/>
      <c r="C1204" s="73"/>
      <c r="D1204" s="73"/>
      <c r="E1204" s="73"/>
      <c r="F1204" s="73"/>
      <c r="G1204" s="73"/>
      <c r="H1204" s="73"/>
      <c r="I1204" s="73"/>
      <c r="J1204" s="73"/>
      <c r="K1204" s="82"/>
      <c r="L1204" s="81"/>
      <c r="M1204" s="81"/>
      <c r="N1204" s="55"/>
      <c r="O1204" s="55"/>
      <c r="P1204" s="56"/>
      <c r="Q1204" s="7"/>
      <c r="R1204" s="149"/>
      <c r="S1204" s="149"/>
      <c r="T1204" s="149"/>
      <c r="U1204" s="149"/>
      <c r="V1204" s="321"/>
      <c r="W1204" s="339"/>
      <c r="X1204" s="190"/>
      <c r="Y1204" s="7"/>
      <c r="Z1204" s="149"/>
      <c r="EK1204" s="1"/>
    </row>
    <row r="1205" spans="1:141" ht="12" customHeight="1" x14ac:dyDescent="0.25">
      <c r="A1205" s="4"/>
      <c r="B1205" s="4"/>
      <c r="C1205" s="73"/>
      <c r="D1205" s="73"/>
      <c r="E1205" s="73"/>
      <c r="F1205" s="73"/>
      <c r="G1205" s="73"/>
      <c r="H1205" s="73"/>
      <c r="I1205" s="73"/>
      <c r="J1205" s="73"/>
      <c r="K1205" s="82"/>
      <c r="L1205" s="81"/>
      <c r="M1205" s="81"/>
      <c r="N1205" s="55"/>
      <c r="O1205" s="55"/>
      <c r="P1205" s="56"/>
      <c r="Q1205" s="8"/>
      <c r="R1205" s="148"/>
      <c r="S1205" s="148"/>
      <c r="T1205" s="148"/>
      <c r="U1205" s="148"/>
      <c r="V1205" s="334"/>
      <c r="Y1205" s="196"/>
      <c r="EK1205" s="1"/>
    </row>
    <row r="1206" spans="1:141" ht="12" customHeight="1" x14ac:dyDescent="0.25">
      <c r="A1206" s="4"/>
      <c r="B1206" s="4"/>
      <c r="C1206" s="73"/>
      <c r="D1206" s="73"/>
      <c r="E1206" s="73"/>
      <c r="F1206" s="73"/>
      <c r="G1206" s="73"/>
      <c r="H1206" s="73"/>
      <c r="I1206" s="73"/>
      <c r="J1206" s="73"/>
      <c r="K1206" s="82"/>
      <c r="L1206" s="81"/>
      <c r="M1206" s="81"/>
      <c r="N1206" s="55"/>
      <c r="O1206" s="55"/>
      <c r="P1206" s="56"/>
      <c r="Q1206" s="8"/>
      <c r="R1206" s="148"/>
      <c r="S1206" s="148"/>
      <c r="T1206" s="148"/>
      <c r="U1206" s="148"/>
      <c r="V1206" s="334"/>
      <c r="Y1206" s="196"/>
      <c r="EK1206" s="1"/>
    </row>
    <row r="1207" spans="1:141" ht="12" customHeight="1" x14ac:dyDescent="0.25">
      <c r="A1207" s="4"/>
      <c r="B1207" s="4"/>
      <c r="C1207" s="73"/>
      <c r="D1207" s="73"/>
      <c r="E1207" s="73"/>
      <c r="F1207" s="73"/>
      <c r="G1207" s="73"/>
      <c r="H1207" s="73"/>
      <c r="I1207" s="73"/>
      <c r="J1207" s="73"/>
      <c r="K1207" s="82"/>
      <c r="L1207" s="81"/>
      <c r="M1207" s="81"/>
      <c r="N1207" s="55"/>
      <c r="O1207" s="55"/>
      <c r="P1207" s="56"/>
      <c r="Q1207" s="8"/>
      <c r="R1207" s="148"/>
      <c r="S1207" s="148"/>
      <c r="T1207" s="148"/>
      <c r="U1207" s="148"/>
      <c r="V1207" s="334"/>
      <c r="Y1207" s="196"/>
      <c r="EK1207" s="1"/>
    </row>
    <row r="1208" spans="1:141" ht="12" customHeight="1" x14ac:dyDescent="0.25">
      <c r="A1208" s="4"/>
      <c r="B1208" s="4"/>
      <c r="C1208" s="73"/>
      <c r="D1208" s="73"/>
      <c r="E1208" s="73"/>
      <c r="F1208" s="73"/>
      <c r="G1208" s="73"/>
      <c r="H1208" s="73"/>
      <c r="I1208" s="73"/>
      <c r="J1208" s="73"/>
      <c r="K1208" s="82"/>
      <c r="L1208" s="81"/>
      <c r="M1208" s="81"/>
      <c r="N1208" s="55"/>
      <c r="O1208" s="55"/>
      <c r="P1208" s="56"/>
      <c r="Q1208" s="8"/>
      <c r="R1208" s="148"/>
      <c r="S1208" s="148"/>
      <c r="T1208" s="148"/>
      <c r="U1208" s="148"/>
      <c r="V1208" s="334"/>
      <c r="Y1208" s="196"/>
      <c r="EK1208" s="1"/>
    </row>
    <row r="1209" spans="1:141" ht="12" customHeight="1" x14ac:dyDescent="0.25">
      <c r="A1209" s="4"/>
      <c r="B1209" s="4"/>
      <c r="C1209" s="73"/>
      <c r="D1209" s="73"/>
      <c r="E1209" s="73"/>
      <c r="F1209" s="73"/>
      <c r="G1209" s="73"/>
      <c r="H1209" s="73"/>
      <c r="I1209" s="73"/>
      <c r="J1209" s="73"/>
      <c r="K1209" s="82"/>
      <c r="L1209" s="81"/>
      <c r="M1209" s="81"/>
      <c r="N1209" s="55"/>
      <c r="O1209" s="55"/>
      <c r="P1209" s="56"/>
      <c r="Q1209" s="8"/>
      <c r="R1209" s="148"/>
      <c r="S1209" s="148"/>
      <c r="T1209" s="148"/>
      <c r="U1209" s="148"/>
      <c r="V1209" s="334"/>
      <c r="Y1209" s="196"/>
      <c r="EK1209" s="1"/>
    </row>
    <row r="1210" spans="1:141" ht="12" customHeight="1" x14ac:dyDescent="0.25">
      <c r="A1210" s="4"/>
      <c r="B1210" s="4"/>
      <c r="C1210" s="73"/>
      <c r="D1210" s="73"/>
      <c r="E1210" s="73"/>
      <c r="F1210" s="73"/>
      <c r="G1210" s="73"/>
      <c r="H1210" s="73"/>
      <c r="I1210" s="73"/>
      <c r="J1210" s="73"/>
      <c r="K1210" s="82"/>
      <c r="L1210" s="81"/>
      <c r="M1210" s="81"/>
      <c r="N1210" s="55"/>
      <c r="O1210" s="55"/>
      <c r="P1210" s="56"/>
      <c r="Q1210" s="8"/>
      <c r="R1210" s="148"/>
      <c r="S1210" s="148"/>
      <c r="T1210" s="148"/>
      <c r="U1210" s="148"/>
      <c r="V1210" s="334"/>
      <c r="Y1210" s="196"/>
      <c r="EK1210" s="1"/>
    </row>
    <row r="1211" spans="1:141" ht="12" customHeight="1" x14ac:dyDescent="0.25">
      <c r="A1211" s="4"/>
      <c r="B1211" s="4"/>
      <c r="C1211" s="73"/>
      <c r="D1211" s="73"/>
      <c r="E1211" s="73"/>
      <c r="F1211" s="73"/>
      <c r="G1211" s="73"/>
      <c r="H1211" s="73"/>
      <c r="I1211" s="73"/>
      <c r="J1211" s="73"/>
      <c r="K1211" s="82"/>
      <c r="L1211" s="81"/>
      <c r="M1211" s="81"/>
      <c r="N1211" s="55"/>
      <c r="O1211" s="55"/>
      <c r="P1211" s="56"/>
      <c r="Q1211" s="8"/>
      <c r="R1211" s="148"/>
      <c r="S1211" s="148"/>
      <c r="T1211" s="148"/>
      <c r="U1211" s="148"/>
      <c r="V1211" s="334"/>
      <c r="Y1211" s="196"/>
      <c r="EK1211" s="1"/>
    </row>
    <row r="1212" spans="1:141" ht="12" customHeight="1" x14ac:dyDescent="0.25">
      <c r="A1212" s="4"/>
      <c r="B1212" s="4"/>
      <c r="C1212" s="73"/>
      <c r="D1212" s="73"/>
      <c r="E1212" s="73"/>
      <c r="F1212" s="73"/>
      <c r="G1212" s="73"/>
      <c r="H1212" s="73"/>
      <c r="I1212" s="73"/>
      <c r="J1212" s="73"/>
      <c r="K1212" s="82"/>
      <c r="L1212" s="81"/>
      <c r="M1212" s="81"/>
      <c r="N1212" s="55"/>
      <c r="O1212" s="55"/>
      <c r="P1212" s="56"/>
      <c r="Q1212" s="8"/>
      <c r="R1212" s="148"/>
      <c r="S1212" s="148"/>
      <c r="T1212" s="148"/>
      <c r="U1212" s="148"/>
      <c r="V1212" s="334"/>
      <c r="Y1212" s="196"/>
      <c r="EK1212" s="1"/>
    </row>
    <row r="1213" spans="1:141" ht="12" customHeight="1" x14ac:dyDescent="0.25">
      <c r="A1213" s="4"/>
      <c r="B1213" s="4"/>
      <c r="C1213" s="73"/>
      <c r="D1213" s="73"/>
      <c r="E1213" s="73"/>
      <c r="F1213" s="73"/>
      <c r="G1213" s="73"/>
      <c r="H1213" s="73"/>
      <c r="I1213" s="73"/>
      <c r="J1213" s="73"/>
      <c r="K1213" s="82"/>
      <c r="L1213" s="81"/>
      <c r="M1213" s="81"/>
      <c r="N1213" s="55"/>
      <c r="O1213" s="55"/>
      <c r="P1213" s="56"/>
      <c r="Q1213" s="8"/>
      <c r="R1213" s="148"/>
      <c r="S1213" s="148"/>
      <c r="T1213" s="148"/>
      <c r="U1213" s="148"/>
      <c r="V1213" s="336"/>
      <c r="Y1213" s="196"/>
      <c r="EK1213" s="1"/>
    </row>
    <row r="1214" spans="1:141" ht="12" customHeight="1" x14ac:dyDescent="0.25">
      <c r="B1214" s="4"/>
      <c r="C1214" s="73"/>
      <c r="D1214" s="73"/>
      <c r="E1214" s="73"/>
      <c r="F1214" s="73"/>
      <c r="G1214" s="73"/>
      <c r="H1214" s="73"/>
      <c r="I1214" s="73"/>
      <c r="J1214" s="73"/>
      <c r="K1214" s="82"/>
      <c r="L1214" s="81"/>
      <c r="M1214" s="81"/>
      <c r="N1214" s="55"/>
      <c r="O1214" s="55"/>
      <c r="P1214" s="56"/>
      <c r="Q1214" s="8"/>
      <c r="R1214" s="148"/>
      <c r="S1214" s="148"/>
      <c r="T1214" s="148"/>
      <c r="U1214" s="148"/>
      <c r="EK1214" s="1"/>
    </row>
    <row r="1215" spans="1:141" ht="12" customHeight="1" x14ac:dyDescent="0.3">
      <c r="B1215" s="4"/>
      <c r="C1215" s="73"/>
      <c r="D1215" s="73"/>
      <c r="E1215" s="73"/>
      <c r="F1215" s="73"/>
      <c r="G1215" s="73"/>
      <c r="H1215" s="73"/>
      <c r="I1215" s="73"/>
      <c r="J1215" s="73"/>
      <c r="K1215" s="82"/>
      <c r="L1215" s="81"/>
      <c r="M1215" s="81"/>
      <c r="N1215" s="55"/>
      <c r="O1215" s="55"/>
      <c r="P1215" s="56"/>
      <c r="Q1215" s="10"/>
      <c r="R1215" s="159"/>
      <c r="S1215" s="159"/>
      <c r="T1215" s="159"/>
      <c r="U1215" s="159"/>
      <c r="W1215" s="339"/>
      <c r="X1215" s="190"/>
      <c r="Y1215" s="198"/>
      <c r="Z1215" s="149"/>
      <c r="EK1215" s="1"/>
    </row>
    <row r="1216" spans="1:141" s="19" customFormat="1" ht="12" customHeight="1" x14ac:dyDescent="0.25">
      <c r="B1216" s="4"/>
      <c r="C1216" s="73"/>
      <c r="D1216" s="73"/>
      <c r="E1216" s="73"/>
      <c r="F1216" s="73"/>
      <c r="G1216" s="73"/>
      <c r="H1216" s="73"/>
      <c r="I1216" s="73"/>
      <c r="J1216" s="73"/>
      <c r="K1216" s="82"/>
      <c r="L1216" s="81"/>
      <c r="M1216" s="81"/>
      <c r="N1216" s="55"/>
      <c r="O1216" s="55"/>
      <c r="P1216" s="56"/>
      <c r="Q1216" s="53"/>
      <c r="R1216" s="151"/>
      <c r="S1216" s="151"/>
      <c r="T1216" s="151"/>
      <c r="U1216" s="151"/>
      <c r="V1216" s="321"/>
      <c r="W1216" s="338"/>
      <c r="X1216" s="192"/>
      <c r="Y1216" s="53"/>
      <c r="Z1216" s="151"/>
      <c r="AA1216" s="152"/>
      <c r="AB1216" s="152"/>
      <c r="AC1216" s="152"/>
      <c r="AD1216" s="152"/>
      <c r="AE1216" s="20"/>
      <c r="AF1216" s="20"/>
      <c r="AG1216" s="20"/>
      <c r="AH1216" s="20"/>
      <c r="AI1216" s="20"/>
      <c r="AJ1216" s="20"/>
      <c r="AK1216" s="20"/>
      <c r="AL1216" s="20"/>
      <c r="AM1216" s="20"/>
      <c r="AN1216" s="20"/>
      <c r="AO1216" s="20"/>
      <c r="AP1216" s="20"/>
      <c r="AQ1216" s="20"/>
      <c r="AR1216" s="20"/>
      <c r="AS1216" s="20"/>
      <c r="AT1216" s="20"/>
      <c r="AU1216" s="20"/>
      <c r="AV1216" s="20"/>
      <c r="AW1216" s="20"/>
      <c r="AX1216" s="20"/>
      <c r="AY1216" s="20"/>
      <c r="AZ1216" s="20"/>
      <c r="BA1216" s="20"/>
      <c r="BB1216" s="20"/>
      <c r="BC1216" s="20"/>
      <c r="BD1216" s="20"/>
      <c r="BE1216" s="20"/>
      <c r="BF1216" s="20"/>
      <c r="BG1216" s="20"/>
      <c r="BH1216" s="20"/>
      <c r="BI1216" s="20"/>
      <c r="BJ1216" s="20"/>
      <c r="BK1216" s="20"/>
      <c r="BL1216" s="20"/>
      <c r="BM1216" s="20"/>
      <c r="BN1216" s="20"/>
      <c r="BO1216" s="20"/>
      <c r="BP1216" s="20"/>
      <c r="BQ1216" s="20"/>
      <c r="BR1216" s="20"/>
      <c r="BS1216" s="20"/>
      <c r="BT1216" s="20"/>
      <c r="BU1216" s="20"/>
      <c r="BV1216" s="20"/>
      <c r="BW1216" s="20"/>
      <c r="BX1216" s="20"/>
      <c r="BY1216" s="20"/>
      <c r="BZ1216" s="20"/>
      <c r="CA1216" s="20"/>
      <c r="CB1216" s="20"/>
      <c r="CC1216" s="20"/>
      <c r="CD1216" s="20"/>
      <c r="CE1216" s="20"/>
      <c r="CF1216" s="20"/>
      <c r="CG1216" s="20"/>
      <c r="CH1216" s="20"/>
      <c r="CI1216" s="20"/>
      <c r="CJ1216" s="20"/>
      <c r="CK1216" s="20"/>
      <c r="CL1216" s="20"/>
      <c r="CM1216" s="20"/>
      <c r="CN1216" s="20"/>
      <c r="CO1216" s="20"/>
      <c r="CP1216" s="20"/>
      <c r="CQ1216" s="20"/>
      <c r="CR1216" s="20"/>
      <c r="CS1216" s="20"/>
      <c r="CT1216" s="20"/>
      <c r="CU1216" s="20"/>
      <c r="CV1216" s="20"/>
      <c r="CW1216" s="20"/>
      <c r="CX1216" s="20"/>
      <c r="CY1216" s="20"/>
      <c r="CZ1216" s="20"/>
      <c r="DA1216" s="20"/>
      <c r="DB1216" s="20"/>
      <c r="DC1216" s="20"/>
      <c r="DD1216" s="20"/>
      <c r="DE1216" s="20"/>
      <c r="DF1216" s="20"/>
      <c r="DG1216" s="20"/>
      <c r="DH1216" s="20"/>
      <c r="DI1216" s="20"/>
      <c r="DJ1216" s="20"/>
      <c r="DK1216" s="20"/>
      <c r="DL1216" s="20"/>
      <c r="DM1216" s="20"/>
      <c r="DN1216" s="20"/>
      <c r="DO1216" s="20"/>
      <c r="DP1216" s="20"/>
      <c r="DQ1216" s="20"/>
      <c r="DR1216" s="20"/>
      <c r="DS1216" s="20"/>
      <c r="DT1216" s="20"/>
      <c r="DU1216" s="20"/>
      <c r="DV1216" s="20"/>
      <c r="DW1216" s="20"/>
      <c r="DX1216" s="20"/>
      <c r="DY1216" s="20"/>
      <c r="DZ1216" s="20"/>
      <c r="EA1216" s="20"/>
      <c r="EB1216" s="20"/>
      <c r="EC1216" s="20"/>
      <c r="ED1216" s="20"/>
      <c r="EE1216" s="20"/>
      <c r="EF1216" s="20"/>
      <c r="EG1216" s="20"/>
      <c r="EH1216" s="20"/>
    </row>
    <row r="1217" spans="1:141" s="19" customFormat="1" ht="12" customHeight="1" x14ac:dyDescent="0.25">
      <c r="B1217" s="4"/>
      <c r="C1217" s="73"/>
      <c r="D1217" s="73"/>
      <c r="E1217" s="73"/>
      <c r="F1217" s="73"/>
      <c r="G1217" s="73"/>
      <c r="H1217" s="73"/>
      <c r="I1217" s="73"/>
      <c r="J1217" s="73"/>
      <c r="K1217" s="82"/>
      <c r="L1217" s="81"/>
      <c r="M1217" s="81"/>
      <c r="N1217" s="55"/>
      <c r="O1217" s="55"/>
      <c r="P1217" s="56"/>
      <c r="Q1217" s="53"/>
      <c r="R1217" s="151"/>
      <c r="S1217" s="151"/>
      <c r="T1217" s="151"/>
      <c r="U1217" s="151"/>
      <c r="V1217" s="321"/>
      <c r="W1217" s="338"/>
      <c r="X1217" s="192"/>
      <c r="Y1217" s="53"/>
      <c r="Z1217" s="151"/>
      <c r="AA1217" s="152"/>
      <c r="AB1217" s="152"/>
      <c r="AC1217" s="152"/>
      <c r="AD1217" s="152"/>
      <c r="AE1217" s="20"/>
      <c r="AF1217" s="20"/>
      <c r="AG1217" s="20"/>
      <c r="AH1217" s="20"/>
      <c r="AI1217" s="20"/>
      <c r="AJ1217" s="20"/>
      <c r="AK1217" s="20"/>
      <c r="AL1217" s="20"/>
      <c r="AM1217" s="20"/>
      <c r="AN1217" s="20"/>
      <c r="AO1217" s="20"/>
      <c r="AP1217" s="20"/>
      <c r="AQ1217" s="20"/>
      <c r="AR1217" s="20"/>
      <c r="AS1217" s="20"/>
      <c r="AT1217" s="20"/>
      <c r="AU1217" s="20"/>
      <c r="AV1217" s="20"/>
      <c r="AW1217" s="20"/>
      <c r="AX1217" s="20"/>
      <c r="AY1217" s="20"/>
      <c r="AZ1217" s="20"/>
      <c r="BA1217" s="20"/>
      <c r="BB1217" s="20"/>
      <c r="BC1217" s="20"/>
      <c r="BD1217" s="20"/>
      <c r="BE1217" s="20"/>
      <c r="BF1217" s="20"/>
      <c r="BG1217" s="20"/>
      <c r="BH1217" s="20"/>
      <c r="BI1217" s="20"/>
      <c r="BJ1217" s="20"/>
      <c r="BK1217" s="20"/>
      <c r="BL1217" s="20"/>
      <c r="BM1217" s="20"/>
      <c r="BN1217" s="20"/>
      <c r="BO1217" s="20"/>
      <c r="BP1217" s="20"/>
      <c r="BQ1217" s="20"/>
      <c r="BR1217" s="20"/>
      <c r="BS1217" s="20"/>
      <c r="BT1217" s="20"/>
      <c r="BU1217" s="20"/>
      <c r="BV1217" s="20"/>
      <c r="BW1217" s="20"/>
      <c r="BX1217" s="20"/>
      <c r="BY1217" s="20"/>
      <c r="BZ1217" s="20"/>
      <c r="CA1217" s="20"/>
      <c r="CB1217" s="20"/>
      <c r="CC1217" s="20"/>
      <c r="CD1217" s="20"/>
      <c r="CE1217" s="20"/>
      <c r="CF1217" s="20"/>
      <c r="CG1217" s="20"/>
      <c r="CH1217" s="20"/>
      <c r="CI1217" s="20"/>
      <c r="CJ1217" s="20"/>
      <c r="CK1217" s="20"/>
      <c r="CL1217" s="20"/>
      <c r="CM1217" s="20"/>
      <c r="CN1217" s="20"/>
      <c r="CO1217" s="20"/>
      <c r="CP1217" s="20"/>
      <c r="CQ1217" s="20"/>
      <c r="CR1217" s="20"/>
      <c r="CS1217" s="20"/>
      <c r="CT1217" s="20"/>
      <c r="CU1217" s="20"/>
      <c r="CV1217" s="20"/>
      <c r="CW1217" s="20"/>
      <c r="CX1217" s="20"/>
      <c r="CY1217" s="20"/>
      <c r="CZ1217" s="20"/>
      <c r="DA1217" s="20"/>
      <c r="DB1217" s="20"/>
      <c r="DC1217" s="20"/>
      <c r="DD1217" s="20"/>
      <c r="DE1217" s="20"/>
      <c r="DF1217" s="20"/>
      <c r="DG1217" s="20"/>
      <c r="DH1217" s="20"/>
      <c r="DI1217" s="20"/>
      <c r="DJ1217" s="20"/>
      <c r="DK1217" s="20"/>
      <c r="DL1217" s="20"/>
      <c r="DM1217" s="20"/>
      <c r="DN1217" s="20"/>
      <c r="DO1217" s="20"/>
      <c r="DP1217" s="20"/>
      <c r="DQ1217" s="20"/>
      <c r="DR1217" s="20"/>
      <c r="DS1217" s="20"/>
      <c r="DT1217" s="20"/>
      <c r="DU1217" s="20"/>
      <c r="DV1217" s="20"/>
      <c r="DW1217" s="20"/>
      <c r="DX1217" s="20"/>
      <c r="DY1217" s="20"/>
      <c r="DZ1217" s="20"/>
      <c r="EA1217" s="20"/>
      <c r="EB1217" s="20"/>
      <c r="EC1217" s="20"/>
      <c r="ED1217" s="20"/>
      <c r="EE1217" s="20"/>
      <c r="EF1217" s="20"/>
      <c r="EG1217" s="20"/>
      <c r="EH1217" s="20"/>
    </row>
    <row r="1218" spans="1:141" s="19" customFormat="1" ht="12" customHeight="1" x14ac:dyDescent="0.25">
      <c r="B1218" s="4"/>
      <c r="C1218" s="73"/>
      <c r="D1218" s="73"/>
      <c r="E1218" s="73"/>
      <c r="F1218" s="73"/>
      <c r="G1218" s="73"/>
      <c r="H1218" s="73"/>
      <c r="I1218" s="73"/>
      <c r="J1218" s="73"/>
      <c r="K1218" s="82"/>
      <c r="L1218" s="81"/>
      <c r="M1218" s="81"/>
      <c r="N1218" s="55"/>
      <c r="O1218" s="55"/>
      <c r="P1218" s="56"/>
      <c r="Q1218" s="53"/>
      <c r="R1218" s="151"/>
      <c r="S1218" s="151"/>
      <c r="T1218" s="151"/>
      <c r="U1218" s="151"/>
      <c r="V1218" s="321"/>
      <c r="W1218" s="338"/>
      <c r="X1218" s="192"/>
      <c r="Y1218" s="53"/>
      <c r="Z1218" s="151"/>
      <c r="AA1218" s="152"/>
      <c r="AB1218" s="152"/>
      <c r="AC1218" s="152"/>
      <c r="AD1218" s="152"/>
      <c r="AE1218" s="20"/>
      <c r="AF1218" s="20"/>
      <c r="AG1218" s="20"/>
      <c r="AH1218" s="20"/>
      <c r="AI1218" s="20"/>
      <c r="AJ1218" s="20"/>
      <c r="AK1218" s="20"/>
      <c r="AL1218" s="20"/>
      <c r="AM1218" s="20"/>
      <c r="AN1218" s="20"/>
      <c r="AO1218" s="20"/>
      <c r="AP1218" s="20"/>
      <c r="AQ1218" s="20"/>
      <c r="AR1218" s="20"/>
      <c r="AS1218" s="20"/>
      <c r="AT1218" s="20"/>
      <c r="AU1218" s="20"/>
      <c r="AV1218" s="20"/>
      <c r="AW1218" s="20"/>
      <c r="AX1218" s="20"/>
      <c r="AY1218" s="20"/>
      <c r="AZ1218" s="20"/>
      <c r="BA1218" s="20"/>
      <c r="BB1218" s="20"/>
      <c r="BC1218" s="20"/>
      <c r="BD1218" s="20"/>
      <c r="BE1218" s="20"/>
      <c r="BF1218" s="20"/>
      <c r="BG1218" s="20"/>
      <c r="BH1218" s="20"/>
      <c r="BI1218" s="20"/>
      <c r="BJ1218" s="20"/>
      <c r="BK1218" s="20"/>
      <c r="BL1218" s="20"/>
      <c r="BM1218" s="20"/>
      <c r="BN1218" s="20"/>
      <c r="BO1218" s="20"/>
      <c r="BP1218" s="20"/>
      <c r="BQ1218" s="20"/>
      <c r="BR1218" s="20"/>
      <c r="BS1218" s="20"/>
      <c r="BT1218" s="20"/>
      <c r="BU1218" s="20"/>
      <c r="BV1218" s="20"/>
      <c r="BW1218" s="20"/>
      <c r="BX1218" s="20"/>
      <c r="BY1218" s="20"/>
      <c r="BZ1218" s="20"/>
      <c r="CA1218" s="20"/>
      <c r="CB1218" s="20"/>
      <c r="CC1218" s="20"/>
      <c r="CD1218" s="20"/>
      <c r="CE1218" s="20"/>
      <c r="CF1218" s="20"/>
      <c r="CG1218" s="20"/>
      <c r="CH1218" s="20"/>
      <c r="CI1218" s="20"/>
      <c r="CJ1218" s="20"/>
      <c r="CK1218" s="20"/>
      <c r="CL1218" s="20"/>
      <c r="CM1218" s="20"/>
      <c r="CN1218" s="20"/>
      <c r="CO1218" s="20"/>
      <c r="CP1218" s="20"/>
      <c r="CQ1218" s="20"/>
      <c r="CR1218" s="20"/>
      <c r="CS1218" s="20"/>
      <c r="CT1218" s="20"/>
      <c r="CU1218" s="20"/>
      <c r="CV1218" s="20"/>
      <c r="CW1218" s="20"/>
      <c r="CX1218" s="20"/>
      <c r="CY1218" s="20"/>
      <c r="CZ1218" s="20"/>
      <c r="DA1218" s="20"/>
      <c r="DB1218" s="20"/>
      <c r="DC1218" s="20"/>
      <c r="DD1218" s="20"/>
      <c r="DE1218" s="20"/>
      <c r="DF1218" s="20"/>
      <c r="DG1218" s="20"/>
      <c r="DH1218" s="20"/>
      <c r="DI1218" s="20"/>
      <c r="DJ1218" s="20"/>
      <c r="DK1218" s="20"/>
      <c r="DL1218" s="20"/>
      <c r="DM1218" s="20"/>
      <c r="DN1218" s="20"/>
      <c r="DO1218" s="20"/>
      <c r="DP1218" s="20"/>
      <c r="DQ1218" s="20"/>
      <c r="DR1218" s="20"/>
      <c r="DS1218" s="20"/>
      <c r="DT1218" s="20"/>
      <c r="DU1218" s="20"/>
      <c r="DV1218" s="20"/>
      <c r="DW1218" s="20"/>
      <c r="DX1218" s="20"/>
      <c r="DY1218" s="20"/>
      <c r="DZ1218" s="20"/>
      <c r="EA1218" s="20"/>
      <c r="EB1218" s="20"/>
      <c r="EC1218" s="20"/>
      <c r="ED1218" s="20"/>
      <c r="EE1218" s="20"/>
      <c r="EF1218" s="20"/>
      <c r="EG1218" s="20"/>
      <c r="EH1218" s="20"/>
    </row>
    <row r="1219" spans="1:141" ht="12" customHeight="1" x14ac:dyDescent="0.25">
      <c r="A1219" s="4"/>
      <c r="B1219" s="4"/>
      <c r="C1219" s="73"/>
      <c r="D1219" s="73"/>
      <c r="E1219" s="73"/>
      <c r="F1219" s="73"/>
      <c r="G1219" s="73"/>
      <c r="H1219" s="73"/>
      <c r="I1219" s="73"/>
      <c r="J1219" s="73"/>
      <c r="K1219" s="82"/>
      <c r="L1219" s="81"/>
      <c r="M1219" s="81"/>
      <c r="N1219" s="55"/>
      <c r="O1219" s="55"/>
      <c r="P1219" s="56"/>
      <c r="Q1219" s="8"/>
      <c r="R1219" s="148"/>
      <c r="S1219" s="148"/>
      <c r="T1219" s="148"/>
      <c r="U1219" s="148"/>
      <c r="V1219" s="336"/>
      <c r="Y1219" s="196"/>
      <c r="EK1219" s="1"/>
    </row>
    <row r="1220" spans="1:141" ht="12" customHeight="1" x14ac:dyDescent="0.25">
      <c r="A1220" s="4"/>
      <c r="B1220" s="4"/>
      <c r="C1220" s="73"/>
      <c r="D1220" s="73"/>
      <c r="E1220" s="73"/>
      <c r="F1220" s="73"/>
      <c r="G1220" s="73"/>
      <c r="H1220" s="73"/>
      <c r="I1220" s="73"/>
      <c r="J1220" s="73"/>
      <c r="K1220" s="82"/>
      <c r="L1220" s="81"/>
      <c r="M1220" s="81"/>
      <c r="N1220" s="55"/>
      <c r="O1220" s="55"/>
      <c r="P1220" s="56"/>
      <c r="Q1220" s="8"/>
      <c r="R1220" s="148"/>
      <c r="S1220" s="148"/>
      <c r="T1220" s="148"/>
      <c r="U1220" s="148"/>
      <c r="EK1220" s="1"/>
    </row>
    <row r="1221" spans="1:141" ht="12" customHeight="1" x14ac:dyDescent="0.3">
      <c r="A1221" s="4"/>
      <c r="B1221" s="4"/>
      <c r="C1221" s="73"/>
      <c r="D1221" s="73"/>
      <c r="E1221" s="73"/>
      <c r="F1221" s="73"/>
      <c r="G1221" s="73"/>
      <c r="H1221" s="73"/>
      <c r="I1221" s="73"/>
      <c r="J1221" s="73"/>
      <c r="K1221" s="82"/>
      <c r="L1221" s="81"/>
      <c r="M1221" s="81"/>
      <c r="N1221" s="55"/>
      <c r="O1221" s="55"/>
      <c r="P1221" s="56"/>
      <c r="Q1221" s="7"/>
      <c r="R1221" s="149"/>
      <c r="S1221" s="149"/>
      <c r="T1221" s="149"/>
      <c r="U1221" s="149"/>
      <c r="W1221" s="339"/>
      <c r="X1221" s="190"/>
      <c r="Y1221" s="7"/>
      <c r="Z1221" s="149"/>
    </row>
    <row r="1222" spans="1:141" s="19" customFormat="1" ht="12" customHeight="1" x14ac:dyDescent="0.25">
      <c r="A1222" s="22"/>
      <c r="B1222" s="4"/>
      <c r="C1222" s="73"/>
      <c r="D1222" s="73"/>
      <c r="E1222" s="73"/>
      <c r="F1222" s="73"/>
      <c r="G1222" s="73"/>
      <c r="H1222" s="73"/>
      <c r="I1222" s="73"/>
      <c r="J1222" s="73"/>
      <c r="K1222" s="82"/>
      <c r="L1222" s="81"/>
      <c r="M1222" s="81"/>
      <c r="N1222" s="55"/>
      <c r="O1222" s="55"/>
      <c r="P1222" s="56"/>
      <c r="Q1222" s="17"/>
      <c r="R1222" s="150"/>
      <c r="S1222" s="150"/>
      <c r="T1222" s="150"/>
      <c r="U1222" s="150"/>
      <c r="V1222" s="321"/>
      <c r="W1222" s="338"/>
      <c r="X1222" s="192"/>
      <c r="Y1222" s="195"/>
      <c r="Z1222" s="151"/>
      <c r="AA1222" s="152"/>
      <c r="AB1222" s="152"/>
      <c r="AC1222" s="152"/>
      <c r="AD1222" s="152"/>
      <c r="AE1222" s="20"/>
      <c r="AF1222" s="20"/>
      <c r="AG1222" s="20"/>
      <c r="AH1222" s="20"/>
      <c r="AI1222" s="20"/>
      <c r="AJ1222" s="20"/>
      <c r="AK1222" s="20"/>
      <c r="AL1222" s="20"/>
      <c r="AM1222" s="20"/>
      <c r="AN1222" s="20"/>
      <c r="AO1222" s="20"/>
      <c r="AP1222" s="20"/>
      <c r="AQ1222" s="20"/>
      <c r="AR1222" s="20"/>
      <c r="AS1222" s="20"/>
      <c r="AT1222" s="20"/>
      <c r="AU1222" s="20"/>
      <c r="AV1222" s="20"/>
      <c r="AW1222" s="20"/>
      <c r="AX1222" s="20"/>
      <c r="AY1222" s="20"/>
      <c r="AZ1222" s="20"/>
      <c r="BA1222" s="20"/>
      <c r="BB1222" s="20"/>
      <c r="BC1222" s="20"/>
      <c r="BD1222" s="20"/>
      <c r="BE1222" s="20"/>
      <c r="BF1222" s="20"/>
      <c r="BG1222" s="20"/>
      <c r="BH1222" s="20"/>
      <c r="BI1222" s="20"/>
      <c r="BJ1222" s="20"/>
      <c r="BK1222" s="20"/>
      <c r="BL1222" s="20"/>
      <c r="BM1222" s="20"/>
      <c r="BN1222" s="20"/>
      <c r="BO1222" s="20"/>
      <c r="BP1222" s="20"/>
      <c r="BQ1222" s="20"/>
      <c r="BR1222" s="20"/>
      <c r="BS1222" s="20"/>
      <c r="BT1222" s="20"/>
      <c r="BU1222" s="20"/>
      <c r="BV1222" s="20"/>
      <c r="BW1222" s="20"/>
      <c r="BX1222" s="20"/>
      <c r="BY1222" s="20"/>
      <c r="BZ1222" s="20"/>
      <c r="CA1222" s="20"/>
      <c r="CB1222" s="20"/>
      <c r="CC1222" s="20"/>
      <c r="CD1222" s="20"/>
      <c r="CE1222" s="20"/>
      <c r="CF1222" s="20"/>
      <c r="CG1222" s="20"/>
      <c r="CH1222" s="20"/>
      <c r="CI1222" s="20"/>
      <c r="CJ1222" s="20"/>
      <c r="CK1222" s="20"/>
      <c r="CL1222" s="20"/>
      <c r="CM1222" s="20"/>
      <c r="CN1222" s="20"/>
      <c r="CO1222" s="20"/>
      <c r="CP1222" s="20"/>
      <c r="CQ1222" s="20"/>
      <c r="CR1222" s="20"/>
      <c r="CS1222" s="20"/>
      <c r="CT1222" s="20"/>
      <c r="CU1222" s="20"/>
      <c r="CV1222" s="20"/>
      <c r="CW1222" s="20"/>
      <c r="CX1222" s="20"/>
      <c r="CY1222" s="20"/>
      <c r="CZ1222" s="20"/>
      <c r="DA1222" s="20"/>
      <c r="DB1222" s="20"/>
      <c r="DC1222" s="20"/>
      <c r="DD1222" s="20"/>
      <c r="DE1222" s="20"/>
      <c r="DF1222" s="20"/>
      <c r="DG1222" s="20"/>
      <c r="DH1222" s="20"/>
      <c r="DI1222" s="20"/>
      <c r="DJ1222" s="20"/>
      <c r="DK1222" s="20"/>
      <c r="DL1222" s="20"/>
      <c r="DM1222" s="20"/>
      <c r="DN1222" s="20"/>
      <c r="DO1222" s="20"/>
      <c r="DP1222" s="20"/>
      <c r="DQ1222" s="20"/>
      <c r="DR1222" s="20"/>
      <c r="DS1222" s="20"/>
      <c r="DT1222" s="20"/>
      <c r="DU1222" s="20"/>
      <c r="DV1222" s="20"/>
      <c r="DW1222" s="20"/>
      <c r="DX1222" s="20"/>
      <c r="DY1222" s="20"/>
      <c r="DZ1222" s="20"/>
      <c r="EA1222" s="20"/>
      <c r="EB1222" s="20"/>
      <c r="EC1222" s="20"/>
      <c r="ED1222" s="20"/>
      <c r="EE1222" s="20"/>
      <c r="EF1222" s="20"/>
      <c r="EG1222" s="20"/>
      <c r="EH1222" s="20"/>
      <c r="EK1222" s="21"/>
    </row>
    <row r="1223" spans="1:141" s="19" customFormat="1" ht="12" customHeight="1" x14ac:dyDescent="0.25">
      <c r="A1223" s="22"/>
      <c r="B1223" s="4"/>
      <c r="C1223" s="73"/>
      <c r="D1223" s="73"/>
      <c r="E1223" s="73"/>
      <c r="F1223" s="73"/>
      <c r="G1223" s="73"/>
      <c r="H1223" s="73"/>
      <c r="I1223" s="73"/>
      <c r="J1223" s="73"/>
      <c r="K1223" s="82"/>
      <c r="L1223" s="81"/>
      <c r="M1223" s="81"/>
      <c r="N1223" s="55"/>
      <c r="O1223" s="55"/>
      <c r="P1223" s="56"/>
      <c r="Q1223" s="17"/>
      <c r="R1223" s="150"/>
      <c r="S1223" s="150"/>
      <c r="T1223" s="150"/>
      <c r="U1223" s="150"/>
      <c r="V1223" s="321"/>
      <c r="W1223" s="338"/>
      <c r="X1223" s="192"/>
      <c r="Y1223" s="195"/>
      <c r="Z1223" s="151"/>
      <c r="AA1223" s="152"/>
      <c r="AB1223" s="152"/>
      <c r="AC1223" s="152"/>
      <c r="AD1223" s="152"/>
      <c r="AE1223" s="20"/>
      <c r="AF1223" s="20"/>
      <c r="AG1223" s="20"/>
      <c r="AH1223" s="20"/>
      <c r="AI1223" s="20"/>
      <c r="AJ1223" s="20"/>
      <c r="AK1223" s="20"/>
      <c r="AL1223" s="20"/>
      <c r="AM1223" s="20"/>
      <c r="AN1223" s="20"/>
      <c r="AO1223" s="20"/>
      <c r="AP1223" s="20"/>
      <c r="AQ1223" s="20"/>
      <c r="AR1223" s="20"/>
      <c r="AS1223" s="20"/>
      <c r="AT1223" s="20"/>
      <c r="AU1223" s="20"/>
      <c r="AV1223" s="20"/>
      <c r="AW1223" s="20"/>
      <c r="AX1223" s="20"/>
      <c r="AY1223" s="20"/>
      <c r="AZ1223" s="20"/>
      <c r="BA1223" s="20"/>
      <c r="BB1223" s="20"/>
      <c r="BC1223" s="20"/>
      <c r="BD1223" s="20"/>
      <c r="BE1223" s="20"/>
      <c r="BF1223" s="20"/>
      <c r="BG1223" s="20"/>
      <c r="BH1223" s="20"/>
      <c r="BI1223" s="20"/>
      <c r="BJ1223" s="20"/>
      <c r="BK1223" s="20"/>
      <c r="BL1223" s="20"/>
      <c r="BM1223" s="20"/>
      <c r="BN1223" s="20"/>
      <c r="BO1223" s="20"/>
      <c r="BP1223" s="20"/>
      <c r="BQ1223" s="20"/>
      <c r="BR1223" s="20"/>
      <c r="BS1223" s="20"/>
      <c r="BT1223" s="20"/>
      <c r="BU1223" s="20"/>
      <c r="BV1223" s="20"/>
      <c r="BW1223" s="20"/>
      <c r="BX1223" s="20"/>
      <c r="BY1223" s="20"/>
      <c r="BZ1223" s="20"/>
      <c r="CA1223" s="20"/>
      <c r="CB1223" s="20"/>
      <c r="CC1223" s="20"/>
      <c r="CD1223" s="20"/>
      <c r="CE1223" s="20"/>
      <c r="CF1223" s="20"/>
      <c r="CG1223" s="20"/>
      <c r="CH1223" s="20"/>
      <c r="CI1223" s="20"/>
      <c r="CJ1223" s="20"/>
      <c r="CK1223" s="20"/>
      <c r="CL1223" s="20"/>
      <c r="CM1223" s="20"/>
      <c r="CN1223" s="20"/>
      <c r="CO1223" s="20"/>
      <c r="CP1223" s="20"/>
      <c r="CQ1223" s="20"/>
      <c r="CR1223" s="20"/>
      <c r="CS1223" s="20"/>
      <c r="CT1223" s="20"/>
      <c r="CU1223" s="20"/>
      <c r="CV1223" s="20"/>
      <c r="CW1223" s="20"/>
      <c r="CX1223" s="20"/>
      <c r="CY1223" s="20"/>
      <c r="CZ1223" s="20"/>
      <c r="DA1223" s="20"/>
      <c r="DB1223" s="20"/>
      <c r="DC1223" s="20"/>
      <c r="DD1223" s="20"/>
      <c r="DE1223" s="20"/>
      <c r="DF1223" s="20"/>
      <c r="DG1223" s="20"/>
      <c r="DH1223" s="20"/>
      <c r="DI1223" s="20"/>
      <c r="DJ1223" s="20"/>
      <c r="DK1223" s="20"/>
      <c r="DL1223" s="20"/>
      <c r="DM1223" s="20"/>
      <c r="DN1223" s="20"/>
      <c r="DO1223" s="20"/>
      <c r="DP1223" s="20"/>
      <c r="DQ1223" s="20"/>
      <c r="DR1223" s="20"/>
      <c r="DS1223" s="20"/>
      <c r="DT1223" s="20"/>
      <c r="DU1223" s="20"/>
      <c r="DV1223" s="20"/>
      <c r="DW1223" s="20"/>
      <c r="DX1223" s="20"/>
      <c r="DY1223" s="20"/>
      <c r="DZ1223" s="20"/>
      <c r="EA1223" s="20"/>
      <c r="EB1223" s="20"/>
      <c r="EC1223" s="20"/>
      <c r="ED1223" s="20"/>
      <c r="EE1223" s="20"/>
      <c r="EF1223" s="20"/>
      <c r="EG1223" s="20"/>
      <c r="EH1223" s="20"/>
      <c r="EK1223" s="21"/>
    </row>
    <row r="1224" spans="1:141" s="19" customFormat="1" ht="12" customHeight="1" x14ac:dyDescent="0.25">
      <c r="A1224" s="22"/>
      <c r="B1224" s="4"/>
      <c r="C1224" s="73"/>
      <c r="D1224" s="73"/>
      <c r="E1224" s="73"/>
      <c r="F1224" s="73"/>
      <c r="G1224" s="73"/>
      <c r="H1224" s="73"/>
      <c r="I1224" s="73"/>
      <c r="J1224" s="73"/>
      <c r="K1224" s="82"/>
      <c r="L1224" s="81"/>
      <c r="M1224" s="81"/>
      <c r="N1224" s="55"/>
      <c r="O1224" s="55"/>
      <c r="P1224" s="56"/>
      <c r="Q1224" s="17"/>
      <c r="R1224" s="150"/>
      <c r="S1224" s="150"/>
      <c r="T1224" s="150"/>
      <c r="U1224" s="150"/>
      <c r="V1224" s="321"/>
      <c r="W1224" s="338"/>
      <c r="X1224" s="192"/>
      <c r="Y1224" s="195"/>
      <c r="Z1224" s="151"/>
      <c r="AA1224" s="152"/>
      <c r="AB1224" s="152"/>
      <c r="AC1224" s="152"/>
      <c r="AD1224" s="152"/>
      <c r="AE1224" s="20"/>
      <c r="AF1224" s="20"/>
      <c r="AG1224" s="20"/>
      <c r="AH1224" s="20"/>
      <c r="AI1224" s="20"/>
      <c r="AJ1224" s="20"/>
      <c r="AK1224" s="20"/>
      <c r="AL1224" s="20"/>
      <c r="AM1224" s="20"/>
      <c r="AN1224" s="20"/>
      <c r="AO1224" s="20"/>
      <c r="AP1224" s="20"/>
      <c r="AQ1224" s="20"/>
      <c r="AR1224" s="20"/>
      <c r="AS1224" s="20"/>
      <c r="AT1224" s="20"/>
      <c r="AU1224" s="20"/>
      <c r="AV1224" s="20"/>
      <c r="AW1224" s="20"/>
      <c r="AX1224" s="20"/>
      <c r="AY1224" s="20"/>
      <c r="AZ1224" s="20"/>
      <c r="BA1224" s="20"/>
      <c r="BB1224" s="20"/>
      <c r="BC1224" s="20"/>
      <c r="BD1224" s="20"/>
      <c r="BE1224" s="20"/>
      <c r="BF1224" s="20"/>
      <c r="BG1224" s="20"/>
      <c r="BH1224" s="20"/>
      <c r="BI1224" s="20"/>
      <c r="BJ1224" s="20"/>
      <c r="BK1224" s="20"/>
      <c r="BL1224" s="20"/>
      <c r="BM1224" s="20"/>
      <c r="BN1224" s="20"/>
      <c r="BO1224" s="20"/>
      <c r="BP1224" s="20"/>
      <c r="BQ1224" s="20"/>
      <c r="BR1224" s="20"/>
      <c r="BS1224" s="20"/>
      <c r="BT1224" s="20"/>
      <c r="BU1224" s="20"/>
      <c r="BV1224" s="20"/>
      <c r="BW1224" s="20"/>
      <c r="BX1224" s="20"/>
      <c r="BY1224" s="20"/>
      <c r="BZ1224" s="20"/>
      <c r="CA1224" s="20"/>
      <c r="CB1224" s="20"/>
      <c r="CC1224" s="20"/>
      <c r="CD1224" s="20"/>
      <c r="CE1224" s="20"/>
      <c r="CF1224" s="20"/>
      <c r="CG1224" s="20"/>
      <c r="CH1224" s="20"/>
      <c r="CI1224" s="20"/>
      <c r="CJ1224" s="20"/>
      <c r="CK1224" s="20"/>
      <c r="CL1224" s="20"/>
      <c r="CM1224" s="20"/>
      <c r="CN1224" s="20"/>
      <c r="CO1224" s="20"/>
      <c r="CP1224" s="20"/>
      <c r="CQ1224" s="20"/>
      <c r="CR1224" s="20"/>
      <c r="CS1224" s="20"/>
      <c r="CT1224" s="20"/>
      <c r="CU1224" s="20"/>
      <c r="CV1224" s="20"/>
      <c r="CW1224" s="20"/>
      <c r="CX1224" s="20"/>
      <c r="CY1224" s="20"/>
      <c r="CZ1224" s="20"/>
      <c r="DA1224" s="20"/>
      <c r="DB1224" s="20"/>
      <c r="DC1224" s="20"/>
      <c r="DD1224" s="20"/>
      <c r="DE1224" s="20"/>
      <c r="DF1224" s="20"/>
      <c r="DG1224" s="20"/>
      <c r="DH1224" s="20"/>
      <c r="DI1224" s="20"/>
      <c r="DJ1224" s="20"/>
      <c r="DK1224" s="20"/>
      <c r="DL1224" s="20"/>
      <c r="DM1224" s="20"/>
      <c r="DN1224" s="20"/>
      <c r="DO1224" s="20"/>
      <c r="DP1224" s="20"/>
      <c r="DQ1224" s="20"/>
      <c r="DR1224" s="20"/>
      <c r="DS1224" s="20"/>
      <c r="DT1224" s="20"/>
      <c r="DU1224" s="20"/>
      <c r="DV1224" s="20"/>
      <c r="DW1224" s="20"/>
      <c r="DX1224" s="20"/>
      <c r="DY1224" s="20"/>
      <c r="DZ1224" s="20"/>
      <c r="EA1224" s="20"/>
      <c r="EB1224" s="20"/>
      <c r="EC1224" s="20"/>
      <c r="ED1224" s="20"/>
      <c r="EE1224" s="20"/>
      <c r="EF1224" s="20"/>
      <c r="EG1224" s="20"/>
      <c r="EH1224" s="20"/>
      <c r="EK1224" s="21"/>
    </row>
    <row r="1225" spans="1:141" ht="12" customHeight="1" x14ac:dyDescent="0.3">
      <c r="A1225" s="4"/>
      <c r="B1225" s="4"/>
      <c r="C1225" s="73"/>
      <c r="D1225" s="73"/>
      <c r="E1225" s="73"/>
      <c r="F1225" s="73"/>
      <c r="G1225" s="73"/>
      <c r="H1225" s="73"/>
      <c r="I1225" s="73"/>
      <c r="J1225" s="73"/>
      <c r="K1225" s="82"/>
      <c r="L1225" s="81"/>
      <c r="M1225" s="81"/>
      <c r="N1225" s="55"/>
      <c r="O1225" s="55"/>
      <c r="P1225" s="56"/>
      <c r="Q1225" s="7"/>
      <c r="R1225" s="149"/>
      <c r="S1225" s="149"/>
      <c r="T1225" s="149"/>
      <c r="U1225" s="149"/>
      <c r="W1225" s="339"/>
      <c r="X1225" s="190"/>
      <c r="Y1225" s="7"/>
      <c r="Z1225" s="149"/>
    </row>
    <row r="1226" spans="1:141" s="19" customFormat="1" ht="12" customHeight="1" x14ac:dyDescent="0.25">
      <c r="A1226" s="22"/>
      <c r="B1226" s="4"/>
      <c r="C1226" s="73"/>
      <c r="D1226" s="73"/>
      <c r="E1226" s="73"/>
      <c r="F1226" s="73"/>
      <c r="G1226" s="73"/>
      <c r="H1226" s="73"/>
      <c r="I1226" s="73"/>
      <c r="J1226" s="73"/>
      <c r="K1226" s="82"/>
      <c r="L1226" s="81"/>
      <c r="M1226" s="81"/>
      <c r="N1226" s="55"/>
      <c r="O1226" s="55"/>
      <c r="P1226" s="56"/>
      <c r="Q1226" s="17"/>
      <c r="R1226" s="150"/>
      <c r="S1226" s="150"/>
      <c r="T1226" s="150"/>
      <c r="U1226" s="150"/>
      <c r="V1226" s="321"/>
      <c r="W1226" s="338"/>
      <c r="X1226" s="192"/>
      <c r="Y1226" s="195"/>
      <c r="Z1226" s="151"/>
      <c r="AA1226" s="152"/>
      <c r="AB1226" s="152"/>
      <c r="AC1226" s="152"/>
      <c r="AD1226" s="152"/>
      <c r="AE1226" s="20"/>
      <c r="AF1226" s="20"/>
      <c r="AG1226" s="20"/>
      <c r="AH1226" s="20"/>
      <c r="AI1226" s="20"/>
      <c r="AJ1226" s="20"/>
      <c r="AK1226" s="20"/>
      <c r="AL1226" s="20"/>
      <c r="AM1226" s="20"/>
      <c r="AN1226" s="20"/>
      <c r="AO1226" s="20"/>
      <c r="AP1226" s="20"/>
      <c r="AQ1226" s="20"/>
      <c r="AR1226" s="20"/>
      <c r="AS1226" s="20"/>
      <c r="AT1226" s="20"/>
      <c r="AU1226" s="20"/>
      <c r="AV1226" s="20"/>
      <c r="AW1226" s="20"/>
      <c r="AX1226" s="20"/>
      <c r="AY1226" s="20"/>
      <c r="AZ1226" s="20"/>
      <c r="BA1226" s="20"/>
      <c r="BB1226" s="20"/>
      <c r="BC1226" s="20"/>
      <c r="BD1226" s="20"/>
      <c r="BE1226" s="20"/>
      <c r="BF1226" s="20"/>
      <c r="BG1226" s="20"/>
      <c r="BH1226" s="20"/>
      <c r="BI1226" s="20"/>
      <c r="BJ1226" s="20"/>
      <c r="BK1226" s="20"/>
      <c r="BL1226" s="20"/>
      <c r="BM1226" s="20"/>
      <c r="BN1226" s="20"/>
      <c r="BO1226" s="20"/>
      <c r="BP1226" s="20"/>
      <c r="BQ1226" s="20"/>
      <c r="BR1226" s="20"/>
      <c r="BS1226" s="20"/>
      <c r="BT1226" s="20"/>
      <c r="BU1226" s="20"/>
      <c r="BV1226" s="20"/>
      <c r="BW1226" s="20"/>
      <c r="BX1226" s="20"/>
      <c r="BY1226" s="20"/>
      <c r="BZ1226" s="20"/>
      <c r="CA1226" s="20"/>
      <c r="CB1226" s="20"/>
      <c r="CC1226" s="20"/>
      <c r="CD1226" s="20"/>
      <c r="CE1226" s="20"/>
      <c r="CF1226" s="20"/>
      <c r="CG1226" s="20"/>
      <c r="CH1226" s="20"/>
      <c r="CI1226" s="20"/>
      <c r="CJ1226" s="20"/>
      <c r="CK1226" s="20"/>
      <c r="CL1226" s="20"/>
      <c r="CM1226" s="20"/>
      <c r="CN1226" s="20"/>
      <c r="CO1226" s="20"/>
      <c r="CP1226" s="20"/>
      <c r="CQ1226" s="20"/>
      <c r="CR1226" s="20"/>
      <c r="CS1226" s="20"/>
      <c r="CT1226" s="20"/>
      <c r="CU1226" s="20"/>
      <c r="CV1226" s="20"/>
      <c r="CW1226" s="20"/>
      <c r="CX1226" s="20"/>
      <c r="CY1226" s="20"/>
      <c r="CZ1226" s="20"/>
      <c r="DA1226" s="20"/>
      <c r="DB1226" s="20"/>
      <c r="DC1226" s="20"/>
      <c r="DD1226" s="20"/>
      <c r="DE1226" s="20"/>
      <c r="DF1226" s="20"/>
      <c r="DG1226" s="20"/>
      <c r="DH1226" s="20"/>
      <c r="DI1226" s="20"/>
      <c r="DJ1226" s="20"/>
      <c r="DK1226" s="20"/>
      <c r="DL1226" s="20"/>
      <c r="DM1226" s="20"/>
      <c r="DN1226" s="20"/>
      <c r="DO1226" s="20"/>
      <c r="DP1226" s="20"/>
      <c r="DQ1226" s="20"/>
      <c r="DR1226" s="20"/>
      <c r="DS1226" s="20"/>
      <c r="DT1226" s="20"/>
      <c r="DU1226" s="20"/>
      <c r="DV1226" s="20"/>
      <c r="DW1226" s="20"/>
      <c r="DX1226" s="20"/>
      <c r="DY1226" s="20"/>
      <c r="DZ1226" s="20"/>
      <c r="EA1226" s="20"/>
      <c r="EB1226" s="20"/>
      <c r="EC1226" s="20"/>
      <c r="ED1226" s="20"/>
      <c r="EE1226" s="20"/>
      <c r="EF1226" s="20"/>
      <c r="EG1226" s="20"/>
      <c r="EH1226" s="20"/>
      <c r="EK1226" s="21"/>
    </row>
    <row r="1227" spans="1:141" s="19" customFormat="1" ht="12" customHeight="1" x14ac:dyDescent="0.25">
      <c r="A1227" s="22"/>
      <c r="B1227" s="4"/>
      <c r="C1227" s="73"/>
      <c r="D1227" s="73"/>
      <c r="E1227" s="73"/>
      <c r="F1227" s="73"/>
      <c r="G1227" s="73"/>
      <c r="H1227" s="73"/>
      <c r="I1227" s="73"/>
      <c r="J1227" s="73"/>
      <c r="K1227" s="82"/>
      <c r="L1227" s="81"/>
      <c r="M1227" s="81"/>
      <c r="N1227" s="55"/>
      <c r="O1227" s="55"/>
      <c r="P1227" s="56"/>
      <c r="Q1227" s="17"/>
      <c r="R1227" s="150"/>
      <c r="S1227" s="150"/>
      <c r="T1227" s="150"/>
      <c r="U1227" s="150"/>
      <c r="V1227" s="321"/>
      <c r="W1227" s="338"/>
      <c r="X1227" s="192"/>
      <c r="Y1227" s="195"/>
      <c r="Z1227" s="151"/>
      <c r="AA1227" s="152"/>
      <c r="AB1227" s="152"/>
      <c r="AC1227" s="152"/>
      <c r="AD1227" s="152"/>
      <c r="AE1227" s="20"/>
      <c r="AF1227" s="20"/>
      <c r="AG1227" s="20"/>
      <c r="AH1227" s="20"/>
      <c r="AI1227" s="20"/>
      <c r="AJ1227" s="20"/>
      <c r="AK1227" s="20"/>
      <c r="AL1227" s="20"/>
      <c r="AM1227" s="20"/>
      <c r="AN1227" s="20"/>
      <c r="AO1227" s="20"/>
      <c r="AP1227" s="20"/>
      <c r="AQ1227" s="20"/>
      <c r="AR1227" s="20"/>
      <c r="AS1227" s="20"/>
      <c r="AT1227" s="20"/>
      <c r="AU1227" s="20"/>
      <c r="AV1227" s="20"/>
      <c r="AW1227" s="20"/>
      <c r="AX1227" s="20"/>
      <c r="AY1227" s="20"/>
      <c r="AZ1227" s="20"/>
      <c r="BA1227" s="20"/>
      <c r="BB1227" s="20"/>
      <c r="BC1227" s="20"/>
      <c r="BD1227" s="20"/>
      <c r="BE1227" s="20"/>
      <c r="BF1227" s="20"/>
      <c r="BG1227" s="20"/>
      <c r="BH1227" s="20"/>
      <c r="BI1227" s="20"/>
      <c r="BJ1227" s="20"/>
      <c r="BK1227" s="20"/>
      <c r="BL1227" s="20"/>
      <c r="BM1227" s="20"/>
      <c r="BN1227" s="20"/>
      <c r="BO1227" s="20"/>
      <c r="BP1227" s="20"/>
      <c r="BQ1227" s="20"/>
      <c r="BR1227" s="20"/>
      <c r="BS1227" s="20"/>
      <c r="BT1227" s="20"/>
      <c r="BU1227" s="20"/>
      <c r="BV1227" s="20"/>
      <c r="BW1227" s="20"/>
      <c r="BX1227" s="20"/>
      <c r="BY1227" s="20"/>
      <c r="BZ1227" s="20"/>
      <c r="CA1227" s="20"/>
      <c r="CB1227" s="20"/>
      <c r="CC1227" s="20"/>
      <c r="CD1227" s="20"/>
      <c r="CE1227" s="20"/>
      <c r="CF1227" s="20"/>
      <c r="CG1227" s="20"/>
      <c r="CH1227" s="20"/>
      <c r="CI1227" s="20"/>
      <c r="CJ1227" s="20"/>
      <c r="CK1227" s="20"/>
      <c r="CL1227" s="20"/>
      <c r="CM1227" s="20"/>
      <c r="CN1227" s="20"/>
      <c r="CO1227" s="20"/>
      <c r="CP1227" s="20"/>
      <c r="CQ1227" s="20"/>
      <c r="CR1227" s="20"/>
      <c r="CS1227" s="20"/>
      <c r="CT1227" s="20"/>
      <c r="CU1227" s="20"/>
      <c r="CV1227" s="20"/>
      <c r="CW1227" s="20"/>
      <c r="CX1227" s="20"/>
      <c r="CY1227" s="20"/>
      <c r="CZ1227" s="20"/>
      <c r="DA1227" s="20"/>
      <c r="DB1227" s="20"/>
      <c r="DC1227" s="20"/>
      <c r="DD1227" s="20"/>
      <c r="DE1227" s="20"/>
      <c r="DF1227" s="20"/>
      <c r="DG1227" s="20"/>
      <c r="DH1227" s="20"/>
      <c r="DI1227" s="20"/>
      <c r="DJ1227" s="20"/>
      <c r="DK1227" s="20"/>
      <c r="DL1227" s="20"/>
      <c r="DM1227" s="20"/>
      <c r="DN1227" s="20"/>
      <c r="DO1227" s="20"/>
      <c r="DP1227" s="20"/>
      <c r="DQ1227" s="20"/>
      <c r="DR1227" s="20"/>
      <c r="DS1227" s="20"/>
      <c r="DT1227" s="20"/>
      <c r="DU1227" s="20"/>
      <c r="DV1227" s="20"/>
      <c r="DW1227" s="20"/>
      <c r="DX1227" s="20"/>
      <c r="DY1227" s="20"/>
      <c r="DZ1227" s="20"/>
      <c r="EA1227" s="20"/>
      <c r="EB1227" s="20"/>
      <c r="EC1227" s="20"/>
      <c r="ED1227" s="20"/>
      <c r="EE1227" s="20"/>
      <c r="EF1227" s="20"/>
      <c r="EG1227" s="20"/>
      <c r="EH1227" s="20"/>
      <c r="EK1227" s="21"/>
    </row>
    <row r="1228" spans="1:141" s="19" customFormat="1" ht="12" customHeight="1" x14ac:dyDescent="0.25">
      <c r="A1228" s="22"/>
      <c r="B1228" s="4"/>
      <c r="C1228" s="73"/>
      <c r="D1228" s="73"/>
      <c r="E1228" s="73"/>
      <c r="F1228" s="73"/>
      <c r="G1228" s="73"/>
      <c r="H1228" s="73"/>
      <c r="I1228" s="73"/>
      <c r="J1228" s="73"/>
      <c r="K1228" s="82"/>
      <c r="L1228" s="81"/>
      <c r="M1228" s="81"/>
      <c r="N1228" s="55"/>
      <c r="O1228" s="55"/>
      <c r="P1228" s="56"/>
      <c r="Q1228" s="17"/>
      <c r="R1228" s="150"/>
      <c r="S1228" s="150"/>
      <c r="T1228" s="150"/>
      <c r="U1228" s="150"/>
      <c r="V1228" s="321"/>
      <c r="W1228" s="338"/>
      <c r="X1228" s="192"/>
      <c r="Y1228" s="195"/>
      <c r="Z1228" s="151"/>
      <c r="AA1228" s="152"/>
      <c r="AB1228" s="152"/>
      <c r="AC1228" s="152"/>
      <c r="AD1228" s="152"/>
      <c r="AE1228" s="20"/>
      <c r="AF1228" s="20"/>
      <c r="AG1228" s="20"/>
      <c r="AH1228" s="20"/>
      <c r="AI1228" s="20"/>
      <c r="AJ1228" s="20"/>
      <c r="AK1228" s="20"/>
      <c r="AL1228" s="20"/>
      <c r="AM1228" s="20"/>
      <c r="AN1228" s="20"/>
      <c r="AO1228" s="20"/>
      <c r="AP1228" s="20"/>
      <c r="AQ1228" s="20"/>
      <c r="AR1228" s="20"/>
      <c r="AS1228" s="20"/>
      <c r="AT1228" s="20"/>
      <c r="AU1228" s="20"/>
      <c r="AV1228" s="20"/>
      <c r="AW1228" s="20"/>
      <c r="AX1228" s="20"/>
      <c r="AY1228" s="20"/>
      <c r="AZ1228" s="20"/>
      <c r="BA1228" s="20"/>
      <c r="BB1228" s="20"/>
      <c r="BC1228" s="20"/>
      <c r="BD1228" s="20"/>
      <c r="BE1228" s="20"/>
      <c r="BF1228" s="20"/>
      <c r="BG1228" s="20"/>
      <c r="BH1228" s="20"/>
      <c r="BI1228" s="20"/>
      <c r="BJ1228" s="20"/>
      <c r="BK1228" s="20"/>
      <c r="BL1228" s="20"/>
      <c r="BM1228" s="20"/>
      <c r="BN1228" s="20"/>
      <c r="BO1228" s="20"/>
      <c r="BP1228" s="20"/>
      <c r="BQ1228" s="20"/>
      <c r="BR1228" s="20"/>
      <c r="BS1228" s="20"/>
      <c r="BT1228" s="20"/>
      <c r="BU1228" s="20"/>
      <c r="BV1228" s="20"/>
      <c r="BW1228" s="20"/>
      <c r="BX1228" s="20"/>
      <c r="BY1228" s="20"/>
      <c r="BZ1228" s="20"/>
      <c r="CA1228" s="20"/>
      <c r="CB1228" s="20"/>
      <c r="CC1228" s="20"/>
      <c r="CD1228" s="20"/>
      <c r="CE1228" s="20"/>
      <c r="CF1228" s="20"/>
      <c r="CG1228" s="20"/>
      <c r="CH1228" s="20"/>
      <c r="CI1228" s="20"/>
      <c r="CJ1228" s="20"/>
      <c r="CK1228" s="20"/>
      <c r="CL1228" s="20"/>
      <c r="CM1228" s="20"/>
      <c r="CN1228" s="20"/>
      <c r="CO1228" s="20"/>
      <c r="CP1228" s="20"/>
      <c r="CQ1228" s="20"/>
      <c r="CR1228" s="20"/>
      <c r="CS1228" s="20"/>
      <c r="CT1228" s="20"/>
      <c r="CU1228" s="20"/>
      <c r="CV1228" s="20"/>
      <c r="CW1228" s="20"/>
      <c r="CX1228" s="20"/>
      <c r="CY1228" s="20"/>
      <c r="CZ1228" s="20"/>
      <c r="DA1228" s="20"/>
      <c r="DB1228" s="20"/>
      <c r="DC1228" s="20"/>
      <c r="DD1228" s="20"/>
      <c r="DE1228" s="20"/>
      <c r="DF1228" s="20"/>
      <c r="DG1228" s="20"/>
      <c r="DH1228" s="20"/>
      <c r="DI1228" s="20"/>
      <c r="DJ1228" s="20"/>
      <c r="DK1228" s="20"/>
      <c r="DL1228" s="20"/>
      <c r="DM1228" s="20"/>
      <c r="DN1228" s="20"/>
      <c r="DO1228" s="20"/>
      <c r="DP1228" s="20"/>
      <c r="DQ1228" s="20"/>
      <c r="DR1228" s="20"/>
      <c r="DS1228" s="20"/>
      <c r="DT1228" s="20"/>
      <c r="DU1228" s="20"/>
      <c r="DV1228" s="20"/>
      <c r="DW1228" s="20"/>
      <c r="DX1228" s="20"/>
      <c r="DY1228" s="20"/>
      <c r="DZ1228" s="20"/>
      <c r="EA1228" s="20"/>
      <c r="EB1228" s="20"/>
      <c r="EC1228" s="20"/>
      <c r="ED1228" s="20"/>
      <c r="EE1228" s="20"/>
      <c r="EF1228" s="20"/>
      <c r="EG1228" s="20"/>
      <c r="EH1228" s="20"/>
      <c r="EK1228" s="21"/>
    </row>
    <row r="1229" spans="1:141" s="19" customFormat="1" ht="12" customHeight="1" x14ac:dyDescent="0.25">
      <c r="A1229" s="22"/>
      <c r="B1229" s="4"/>
      <c r="C1229" s="73"/>
      <c r="D1229" s="73"/>
      <c r="E1229" s="73"/>
      <c r="F1229" s="73"/>
      <c r="G1229" s="73"/>
      <c r="H1229" s="73"/>
      <c r="I1229" s="73"/>
      <c r="J1229" s="73"/>
      <c r="K1229" s="82"/>
      <c r="L1229" s="81"/>
      <c r="M1229" s="81"/>
      <c r="N1229" s="55"/>
      <c r="O1229" s="55"/>
      <c r="P1229" s="56"/>
      <c r="Q1229" s="17"/>
      <c r="R1229" s="150"/>
      <c r="S1229" s="150"/>
      <c r="T1229" s="150"/>
      <c r="U1229" s="150"/>
      <c r="V1229" s="321"/>
      <c r="W1229" s="338"/>
      <c r="X1229" s="192"/>
      <c r="Y1229" s="195"/>
      <c r="Z1229" s="151"/>
      <c r="AA1229" s="152"/>
      <c r="AB1229" s="152"/>
      <c r="AC1229" s="152"/>
      <c r="AD1229" s="152"/>
      <c r="AE1229" s="20"/>
      <c r="AF1229" s="20"/>
      <c r="AG1229" s="20"/>
      <c r="AH1229" s="20"/>
      <c r="AI1229" s="20"/>
      <c r="AJ1229" s="20"/>
      <c r="AK1229" s="20"/>
      <c r="AL1229" s="20"/>
      <c r="AM1229" s="20"/>
      <c r="AN1229" s="20"/>
      <c r="AO1229" s="20"/>
      <c r="AP1229" s="20"/>
      <c r="AQ1229" s="20"/>
      <c r="AR1229" s="20"/>
      <c r="AS1229" s="20"/>
      <c r="AT1229" s="20"/>
      <c r="AU1229" s="20"/>
      <c r="AV1229" s="20"/>
      <c r="AW1229" s="20"/>
      <c r="AX1229" s="20"/>
      <c r="AY1229" s="20"/>
      <c r="AZ1229" s="20"/>
      <c r="BA1229" s="20"/>
      <c r="BB1229" s="20"/>
      <c r="BC1229" s="20"/>
      <c r="BD1229" s="20"/>
      <c r="BE1229" s="20"/>
      <c r="BF1229" s="20"/>
      <c r="BG1229" s="20"/>
      <c r="BH1229" s="20"/>
      <c r="BI1229" s="20"/>
      <c r="BJ1229" s="20"/>
      <c r="BK1229" s="20"/>
      <c r="BL1229" s="20"/>
      <c r="BM1229" s="20"/>
      <c r="BN1229" s="20"/>
      <c r="BO1229" s="20"/>
      <c r="BP1229" s="20"/>
      <c r="BQ1229" s="20"/>
      <c r="BR1229" s="20"/>
      <c r="BS1229" s="20"/>
      <c r="BT1229" s="20"/>
      <c r="BU1229" s="20"/>
      <c r="BV1229" s="20"/>
      <c r="BW1229" s="20"/>
      <c r="BX1229" s="20"/>
      <c r="BY1229" s="20"/>
      <c r="BZ1229" s="20"/>
      <c r="CA1229" s="20"/>
      <c r="CB1229" s="20"/>
      <c r="CC1229" s="20"/>
      <c r="CD1229" s="20"/>
      <c r="CE1229" s="20"/>
      <c r="CF1229" s="20"/>
      <c r="CG1229" s="20"/>
      <c r="CH1229" s="20"/>
      <c r="CI1229" s="20"/>
      <c r="CJ1229" s="20"/>
      <c r="CK1229" s="20"/>
      <c r="CL1229" s="20"/>
      <c r="CM1229" s="20"/>
      <c r="CN1229" s="20"/>
      <c r="CO1229" s="20"/>
      <c r="CP1229" s="20"/>
      <c r="CQ1229" s="20"/>
      <c r="CR1229" s="20"/>
      <c r="CS1229" s="20"/>
      <c r="CT1229" s="20"/>
      <c r="CU1229" s="20"/>
      <c r="CV1229" s="20"/>
      <c r="CW1229" s="20"/>
      <c r="CX1229" s="20"/>
      <c r="CY1229" s="20"/>
      <c r="CZ1229" s="20"/>
      <c r="DA1229" s="20"/>
      <c r="DB1229" s="20"/>
      <c r="DC1229" s="20"/>
      <c r="DD1229" s="20"/>
      <c r="DE1229" s="20"/>
      <c r="DF1229" s="20"/>
      <c r="DG1229" s="20"/>
      <c r="DH1229" s="20"/>
      <c r="DI1229" s="20"/>
      <c r="DJ1229" s="20"/>
      <c r="DK1229" s="20"/>
      <c r="DL1229" s="20"/>
      <c r="DM1229" s="20"/>
      <c r="DN1229" s="20"/>
      <c r="DO1229" s="20"/>
      <c r="DP1229" s="20"/>
      <c r="DQ1229" s="20"/>
      <c r="DR1229" s="20"/>
      <c r="DS1229" s="20"/>
      <c r="DT1229" s="20"/>
      <c r="DU1229" s="20"/>
      <c r="DV1229" s="20"/>
      <c r="DW1229" s="20"/>
      <c r="DX1229" s="20"/>
      <c r="DY1229" s="20"/>
      <c r="DZ1229" s="20"/>
      <c r="EA1229" s="20"/>
      <c r="EB1229" s="20"/>
      <c r="EC1229" s="20"/>
      <c r="ED1229" s="20"/>
      <c r="EE1229" s="20"/>
      <c r="EF1229" s="20"/>
      <c r="EG1229" s="20"/>
      <c r="EH1229" s="20"/>
      <c r="EK1229" s="21"/>
    </row>
    <row r="1230" spans="1:141" ht="12" customHeight="1" x14ac:dyDescent="0.25">
      <c r="A1230" s="4"/>
      <c r="B1230" s="4"/>
      <c r="C1230" s="73"/>
      <c r="D1230" s="73"/>
      <c r="E1230" s="73"/>
      <c r="F1230" s="73"/>
      <c r="G1230" s="73"/>
      <c r="H1230" s="73"/>
      <c r="I1230" s="73"/>
      <c r="J1230" s="73"/>
      <c r="K1230" s="82"/>
      <c r="L1230" s="81"/>
      <c r="M1230" s="81"/>
      <c r="N1230" s="55"/>
      <c r="O1230" s="55"/>
      <c r="P1230" s="56"/>
      <c r="Q1230" s="8"/>
      <c r="R1230" s="148"/>
      <c r="S1230" s="148"/>
      <c r="T1230" s="148"/>
      <c r="U1230" s="148"/>
      <c r="V1230" s="336"/>
      <c r="Y1230" s="196"/>
    </row>
    <row r="1231" spans="1:141" ht="12" customHeight="1" x14ac:dyDescent="0.25">
      <c r="A1231" s="4"/>
      <c r="B1231" s="4"/>
      <c r="C1231" s="73"/>
      <c r="D1231" s="73"/>
      <c r="E1231" s="73"/>
      <c r="F1231" s="73"/>
      <c r="G1231" s="73"/>
      <c r="H1231" s="73"/>
      <c r="I1231" s="73"/>
      <c r="J1231" s="73"/>
      <c r="K1231" s="82"/>
      <c r="L1231" s="81"/>
      <c r="M1231" s="81"/>
      <c r="N1231" s="55"/>
      <c r="O1231" s="55"/>
      <c r="P1231" s="56"/>
      <c r="Q1231" s="8"/>
      <c r="R1231" s="148"/>
      <c r="S1231" s="148"/>
      <c r="T1231" s="148"/>
      <c r="U1231" s="148"/>
    </row>
    <row r="1232" spans="1:141" s="19" customFormat="1" ht="12" customHeight="1" x14ac:dyDescent="0.25">
      <c r="A1232" s="22"/>
      <c r="B1232" s="4"/>
      <c r="C1232" s="73"/>
      <c r="D1232" s="73"/>
      <c r="E1232" s="73"/>
      <c r="F1232" s="73"/>
      <c r="G1232" s="73"/>
      <c r="H1232" s="73"/>
      <c r="I1232" s="73"/>
      <c r="J1232" s="73"/>
      <c r="K1232" s="82"/>
      <c r="L1232" s="81"/>
      <c r="M1232" s="81"/>
      <c r="N1232" s="55"/>
      <c r="O1232" s="55"/>
      <c r="P1232" s="56"/>
      <c r="Q1232" s="47"/>
      <c r="R1232" s="153"/>
      <c r="S1232" s="153"/>
      <c r="T1232" s="153"/>
      <c r="U1232" s="153"/>
      <c r="V1232" s="321"/>
      <c r="W1232" s="341"/>
      <c r="X1232" s="194"/>
      <c r="Y1232" s="47"/>
      <c r="Z1232" s="153"/>
      <c r="AA1232" s="152"/>
      <c r="AB1232" s="152"/>
      <c r="AC1232" s="152"/>
      <c r="AD1232" s="152"/>
      <c r="AE1232" s="20"/>
      <c r="AF1232" s="20"/>
      <c r="AG1232" s="20"/>
      <c r="AH1232" s="20"/>
      <c r="AI1232" s="20"/>
      <c r="AJ1232" s="20"/>
      <c r="AK1232" s="20"/>
      <c r="AL1232" s="20"/>
      <c r="AM1232" s="20"/>
      <c r="AN1232" s="20"/>
      <c r="AO1232" s="20"/>
      <c r="AP1232" s="20"/>
      <c r="AQ1232" s="20"/>
      <c r="AR1232" s="20"/>
      <c r="AS1232" s="20"/>
      <c r="AT1232" s="20"/>
      <c r="AU1232" s="20"/>
      <c r="AV1232" s="20"/>
      <c r="AW1232" s="20"/>
      <c r="AX1232" s="20"/>
      <c r="AY1232" s="20"/>
      <c r="AZ1232" s="20"/>
      <c r="BA1232" s="20"/>
      <c r="BB1232" s="20"/>
      <c r="BC1232" s="20"/>
      <c r="BD1232" s="20"/>
      <c r="BE1232" s="20"/>
      <c r="BF1232" s="20"/>
      <c r="BG1232" s="20"/>
      <c r="BH1232" s="20"/>
      <c r="BI1232" s="20"/>
      <c r="BJ1232" s="20"/>
      <c r="BK1232" s="20"/>
      <c r="BL1232" s="20"/>
      <c r="BM1232" s="20"/>
      <c r="BN1232" s="20"/>
      <c r="BO1232" s="20"/>
      <c r="BP1232" s="20"/>
      <c r="BQ1232" s="20"/>
      <c r="BR1232" s="20"/>
      <c r="BS1232" s="20"/>
      <c r="BT1232" s="20"/>
      <c r="BU1232" s="20"/>
      <c r="BV1232" s="20"/>
      <c r="BW1232" s="20"/>
      <c r="BX1232" s="20"/>
      <c r="BY1232" s="20"/>
      <c r="BZ1232" s="20"/>
      <c r="CA1232" s="20"/>
      <c r="CB1232" s="20"/>
      <c r="CC1232" s="20"/>
      <c r="CD1232" s="20"/>
      <c r="CE1232" s="20"/>
      <c r="CF1232" s="20"/>
      <c r="CG1232" s="20"/>
      <c r="CH1232" s="20"/>
      <c r="CI1232" s="20"/>
      <c r="CJ1232" s="20"/>
      <c r="CK1232" s="20"/>
      <c r="CL1232" s="20"/>
      <c r="CM1232" s="20"/>
      <c r="CN1232" s="20"/>
      <c r="CO1232" s="20"/>
      <c r="CP1232" s="20"/>
      <c r="CQ1232" s="20"/>
      <c r="CR1232" s="20"/>
      <c r="CS1232" s="20"/>
      <c r="CT1232" s="20"/>
      <c r="CU1232" s="20"/>
      <c r="CV1232" s="20"/>
      <c r="CW1232" s="20"/>
      <c r="CX1232" s="20"/>
      <c r="CY1232" s="20"/>
      <c r="CZ1232" s="20"/>
      <c r="DA1232" s="20"/>
      <c r="DB1232" s="20"/>
      <c r="DC1232" s="20"/>
      <c r="DD1232" s="20"/>
      <c r="DE1232" s="20"/>
      <c r="DF1232" s="20"/>
      <c r="DG1232" s="20"/>
      <c r="DH1232" s="20"/>
      <c r="DI1232" s="20"/>
      <c r="DJ1232" s="20"/>
      <c r="DK1232" s="20"/>
      <c r="DL1232" s="20"/>
      <c r="DM1232" s="20"/>
      <c r="DN1232" s="20"/>
      <c r="DO1232" s="20"/>
      <c r="DP1232" s="20"/>
      <c r="DQ1232" s="20"/>
      <c r="DR1232" s="20"/>
      <c r="DS1232" s="20"/>
      <c r="DT1232" s="20"/>
      <c r="DU1232" s="20"/>
      <c r="DV1232" s="20"/>
      <c r="DW1232" s="20"/>
      <c r="DX1232" s="20"/>
      <c r="DY1232" s="20"/>
      <c r="DZ1232" s="20"/>
      <c r="EA1232" s="20"/>
      <c r="EB1232" s="20"/>
      <c r="EC1232" s="20"/>
      <c r="ED1232" s="20"/>
      <c r="EE1232" s="20"/>
      <c r="EF1232" s="20"/>
      <c r="EG1232" s="20"/>
      <c r="EH1232" s="20"/>
      <c r="EK1232" s="21"/>
    </row>
    <row r="1233" spans="1:141" s="19" customFormat="1" ht="12" customHeight="1" x14ac:dyDescent="0.25">
      <c r="A1233" s="22"/>
      <c r="B1233" s="4"/>
      <c r="C1233" s="73"/>
      <c r="D1233" s="73"/>
      <c r="E1233" s="73"/>
      <c r="F1233" s="73"/>
      <c r="G1233" s="73"/>
      <c r="H1233" s="73"/>
      <c r="I1233" s="73"/>
      <c r="J1233" s="73"/>
      <c r="K1233" s="82"/>
      <c r="L1233" s="81"/>
      <c r="M1233" s="81"/>
      <c r="N1233" s="55"/>
      <c r="O1233" s="55"/>
      <c r="P1233" s="56"/>
      <c r="Q1233" s="17"/>
      <c r="R1233" s="150"/>
      <c r="S1233" s="150"/>
      <c r="T1233" s="150"/>
      <c r="U1233" s="150"/>
      <c r="V1233" s="321"/>
      <c r="W1233" s="338"/>
      <c r="X1233" s="192"/>
      <c r="Y1233" s="195"/>
      <c r="Z1233" s="151"/>
      <c r="AA1233" s="152"/>
      <c r="AB1233" s="152"/>
      <c r="AC1233" s="152"/>
      <c r="AD1233" s="152"/>
      <c r="AE1233" s="20"/>
      <c r="AF1233" s="20"/>
      <c r="AG1233" s="20"/>
      <c r="AH1233" s="20"/>
      <c r="AI1233" s="20"/>
      <c r="AJ1233" s="20"/>
      <c r="AK1233" s="20"/>
      <c r="AL1233" s="20"/>
      <c r="AM1233" s="20"/>
      <c r="AN1233" s="20"/>
      <c r="AO1233" s="20"/>
      <c r="AP1233" s="20"/>
      <c r="AQ1233" s="20"/>
      <c r="AR1233" s="20"/>
      <c r="AS1233" s="20"/>
      <c r="AT1233" s="20"/>
      <c r="AU1233" s="20"/>
      <c r="AV1233" s="20"/>
      <c r="AW1233" s="20"/>
      <c r="AX1233" s="20"/>
      <c r="AY1233" s="20"/>
      <c r="AZ1233" s="20"/>
      <c r="BA1233" s="20"/>
      <c r="BB1233" s="20"/>
      <c r="BC1233" s="20"/>
      <c r="BD1233" s="20"/>
      <c r="BE1233" s="20"/>
      <c r="BF1233" s="20"/>
      <c r="BG1233" s="20"/>
      <c r="BH1233" s="20"/>
      <c r="BI1233" s="20"/>
      <c r="BJ1233" s="20"/>
      <c r="BK1233" s="20"/>
      <c r="BL1233" s="20"/>
      <c r="BM1233" s="20"/>
      <c r="BN1233" s="20"/>
      <c r="BO1233" s="20"/>
      <c r="BP1233" s="20"/>
      <c r="BQ1233" s="20"/>
      <c r="BR1233" s="20"/>
      <c r="BS1233" s="20"/>
      <c r="BT1233" s="20"/>
      <c r="BU1233" s="20"/>
      <c r="BV1233" s="20"/>
      <c r="BW1233" s="20"/>
      <c r="BX1233" s="20"/>
      <c r="BY1233" s="20"/>
      <c r="BZ1233" s="20"/>
      <c r="CA1233" s="20"/>
      <c r="CB1233" s="20"/>
      <c r="CC1233" s="20"/>
      <c r="CD1233" s="20"/>
      <c r="CE1233" s="20"/>
      <c r="CF1233" s="20"/>
      <c r="CG1233" s="20"/>
      <c r="CH1233" s="20"/>
      <c r="CI1233" s="20"/>
      <c r="CJ1233" s="20"/>
      <c r="CK1233" s="20"/>
      <c r="CL1233" s="20"/>
      <c r="CM1233" s="20"/>
      <c r="CN1233" s="20"/>
      <c r="CO1233" s="20"/>
      <c r="CP1233" s="20"/>
      <c r="CQ1233" s="20"/>
      <c r="CR1233" s="20"/>
      <c r="CS1233" s="20"/>
      <c r="CT1233" s="20"/>
      <c r="CU1233" s="20"/>
      <c r="CV1233" s="20"/>
      <c r="CW1233" s="20"/>
      <c r="CX1233" s="20"/>
      <c r="CY1233" s="20"/>
      <c r="CZ1233" s="20"/>
      <c r="DA1233" s="20"/>
      <c r="DB1233" s="20"/>
      <c r="DC1233" s="20"/>
      <c r="DD1233" s="20"/>
      <c r="DE1233" s="20"/>
      <c r="DF1233" s="20"/>
      <c r="DG1233" s="20"/>
      <c r="DH1233" s="20"/>
      <c r="DI1233" s="20"/>
      <c r="DJ1233" s="20"/>
      <c r="DK1233" s="20"/>
      <c r="DL1233" s="20"/>
      <c r="DM1233" s="20"/>
      <c r="DN1233" s="20"/>
      <c r="DO1233" s="20"/>
      <c r="DP1233" s="20"/>
      <c r="DQ1233" s="20"/>
      <c r="DR1233" s="20"/>
      <c r="DS1233" s="20"/>
      <c r="DT1233" s="20"/>
      <c r="DU1233" s="20"/>
      <c r="DV1233" s="20"/>
      <c r="DW1233" s="20"/>
      <c r="DX1233" s="20"/>
      <c r="DY1233" s="20"/>
      <c r="DZ1233" s="20"/>
      <c r="EA1233" s="20"/>
      <c r="EB1233" s="20"/>
      <c r="EC1233" s="20"/>
      <c r="ED1233" s="20"/>
      <c r="EE1233" s="20"/>
      <c r="EF1233" s="20"/>
      <c r="EG1233" s="20"/>
      <c r="EH1233" s="20"/>
      <c r="EK1233" s="21"/>
    </row>
    <row r="1234" spans="1:141" s="19" customFormat="1" ht="12" customHeight="1" x14ac:dyDescent="0.25">
      <c r="A1234" s="22"/>
      <c r="B1234" s="4"/>
      <c r="C1234" s="73"/>
      <c r="D1234" s="73"/>
      <c r="E1234" s="73"/>
      <c r="F1234" s="73"/>
      <c r="G1234" s="73"/>
      <c r="H1234" s="73"/>
      <c r="I1234" s="73"/>
      <c r="J1234" s="73"/>
      <c r="K1234" s="82"/>
      <c r="L1234" s="81"/>
      <c r="M1234" s="81"/>
      <c r="N1234" s="55"/>
      <c r="O1234" s="55"/>
      <c r="P1234" s="56"/>
      <c r="Q1234" s="17"/>
      <c r="R1234" s="150"/>
      <c r="S1234" s="150"/>
      <c r="T1234" s="150"/>
      <c r="U1234" s="150"/>
      <c r="V1234" s="321"/>
      <c r="W1234" s="338"/>
      <c r="X1234" s="192"/>
      <c r="Y1234" s="195"/>
      <c r="Z1234" s="151"/>
      <c r="AA1234" s="152"/>
      <c r="AB1234" s="152"/>
      <c r="AC1234" s="152"/>
      <c r="AD1234" s="152"/>
      <c r="AE1234" s="20"/>
      <c r="AF1234" s="20"/>
      <c r="AG1234" s="20"/>
      <c r="AH1234" s="20"/>
      <c r="AI1234" s="20"/>
      <c r="AJ1234" s="20"/>
      <c r="AK1234" s="20"/>
      <c r="AL1234" s="20"/>
      <c r="AM1234" s="20"/>
      <c r="AN1234" s="20"/>
      <c r="AO1234" s="20"/>
      <c r="AP1234" s="20"/>
      <c r="AQ1234" s="20"/>
      <c r="AR1234" s="20"/>
      <c r="AS1234" s="20"/>
      <c r="AT1234" s="20"/>
      <c r="AU1234" s="20"/>
      <c r="AV1234" s="20"/>
      <c r="AW1234" s="20"/>
      <c r="AX1234" s="20"/>
      <c r="AY1234" s="20"/>
      <c r="AZ1234" s="20"/>
      <c r="BA1234" s="20"/>
      <c r="BB1234" s="20"/>
      <c r="BC1234" s="20"/>
      <c r="BD1234" s="20"/>
      <c r="BE1234" s="20"/>
      <c r="BF1234" s="20"/>
      <c r="BG1234" s="20"/>
      <c r="BH1234" s="20"/>
      <c r="BI1234" s="20"/>
      <c r="BJ1234" s="20"/>
      <c r="BK1234" s="20"/>
      <c r="BL1234" s="20"/>
      <c r="BM1234" s="20"/>
      <c r="BN1234" s="20"/>
      <c r="BO1234" s="20"/>
      <c r="BP1234" s="20"/>
      <c r="BQ1234" s="20"/>
      <c r="BR1234" s="20"/>
      <c r="BS1234" s="20"/>
      <c r="BT1234" s="20"/>
      <c r="BU1234" s="20"/>
      <c r="BV1234" s="20"/>
      <c r="BW1234" s="20"/>
      <c r="BX1234" s="20"/>
      <c r="BY1234" s="20"/>
      <c r="BZ1234" s="20"/>
      <c r="CA1234" s="20"/>
      <c r="CB1234" s="20"/>
      <c r="CC1234" s="20"/>
      <c r="CD1234" s="20"/>
      <c r="CE1234" s="20"/>
      <c r="CF1234" s="20"/>
      <c r="CG1234" s="20"/>
      <c r="CH1234" s="20"/>
      <c r="CI1234" s="20"/>
      <c r="CJ1234" s="20"/>
      <c r="CK1234" s="20"/>
      <c r="CL1234" s="20"/>
      <c r="CM1234" s="20"/>
      <c r="CN1234" s="20"/>
      <c r="CO1234" s="20"/>
      <c r="CP1234" s="20"/>
      <c r="CQ1234" s="20"/>
      <c r="CR1234" s="20"/>
      <c r="CS1234" s="20"/>
      <c r="CT1234" s="20"/>
      <c r="CU1234" s="20"/>
      <c r="CV1234" s="20"/>
      <c r="CW1234" s="20"/>
      <c r="CX1234" s="20"/>
      <c r="CY1234" s="20"/>
      <c r="CZ1234" s="20"/>
      <c r="DA1234" s="20"/>
      <c r="DB1234" s="20"/>
      <c r="DC1234" s="20"/>
      <c r="DD1234" s="20"/>
      <c r="DE1234" s="20"/>
      <c r="DF1234" s="20"/>
      <c r="DG1234" s="20"/>
      <c r="DH1234" s="20"/>
      <c r="DI1234" s="20"/>
      <c r="DJ1234" s="20"/>
      <c r="DK1234" s="20"/>
      <c r="DL1234" s="20"/>
      <c r="DM1234" s="20"/>
      <c r="DN1234" s="20"/>
      <c r="DO1234" s="20"/>
      <c r="DP1234" s="20"/>
      <c r="DQ1234" s="20"/>
      <c r="DR1234" s="20"/>
      <c r="DS1234" s="20"/>
      <c r="DT1234" s="20"/>
      <c r="DU1234" s="20"/>
      <c r="DV1234" s="20"/>
      <c r="DW1234" s="20"/>
      <c r="DX1234" s="20"/>
      <c r="DY1234" s="20"/>
      <c r="DZ1234" s="20"/>
      <c r="EA1234" s="20"/>
      <c r="EB1234" s="20"/>
      <c r="EC1234" s="20"/>
      <c r="ED1234" s="20"/>
      <c r="EE1234" s="20"/>
      <c r="EF1234" s="20"/>
      <c r="EG1234" s="20"/>
      <c r="EH1234" s="20"/>
      <c r="EK1234" s="21"/>
    </row>
    <row r="1235" spans="1:141" s="19" customFormat="1" ht="12" customHeight="1" x14ac:dyDescent="0.25">
      <c r="A1235" s="22"/>
      <c r="B1235" s="4"/>
      <c r="C1235" s="73"/>
      <c r="D1235" s="73"/>
      <c r="E1235" s="73"/>
      <c r="F1235" s="73"/>
      <c r="G1235" s="73"/>
      <c r="H1235" s="73"/>
      <c r="I1235" s="73"/>
      <c r="J1235" s="73"/>
      <c r="K1235" s="82"/>
      <c r="L1235" s="81"/>
      <c r="M1235" s="81"/>
      <c r="N1235" s="55"/>
      <c r="O1235" s="55"/>
      <c r="P1235" s="56"/>
      <c r="Q1235" s="17"/>
      <c r="R1235" s="150"/>
      <c r="S1235" s="150"/>
      <c r="T1235" s="150"/>
      <c r="U1235" s="150"/>
      <c r="V1235" s="321"/>
      <c r="W1235" s="338"/>
      <c r="X1235" s="192"/>
      <c r="Y1235" s="195"/>
      <c r="Z1235" s="151"/>
      <c r="AA1235" s="152"/>
      <c r="AB1235" s="152"/>
      <c r="AC1235" s="152"/>
      <c r="AD1235" s="152"/>
      <c r="AE1235" s="20"/>
      <c r="AF1235" s="20"/>
      <c r="AG1235" s="20"/>
      <c r="AH1235" s="20"/>
      <c r="AI1235" s="20"/>
      <c r="AJ1235" s="20"/>
      <c r="AK1235" s="20"/>
      <c r="AL1235" s="20"/>
      <c r="AM1235" s="20"/>
      <c r="AN1235" s="20"/>
      <c r="AO1235" s="20"/>
      <c r="AP1235" s="20"/>
      <c r="AQ1235" s="20"/>
      <c r="AR1235" s="20"/>
      <c r="AS1235" s="20"/>
      <c r="AT1235" s="20"/>
      <c r="AU1235" s="20"/>
      <c r="AV1235" s="20"/>
      <c r="AW1235" s="20"/>
      <c r="AX1235" s="20"/>
      <c r="AY1235" s="20"/>
      <c r="AZ1235" s="20"/>
      <c r="BA1235" s="20"/>
      <c r="BB1235" s="20"/>
      <c r="BC1235" s="20"/>
      <c r="BD1235" s="20"/>
      <c r="BE1235" s="20"/>
      <c r="BF1235" s="20"/>
      <c r="BG1235" s="20"/>
      <c r="BH1235" s="20"/>
      <c r="BI1235" s="20"/>
      <c r="BJ1235" s="20"/>
      <c r="BK1235" s="20"/>
      <c r="BL1235" s="20"/>
      <c r="BM1235" s="20"/>
      <c r="BN1235" s="20"/>
      <c r="BO1235" s="20"/>
      <c r="BP1235" s="20"/>
      <c r="BQ1235" s="20"/>
      <c r="BR1235" s="20"/>
      <c r="BS1235" s="20"/>
      <c r="BT1235" s="20"/>
      <c r="BU1235" s="20"/>
      <c r="BV1235" s="20"/>
      <c r="BW1235" s="20"/>
      <c r="BX1235" s="20"/>
      <c r="BY1235" s="20"/>
      <c r="BZ1235" s="20"/>
      <c r="CA1235" s="20"/>
      <c r="CB1235" s="20"/>
      <c r="CC1235" s="20"/>
      <c r="CD1235" s="20"/>
      <c r="CE1235" s="20"/>
      <c r="CF1235" s="20"/>
      <c r="CG1235" s="20"/>
      <c r="CH1235" s="20"/>
      <c r="CI1235" s="20"/>
      <c r="CJ1235" s="20"/>
      <c r="CK1235" s="20"/>
      <c r="CL1235" s="20"/>
      <c r="CM1235" s="20"/>
      <c r="CN1235" s="20"/>
      <c r="CO1235" s="20"/>
      <c r="CP1235" s="20"/>
      <c r="CQ1235" s="20"/>
      <c r="CR1235" s="20"/>
      <c r="CS1235" s="20"/>
      <c r="CT1235" s="20"/>
      <c r="CU1235" s="20"/>
      <c r="CV1235" s="20"/>
      <c r="CW1235" s="20"/>
      <c r="CX1235" s="20"/>
      <c r="CY1235" s="20"/>
      <c r="CZ1235" s="20"/>
      <c r="DA1235" s="20"/>
      <c r="DB1235" s="20"/>
      <c r="DC1235" s="20"/>
      <c r="DD1235" s="20"/>
      <c r="DE1235" s="20"/>
      <c r="DF1235" s="20"/>
      <c r="DG1235" s="20"/>
      <c r="DH1235" s="20"/>
      <c r="DI1235" s="20"/>
      <c r="DJ1235" s="20"/>
      <c r="DK1235" s="20"/>
      <c r="DL1235" s="20"/>
      <c r="DM1235" s="20"/>
      <c r="DN1235" s="20"/>
      <c r="DO1235" s="20"/>
      <c r="DP1235" s="20"/>
      <c r="DQ1235" s="20"/>
      <c r="DR1235" s="20"/>
      <c r="DS1235" s="20"/>
      <c r="DT1235" s="20"/>
      <c r="DU1235" s="20"/>
      <c r="DV1235" s="20"/>
      <c r="DW1235" s="20"/>
      <c r="DX1235" s="20"/>
      <c r="DY1235" s="20"/>
      <c r="DZ1235" s="20"/>
      <c r="EA1235" s="20"/>
      <c r="EB1235" s="20"/>
      <c r="EC1235" s="20"/>
      <c r="ED1235" s="20"/>
      <c r="EE1235" s="20"/>
      <c r="EF1235" s="20"/>
      <c r="EG1235" s="20"/>
      <c r="EH1235" s="20"/>
      <c r="EK1235" s="21"/>
    </row>
    <row r="1236" spans="1:141" s="19" customFormat="1" ht="12" customHeight="1" x14ac:dyDescent="0.25">
      <c r="A1236" s="22"/>
      <c r="B1236" s="4"/>
      <c r="C1236" s="73"/>
      <c r="D1236" s="73"/>
      <c r="E1236" s="73"/>
      <c r="F1236" s="73"/>
      <c r="G1236" s="73"/>
      <c r="H1236" s="73"/>
      <c r="I1236" s="73"/>
      <c r="J1236" s="73"/>
      <c r="K1236" s="82"/>
      <c r="L1236" s="81"/>
      <c r="M1236" s="81"/>
      <c r="N1236" s="55"/>
      <c r="O1236" s="55"/>
      <c r="P1236" s="56"/>
      <c r="Q1236" s="17"/>
      <c r="R1236" s="150"/>
      <c r="S1236" s="150"/>
      <c r="T1236" s="150"/>
      <c r="U1236" s="150"/>
      <c r="V1236" s="321"/>
      <c r="W1236" s="338"/>
      <c r="X1236" s="192"/>
      <c r="Y1236" s="195"/>
      <c r="Z1236" s="151"/>
      <c r="AA1236" s="152"/>
      <c r="AB1236" s="152"/>
      <c r="AC1236" s="152"/>
      <c r="AD1236" s="152"/>
      <c r="AE1236" s="20"/>
      <c r="AF1236" s="20"/>
      <c r="AG1236" s="20"/>
      <c r="AH1236" s="20"/>
      <c r="AI1236" s="20"/>
      <c r="AJ1236" s="20"/>
      <c r="AK1236" s="20"/>
      <c r="AL1236" s="20"/>
      <c r="AM1236" s="20"/>
      <c r="AN1236" s="20"/>
      <c r="AO1236" s="20"/>
      <c r="AP1236" s="20"/>
      <c r="AQ1236" s="20"/>
      <c r="AR1236" s="20"/>
      <c r="AS1236" s="20"/>
      <c r="AT1236" s="20"/>
      <c r="AU1236" s="20"/>
      <c r="AV1236" s="20"/>
      <c r="AW1236" s="20"/>
      <c r="AX1236" s="20"/>
      <c r="AY1236" s="20"/>
      <c r="AZ1236" s="20"/>
      <c r="BA1236" s="20"/>
      <c r="BB1236" s="20"/>
      <c r="BC1236" s="20"/>
      <c r="BD1236" s="20"/>
      <c r="BE1236" s="20"/>
      <c r="BF1236" s="20"/>
      <c r="BG1236" s="20"/>
      <c r="BH1236" s="20"/>
      <c r="BI1236" s="20"/>
      <c r="BJ1236" s="20"/>
      <c r="BK1236" s="20"/>
      <c r="BL1236" s="20"/>
      <c r="BM1236" s="20"/>
      <c r="BN1236" s="20"/>
      <c r="BO1236" s="20"/>
      <c r="BP1236" s="20"/>
      <c r="BQ1236" s="20"/>
      <c r="BR1236" s="20"/>
      <c r="BS1236" s="20"/>
      <c r="BT1236" s="20"/>
      <c r="BU1236" s="20"/>
      <c r="BV1236" s="20"/>
      <c r="BW1236" s="20"/>
      <c r="BX1236" s="20"/>
      <c r="BY1236" s="20"/>
      <c r="BZ1236" s="20"/>
      <c r="CA1236" s="20"/>
      <c r="CB1236" s="20"/>
      <c r="CC1236" s="20"/>
      <c r="CD1236" s="20"/>
      <c r="CE1236" s="20"/>
      <c r="CF1236" s="20"/>
      <c r="CG1236" s="20"/>
      <c r="CH1236" s="20"/>
      <c r="CI1236" s="20"/>
      <c r="CJ1236" s="20"/>
      <c r="CK1236" s="20"/>
      <c r="CL1236" s="20"/>
      <c r="CM1236" s="20"/>
      <c r="CN1236" s="20"/>
      <c r="CO1236" s="20"/>
      <c r="CP1236" s="20"/>
      <c r="CQ1236" s="20"/>
      <c r="CR1236" s="20"/>
      <c r="CS1236" s="20"/>
      <c r="CT1236" s="20"/>
      <c r="CU1236" s="20"/>
      <c r="CV1236" s="20"/>
      <c r="CW1236" s="20"/>
      <c r="CX1236" s="20"/>
      <c r="CY1236" s="20"/>
      <c r="CZ1236" s="20"/>
      <c r="DA1236" s="20"/>
      <c r="DB1236" s="20"/>
      <c r="DC1236" s="20"/>
      <c r="DD1236" s="20"/>
      <c r="DE1236" s="20"/>
      <c r="DF1236" s="20"/>
      <c r="DG1236" s="20"/>
      <c r="DH1236" s="20"/>
      <c r="DI1236" s="20"/>
      <c r="DJ1236" s="20"/>
      <c r="DK1236" s="20"/>
      <c r="DL1236" s="20"/>
      <c r="DM1236" s="20"/>
      <c r="DN1236" s="20"/>
      <c r="DO1236" s="20"/>
      <c r="DP1236" s="20"/>
      <c r="DQ1236" s="20"/>
      <c r="DR1236" s="20"/>
      <c r="DS1236" s="20"/>
      <c r="DT1236" s="20"/>
      <c r="DU1236" s="20"/>
      <c r="DV1236" s="20"/>
      <c r="DW1236" s="20"/>
      <c r="DX1236" s="20"/>
      <c r="DY1236" s="20"/>
      <c r="DZ1236" s="20"/>
      <c r="EA1236" s="20"/>
      <c r="EB1236" s="20"/>
      <c r="EC1236" s="20"/>
      <c r="ED1236" s="20"/>
      <c r="EE1236" s="20"/>
      <c r="EF1236" s="20"/>
      <c r="EG1236" s="20"/>
      <c r="EH1236" s="20"/>
      <c r="EK1236" s="21"/>
    </row>
    <row r="1237" spans="1:141" s="19" customFormat="1" ht="12" customHeight="1" x14ac:dyDescent="0.25">
      <c r="A1237" s="22"/>
      <c r="B1237" s="4"/>
      <c r="C1237" s="73"/>
      <c r="D1237" s="73"/>
      <c r="E1237" s="73"/>
      <c r="F1237" s="73"/>
      <c r="G1237" s="73"/>
      <c r="H1237" s="73"/>
      <c r="I1237" s="73"/>
      <c r="J1237" s="73"/>
      <c r="K1237" s="82"/>
      <c r="L1237" s="81"/>
      <c r="M1237" s="81"/>
      <c r="N1237" s="55"/>
      <c r="O1237" s="55"/>
      <c r="P1237" s="56"/>
      <c r="Q1237" s="17"/>
      <c r="R1237" s="150"/>
      <c r="S1237" s="150"/>
      <c r="T1237" s="150"/>
      <c r="U1237" s="150"/>
      <c r="V1237" s="321"/>
      <c r="W1237" s="338"/>
      <c r="X1237" s="192"/>
      <c r="Y1237" s="195"/>
      <c r="Z1237" s="151"/>
      <c r="AA1237" s="152"/>
      <c r="AB1237" s="152"/>
      <c r="AC1237" s="152"/>
      <c r="AD1237" s="152"/>
      <c r="AE1237" s="20"/>
      <c r="AF1237" s="20"/>
      <c r="AG1237" s="20"/>
      <c r="AH1237" s="20"/>
      <c r="AI1237" s="20"/>
      <c r="AJ1237" s="20"/>
      <c r="AK1237" s="20"/>
      <c r="AL1237" s="20"/>
      <c r="AM1237" s="20"/>
      <c r="AN1237" s="20"/>
      <c r="AO1237" s="20"/>
      <c r="AP1237" s="20"/>
      <c r="AQ1237" s="20"/>
      <c r="AR1237" s="20"/>
      <c r="AS1237" s="20"/>
      <c r="AT1237" s="20"/>
      <c r="AU1237" s="20"/>
      <c r="AV1237" s="20"/>
      <c r="AW1237" s="20"/>
      <c r="AX1237" s="20"/>
      <c r="AY1237" s="20"/>
      <c r="AZ1237" s="20"/>
      <c r="BA1237" s="20"/>
      <c r="BB1237" s="20"/>
      <c r="BC1237" s="20"/>
      <c r="BD1237" s="20"/>
      <c r="BE1237" s="20"/>
      <c r="BF1237" s="20"/>
      <c r="BG1237" s="20"/>
      <c r="BH1237" s="20"/>
      <c r="BI1237" s="20"/>
      <c r="BJ1237" s="20"/>
      <c r="BK1237" s="20"/>
      <c r="BL1237" s="20"/>
      <c r="BM1237" s="20"/>
      <c r="BN1237" s="20"/>
      <c r="BO1237" s="20"/>
      <c r="BP1237" s="20"/>
      <c r="BQ1237" s="20"/>
      <c r="BR1237" s="20"/>
      <c r="BS1237" s="20"/>
      <c r="BT1237" s="20"/>
      <c r="BU1237" s="20"/>
      <c r="BV1237" s="20"/>
      <c r="BW1237" s="20"/>
      <c r="BX1237" s="20"/>
      <c r="BY1237" s="20"/>
      <c r="BZ1237" s="20"/>
      <c r="CA1237" s="20"/>
      <c r="CB1237" s="20"/>
      <c r="CC1237" s="20"/>
      <c r="CD1237" s="20"/>
      <c r="CE1237" s="20"/>
      <c r="CF1237" s="20"/>
      <c r="CG1237" s="20"/>
      <c r="CH1237" s="20"/>
      <c r="CI1237" s="20"/>
      <c r="CJ1237" s="20"/>
      <c r="CK1237" s="20"/>
      <c r="CL1237" s="20"/>
      <c r="CM1237" s="20"/>
      <c r="CN1237" s="20"/>
      <c r="CO1237" s="20"/>
      <c r="CP1237" s="20"/>
      <c r="CQ1237" s="20"/>
      <c r="CR1237" s="20"/>
      <c r="CS1237" s="20"/>
      <c r="CT1237" s="20"/>
      <c r="CU1237" s="20"/>
      <c r="CV1237" s="20"/>
      <c r="CW1237" s="20"/>
      <c r="CX1237" s="20"/>
      <c r="CY1237" s="20"/>
      <c r="CZ1237" s="20"/>
      <c r="DA1237" s="20"/>
      <c r="DB1237" s="20"/>
      <c r="DC1237" s="20"/>
      <c r="DD1237" s="20"/>
      <c r="DE1237" s="20"/>
      <c r="DF1237" s="20"/>
      <c r="DG1237" s="20"/>
      <c r="DH1237" s="20"/>
      <c r="DI1237" s="20"/>
      <c r="DJ1237" s="20"/>
      <c r="DK1237" s="20"/>
      <c r="DL1237" s="20"/>
      <c r="DM1237" s="20"/>
      <c r="DN1237" s="20"/>
      <c r="DO1237" s="20"/>
      <c r="DP1237" s="20"/>
      <c r="DQ1237" s="20"/>
      <c r="DR1237" s="20"/>
      <c r="DS1237" s="20"/>
      <c r="DT1237" s="20"/>
      <c r="DU1237" s="20"/>
      <c r="DV1237" s="20"/>
      <c r="DW1237" s="20"/>
      <c r="DX1237" s="20"/>
      <c r="DY1237" s="20"/>
      <c r="DZ1237" s="20"/>
      <c r="EA1237" s="20"/>
      <c r="EB1237" s="20"/>
      <c r="EC1237" s="20"/>
      <c r="ED1237" s="20"/>
      <c r="EE1237" s="20"/>
      <c r="EF1237" s="20"/>
      <c r="EG1237" s="20"/>
      <c r="EH1237" s="20"/>
      <c r="EK1237" s="21"/>
    </row>
    <row r="1238" spans="1:141" s="19" customFormat="1" ht="12" customHeight="1" x14ac:dyDescent="0.25">
      <c r="A1238" s="22"/>
      <c r="B1238" s="4"/>
      <c r="C1238" s="73"/>
      <c r="D1238" s="73"/>
      <c r="E1238" s="73"/>
      <c r="F1238" s="73"/>
      <c r="G1238" s="73"/>
      <c r="H1238" s="73"/>
      <c r="I1238" s="73"/>
      <c r="J1238" s="73"/>
      <c r="K1238" s="82"/>
      <c r="L1238" s="81"/>
      <c r="M1238" s="81"/>
      <c r="N1238" s="55"/>
      <c r="O1238" s="55"/>
      <c r="P1238" s="56"/>
      <c r="Q1238" s="17"/>
      <c r="R1238" s="150"/>
      <c r="S1238" s="150"/>
      <c r="T1238" s="150"/>
      <c r="U1238" s="150"/>
      <c r="V1238" s="321"/>
      <c r="W1238" s="338"/>
      <c r="X1238" s="192"/>
      <c r="Y1238" s="195"/>
      <c r="Z1238" s="151"/>
      <c r="AA1238" s="152"/>
      <c r="AB1238" s="152"/>
      <c r="AC1238" s="152"/>
      <c r="AD1238" s="152"/>
      <c r="AE1238" s="20"/>
      <c r="AF1238" s="20"/>
      <c r="AG1238" s="20"/>
      <c r="AH1238" s="20"/>
      <c r="AI1238" s="20"/>
      <c r="AJ1238" s="20"/>
      <c r="AK1238" s="20"/>
      <c r="AL1238" s="20"/>
      <c r="AM1238" s="20"/>
      <c r="AN1238" s="20"/>
      <c r="AO1238" s="20"/>
      <c r="AP1238" s="20"/>
      <c r="AQ1238" s="20"/>
      <c r="AR1238" s="20"/>
      <c r="AS1238" s="20"/>
      <c r="AT1238" s="20"/>
      <c r="AU1238" s="20"/>
      <c r="AV1238" s="20"/>
      <c r="AW1238" s="20"/>
      <c r="AX1238" s="20"/>
      <c r="AY1238" s="20"/>
      <c r="AZ1238" s="20"/>
      <c r="BA1238" s="20"/>
      <c r="BB1238" s="20"/>
      <c r="BC1238" s="20"/>
      <c r="BD1238" s="20"/>
      <c r="BE1238" s="20"/>
      <c r="BF1238" s="20"/>
      <c r="BG1238" s="20"/>
      <c r="BH1238" s="20"/>
      <c r="BI1238" s="20"/>
      <c r="BJ1238" s="20"/>
      <c r="BK1238" s="20"/>
      <c r="BL1238" s="20"/>
      <c r="BM1238" s="20"/>
      <c r="BN1238" s="20"/>
      <c r="BO1238" s="20"/>
      <c r="BP1238" s="20"/>
      <c r="BQ1238" s="20"/>
      <c r="BR1238" s="20"/>
      <c r="BS1238" s="20"/>
      <c r="BT1238" s="20"/>
      <c r="BU1238" s="20"/>
      <c r="BV1238" s="20"/>
      <c r="BW1238" s="20"/>
      <c r="BX1238" s="20"/>
      <c r="BY1238" s="20"/>
      <c r="BZ1238" s="20"/>
      <c r="CA1238" s="20"/>
      <c r="CB1238" s="20"/>
      <c r="CC1238" s="20"/>
      <c r="CD1238" s="20"/>
      <c r="CE1238" s="20"/>
      <c r="CF1238" s="20"/>
      <c r="CG1238" s="20"/>
      <c r="CH1238" s="20"/>
      <c r="CI1238" s="20"/>
      <c r="CJ1238" s="20"/>
      <c r="CK1238" s="20"/>
      <c r="CL1238" s="20"/>
      <c r="CM1238" s="20"/>
      <c r="CN1238" s="20"/>
      <c r="CO1238" s="20"/>
      <c r="CP1238" s="20"/>
      <c r="CQ1238" s="20"/>
      <c r="CR1238" s="20"/>
      <c r="CS1238" s="20"/>
      <c r="CT1238" s="20"/>
      <c r="CU1238" s="20"/>
      <c r="CV1238" s="20"/>
      <c r="CW1238" s="20"/>
      <c r="CX1238" s="20"/>
      <c r="CY1238" s="20"/>
      <c r="CZ1238" s="20"/>
      <c r="DA1238" s="20"/>
      <c r="DB1238" s="20"/>
      <c r="DC1238" s="20"/>
      <c r="DD1238" s="20"/>
      <c r="DE1238" s="20"/>
      <c r="DF1238" s="20"/>
      <c r="DG1238" s="20"/>
      <c r="DH1238" s="20"/>
      <c r="DI1238" s="20"/>
      <c r="DJ1238" s="20"/>
      <c r="DK1238" s="20"/>
      <c r="DL1238" s="20"/>
      <c r="DM1238" s="20"/>
      <c r="DN1238" s="20"/>
      <c r="DO1238" s="20"/>
      <c r="DP1238" s="20"/>
      <c r="DQ1238" s="20"/>
      <c r="DR1238" s="20"/>
      <c r="DS1238" s="20"/>
      <c r="DT1238" s="20"/>
      <c r="DU1238" s="20"/>
      <c r="DV1238" s="20"/>
      <c r="DW1238" s="20"/>
      <c r="DX1238" s="20"/>
      <c r="DY1238" s="20"/>
      <c r="DZ1238" s="20"/>
      <c r="EA1238" s="20"/>
      <c r="EB1238" s="20"/>
      <c r="EC1238" s="20"/>
      <c r="ED1238" s="20"/>
      <c r="EE1238" s="20"/>
      <c r="EF1238" s="20"/>
      <c r="EG1238" s="20"/>
      <c r="EH1238" s="20"/>
      <c r="EK1238" s="21"/>
    </row>
    <row r="1239" spans="1:141" s="19" customFormat="1" ht="12" customHeight="1" x14ac:dyDescent="0.25">
      <c r="A1239" s="22"/>
      <c r="B1239" s="4"/>
      <c r="C1239" s="73"/>
      <c r="D1239" s="73"/>
      <c r="E1239" s="73"/>
      <c r="F1239" s="73"/>
      <c r="G1239" s="73"/>
      <c r="H1239" s="73"/>
      <c r="I1239" s="73"/>
      <c r="J1239" s="73"/>
      <c r="K1239" s="82"/>
      <c r="L1239" s="81"/>
      <c r="M1239" s="81"/>
      <c r="N1239" s="55"/>
      <c r="O1239" s="55"/>
      <c r="P1239" s="56"/>
      <c r="Q1239" s="17"/>
      <c r="R1239" s="150"/>
      <c r="S1239" s="150"/>
      <c r="T1239" s="150"/>
      <c r="U1239" s="150"/>
      <c r="V1239" s="321"/>
      <c r="W1239" s="338"/>
      <c r="X1239" s="192"/>
      <c r="Y1239" s="195"/>
      <c r="Z1239" s="151"/>
      <c r="AA1239" s="152"/>
      <c r="AB1239" s="152"/>
      <c r="AC1239" s="152"/>
      <c r="AD1239" s="152"/>
      <c r="AE1239" s="20"/>
      <c r="AF1239" s="20"/>
      <c r="AG1239" s="20"/>
      <c r="AH1239" s="20"/>
      <c r="AI1239" s="20"/>
      <c r="AJ1239" s="20"/>
      <c r="AK1239" s="20"/>
      <c r="AL1239" s="20"/>
      <c r="AM1239" s="20"/>
      <c r="AN1239" s="20"/>
      <c r="AO1239" s="20"/>
      <c r="AP1239" s="20"/>
      <c r="AQ1239" s="20"/>
      <c r="AR1239" s="20"/>
      <c r="AS1239" s="20"/>
      <c r="AT1239" s="20"/>
      <c r="AU1239" s="20"/>
      <c r="AV1239" s="20"/>
      <c r="AW1239" s="20"/>
      <c r="AX1239" s="20"/>
      <c r="AY1239" s="20"/>
      <c r="AZ1239" s="20"/>
      <c r="BA1239" s="20"/>
      <c r="BB1239" s="20"/>
      <c r="BC1239" s="20"/>
      <c r="BD1239" s="20"/>
      <c r="BE1239" s="20"/>
      <c r="BF1239" s="20"/>
      <c r="BG1239" s="20"/>
      <c r="BH1239" s="20"/>
      <c r="BI1239" s="20"/>
      <c r="BJ1239" s="20"/>
      <c r="BK1239" s="20"/>
      <c r="BL1239" s="20"/>
      <c r="BM1239" s="20"/>
      <c r="BN1239" s="20"/>
      <c r="BO1239" s="20"/>
      <c r="BP1239" s="20"/>
      <c r="BQ1239" s="20"/>
      <c r="BR1239" s="20"/>
      <c r="BS1239" s="20"/>
      <c r="BT1239" s="20"/>
      <c r="BU1239" s="20"/>
      <c r="BV1239" s="20"/>
      <c r="BW1239" s="20"/>
      <c r="BX1239" s="20"/>
      <c r="BY1239" s="20"/>
      <c r="BZ1239" s="20"/>
      <c r="CA1239" s="20"/>
      <c r="CB1239" s="20"/>
      <c r="CC1239" s="20"/>
      <c r="CD1239" s="20"/>
      <c r="CE1239" s="20"/>
      <c r="CF1239" s="20"/>
      <c r="CG1239" s="20"/>
      <c r="CH1239" s="20"/>
      <c r="CI1239" s="20"/>
      <c r="CJ1239" s="20"/>
      <c r="CK1239" s="20"/>
      <c r="CL1239" s="20"/>
      <c r="CM1239" s="20"/>
      <c r="CN1239" s="20"/>
      <c r="CO1239" s="20"/>
      <c r="CP1239" s="20"/>
      <c r="CQ1239" s="20"/>
      <c r="CR1239" s="20"/>
      <c r="CS1239" s="20"/>
      <c r="CT1239" s="20"/>
      <c r="CU1239" s="20"/>
      <c r="CV1239" s="20"/>
      <c r="CW1239" s="20"/>
      <c r="CX1239" s="20"/>
      <c r="CY1239" s="20"/>
      <c r="CZ1239" s="20"/>
      <c r="DA1239" s="20"/>
      <c r="DB1239" s="20"/>
      <c r="DC1239" s="20"/>
      <c r="DD1239" s="20"/>
      <c r="DE1239" s="20"/>
      <c r="DF1239" s="20"/>
      <c r="DG1239" s="20"/>
      <c r="DH1239" s="20"/>
      <c r="DI1239" s="20"/>
      <c r="DJ1239" s="20"/>
      <c r="DK1239" s="20"/>
      <c r="DL1239" s="20"/>
      <c r="DM1239" s="20"/>
      <c r="DN1239" s="20"/>
      <c r="DO1239" s="20"/>
      <c r="DP1239" s="20"/>
      <c r="DQ1239" s="20"/>
      <c r="DR1239" s="20"/>
      <c r="DS1239" s="20"/>
      <c r="DT1239" s="20"/>
      <c r="DU1239" s="20"/>
      <c r="DV1239" s="20"/>
      <c r="DW1239" s="20"/>
      <c r="DX1239" s="20"/>
      <c r="DY1239" s="20"/>
      <c r="DZ1239" s="20"/>
      <c r="EA1239" s="20"/>
      <c r="EB1239" s="20"/>
      <c r="EC1239" s="20"/>
      <c r="ED1239" s="20"/>
      <c r="EE1239" s="20"/>
      <c r="EF1239" s="20"/>
      <c r="EG1239" s="20"/>
      <c r="EH1239" s="20"/>
      <c r="EK1239" s="21"/>
    </row>
    <row r="1240" spans="1:141" s="19" customFormat="1" ht="12" customHeight="1" x14ac:dyDescent="0.25">
      <c r="A1240" s="22"/>
      <c r="B1240" s="4"/>
      <c r="C1240" s="73"/>
      <c r="D1240" s="73"/>
      <c r="E1240" s="73"/>
      <c r="F1240" s="73"/>
      <c r="G1240" s="73"/>
      <c r="H1240" s="73"/>
      <c r="I1240" s="73"/>
      <c r="J1240" s="73"/>
      <c r="K1240" s="82"/>
      <c r="L1240" s="81"/>
      <c r="M1240" s="81"/>
      <c r="N1240" s="55"/>
      <c r="O1240" s="55"/>
      <c r="P1240" s="56"/>
      <c r="Q1240" s="17"/>
      <c r="R1240" s="150"/>
      <c r="S1240" s="150"/>
      <c r="T1240" s="150"/>
      <c r="U1240" s="150"/>
      <c r="V1240" s="321"/>
      <c r="W1240" s="338"/>
      <c r="X1240" s="192"/>
      <c r="Y1240" s="195"/>
      <c r="Z1240" s="151"/>
      <c r="AA1240" s="152"/>
      <c r="AB1240" s="152"/>
      <c r="AC1240" s="152"/>
      <c r="AD1240" s="152"/>
      <c r="AE1240" s="20"/>
      <c r="AF1240" s="20"/>
      <c r="AG1240" s="20"/>
      <c r="AH1240" s="20"/>
      <c r="AI1240" s="20"/>
      <c r="AJ1240" s="20"/>
      <c r="AK1240" s="20"/>
      <c r="AL1240" s="20"/>
      <c r="AM1240" s="20"/>
      <c r="AN1240" s="20"/>
      <c r="AO1240" s="20"/>
      <c r="AP1240" s="20"/>
      <c r="AQ1240" s="20"/>
      <c r="AR1240" s="20"/>
      <c r="AS1240" s="20"/>
      <c r="AT1240" s="20"/>
      <c r="AU1240" s="20"/>
      <c r="AV1240" s="20"/>
      <c r="AW1240" s="20"/>
      <c r="AX1240" s="20"/>
      <c r="AY1240" s="20"/>
      <c r="AZ1240" s="20"/>
      <c r="BA1240" s="20"/>
      <c r="BB1240" s="20"/>
      <c r="BC1240" s="20"/>
      <c r="BD1240" s="20"/>
      <c r="BE1240" s="20"/>
      <c r="BF1240" s="20"/>
      <c r="BG1240" s="20"/>
      <c r="BH1240" s="20"/>
      <c r="BI1240" s="20"/>
      <c r="BJ1240" s="20"/>
      <c r="BK1240" s="20"/>
      <c r="BL1240" s="20"/>
      <c r="BM1240" s="20"/>
      <c r="BN1240" s="20"/>
      <c r="BO1240" s="20"/>
      <c r="BP1240" s="20"/>
      <c r="BQ1240" s="20"/>
      <c r="BR1240" s="20"/>
      <c r="BS1240" s="20"/>
      <c r="BT1240" s="20"/>
      <c r="BU1240" s="20"/>
      <c r="BV1240" s="20"/>
      <c r="BW1240" s="20"/>
      <c r="BX1240" s="20"/>
      <c r="BY1240" s="20"/>
      <c r="BZ1240" s="20"/>
      <c r="CA1240" s="20"/>
      <c r="CB1240" s="20"/>
      <c r="CC1240" s="20"/>
      <c r="CD1240" s="20"/>
      <c r="CE1240" s="20"/>
      <c r="CF1240" s="20"/>
      <c r="CG1240" s="20"/>
      <c r="CH1240" s="20"/>
      <c r="CI1240" s="20"/>
      <c r="CJ1240" s="20"/>
      <c r="CK1240" s="20"/>
      <c r="CL1240" s="20"/>
      <c r="CM1240" s="20"/>
      <c r="CN1240" s="20"/>
      <c r="CO1240" s="20"/>
      <c r="CP1240" s="20"/>
      <c r="CQ1240" s="20"/>
      <c r="CR1240" s="20"/>
      <c r="CS1240" s="20"/>
      <c r="CT1240" s="20"/>
      <c r="CU1240" s="20"/>
      <c r="CV1240" s="20"/>
      <c r="CW1240" s="20"/>
      <c r="CX1240" s="20"/>
      <c r="CY1240" s="20"/>
      <c r="CZ1240" s="20"/>
      <c r="DA1240" s="20"/>
      <c r="DB1240" s="20"/>
      <c r="DC1240" s="20"/>
      <c r="DD1240" s="20"/>
      <c r="DE1240" s="20"/>
      <c r="DF1240" s="20"/>
      <c r="DG1240" s="20"/>
      <c r="DH1240" s="20"/>
      <c r="DI1240" s="20"/>
      <c r="DJ1240" s="20"/>
      <c r="DK1240" s="20"/>
      <c r="DL1240" s="20"/>
      <c r="DM1240" s="20"/>
      <c r="DN1240" s="20"/>
      <c r="DO1240" s="20"/>
      <c r="DP1240" s="20"/>
      <c r="DQ1240" s="20"/>
      <c r="DR1240" s="20"/>
      <c r="DS1240" s="20"/>
      <c r="DT1240" s="20"/>
      <c r="DU1240" s="20"/>
      <c r="DV1240" s="20"/>
      <c r="DW1240" s="20"/>
      <c r="DX1240" s="20"/>
      <c r="DY1240" s="20"/>
      <c r="DZ1240" s="20"/>
      <c r="EA1240" s="20"/>
      <c r="EB1240" s="20"/>
      <c r="EC1240" s="20"/>
      <c r="ED1240" s="20"/>
      <c r="EE1240" s="20"/>
      <c r="EF1240" s="20"/>
      <c r="EG1240" s="20"/>
      <c r="EH1240" s="20"/>
      <c r="EK1240" s="21"/>
    </row>
    <row r="1241" spans="1:141" s="19" customFormat="1" ht="12" customHeight="1" x14ac:dyDescent="0.25">
      <c r="A1241" s="22"/>
      <c r="B1241" s="4"/>
      <c r="C1241" s="73"/>
      <c r="D1241" s="73"/>
      <c r="E1241" s="73"/>
      <c r="F1241" s="73"/>
      <c r="G1241" s="73"/>
      <c r="H1241" s="73"/>
      <c r="I1241" s="73"/>
      <c r="J1241" s="73"/>
      <c r="K1241" s="82"/>
      <c r="L1241" s="81"/>
      <c r="M1241" s="81"/>
      <c r="N1241" s="55"/>
      <c r="O1241" s="55"/>
      <c r="P1241" s="56"/>
      <c r="Q1241" s="17"/>
      <c r="R1241" s="150"/>
      <c r="S1241" s="150"/>
      <c r="T1241" s="150"/>
      <c r="U1241" s="150"/>
      <c r="V1241" s="321"/>
      <c r="W1241" s="338"/>
      <c r="X1241" s="192"/>
      <c r="Y1241" s="195"/>
      <c r="Z1241" s="151"/>
      <c r="AA1241" s="152"/>
      <c r="AB1241" s="152"/>
      <c r="AC1241" s="152"/>
      <c r="AD1241" s="152"/>
      <c r="AE1241" s="20"/>
      <c r="AF1241" s="20"/>
      <c r="AG1241" s="20"/>
      <c r="AH1241" s="20"/>
      <c r="AI1241" s="20"/>
      <c r="AJ1241" s="20"/>
      <c r="AK1241" s="20"/>
      <c r="AL1241" s="20"/>
      <c r="AM1241" s="20"/>
      <c r="AN1241" s="20"/>
      <c r="AO1241" s="20"/>
      <c r="AP1241" s="20"/>
      <c r="AQ1241" s="20"/>
      <c r="AR1241" s="20"/>
      <c r="AS1241" s="20"/>
      <c r="AT1241" s="20"/>
      <c r="AU1241" s="20"/>
      <c r="AV1241" s="20"/>
      <c r="AW1241" s="20"/>
      <c r="AX1241" s="20"/>
      <c r="AY1241" s="20"/>
      <c r="AZ1241" s="20"/>
      <c r="BA1241" s="20"/>
      <c r="BB1241" s="20"/>
      <c r="BC1241" s="20"/>
      <c r="BD1241" s="20"/>
      <c r="BE1241" s="20"/>
      <c r="BF1241" s="20"/>
      <c r="BG1241" s="20"/>
      <c r="BH1241" s="20"/>
      <c r="BI1241" s="20"/>
      <c r="BJ1241" s="20"/>
      <c r="BK1241" s="20"/>
      <c r="BL1241" s="20"/>
      <c r="BM1241" s="20"/>
      <c r="BN1241" s="20"/>
      <c r="BO1241" s="20"/>
      <c r="BP1241" s="20"/>
      <c r="BQ1241" s="20"/>
      <c r="BR1241" s="20"/>
      <c r="BS1241" s="20"/>
      <c r="BT1241" s="20"/>
      <c r="BU1241" s="20"/>
      <c r="BV1241" s="20"/>
      <c r="BW1241" s="20"/>
      <c r="BX1241" s="20"/>
      <c r="BY1241" s="20"/>
      <c r="BZ1241" s="20"/>
      <c r="CA1241" s="20"/>
      <c r="CB1241" s="20"/>
      <c r="CC1241" s="20"/>
      <c r="CD1241" s="20"/>
      <c r="CE1241" s="20"/>
      <c r="CF1241" s="20"/>
      <c r="CG1241" s="20"/>
      <c r="CH1241" s="20"/>
      <c r="CI1241" s="20"/>
      <c r="CJ1241" s="20"/>
      <c r="CK1241" s="20"/>
      <c r="CL1241" s="20"/>
      <c r="CM1241" s="20"/>
      <c r="CN1241" s="20"/>
      <c r="CO1241" s="20"/>
      <c r="CP1241" s="20"/>
      <c r="CQ1241" s="20"/>
      <c r="CR1241" s="20"/>
      <c r="CS1241" s="20"/>
      <c r="CT1241" s="20"/>
      <c r="CU1241" s="20"/>
      <c r="CV1241" s="20"/>
      <c r="CW1241" s="20"/>
      <c r="CX1241" s="20"/>
      <c r="CY1241" s="20"/>
      <c r="CZ1241" s="20"/>
      <c r="DA1241" s="20"/>
      <c r="DB1241" s="20"/>
      <c r="DC1241" s="20"/>
      <c r="DD1241" s="20"/>
      <c r="DE1241" s="20"/>
      <c r="DF1241" s="20"/>
      <c r="DG1241" s="20"/>
      <c r="DH1241" s="20"/>
      <c r="DI1241" s="20"/>
      <c r="DJ1241" s="20"/>
      <c r="DK1241" s="20"/>
      <c r="DL1241" s="20"/>
      <c r="DM1241" s="20"/>
      <c r="DN1241" s="20"/>
      <c r="DO1241" s="20"/>
      <c r="DP1241" s="20"/>
      <c r="DQ1241" s="20"/>
      <c r="DR1241" s="20"/>
      <c r="DS1241" s="20"/>
      <c r="DT1241" s="20"/>
      <c r="DU1241" s="20"/>
      <c r="DV1241" s="20"/>
      <c r="DW1241" s="20"/>
      <c r="DX1241" s="20"/>
      <c r="DY1241" s="20"/>
      <c r="DZ1241" s="20"/>
      <c r="EA1241" s="20"/>
      <c r="EB1241" s="20"/>
      <c r="EC1241" s="20"/>
      <c r="ED1241" s="20"/>
      <c r="EE1241" s="20"/>
      <c r="EF1241" s="20"/>
      <c r="EG1241" s="20"/>
      <c r="EH1241" s="20"/>
      <c r="EK1241" s="21"/>
    </row>
    <row r="1242" spans="1:141" s="19" customFormat="1" ht="12" customHeight="1" x14ac:dyDescent="0.25">
      <c r="A1242" s="22"/>
      <c r="B1242" s="4"/>
      <c r="C1242" s="73"/>
      <c r="D1242" s="73"/>
      <c r="E1242" s="73"/>
      <c r="F1242" s="73"/>
      <c r="G1242" s="73"/>
      <c r="H1242" s="73"/>
      <c r="I1242" s="73"/>
      <c r="J1242" s="73"/>
      <c r="K1242" s="82"/>
      <c r="L1242" s="81"/>
      <c r="M1242" s="81"/>
      <c r="N1242" s="55"/>
      <c r="O1242" s="55"/>
      <c r="P1242" s="56"/>
      <c r="Q1242" s="17"/>
      <c r="R1242" s="150"/>
      <c r="S1242" s="150"/>
      <c r="T1242" s="150"/>
      <c r="U1242" s="150"/>
      <c r="V1242" s="321"/>
      <c r="W1242" s="338"/>
      <c r="X1242" s="192"/>
      <c r="Y1242" s="195"/>
      <c r="Z1242" s="151"/>
      <c r="AA1242" s="152"/>
      <c r="AB1242" s="152"/>
      <c r="AC1242" s="152"/>
      <c r="AD1242" s="152"/>
      <c r="AE1242" s="20"/>
      <c r="AF1242" s="20"/>
      <c r="AG1242" s="20"/>
      <c r="AH1242" s="20"/>
      <c r="AI1242" s="20"/>
      <c r="AJ1242" s="20"/>
      <c r="AK1242" s="20"/>
      <c r="AL1242" s="20"/>
      <c r="AM1242" s="20"/>
      <c r="AN1242" s="20"/>
      <c r="AO1242" s="20"/>
      <c r="AP1242" s="20"/>
      <c r="AQ1242" s="20"/>
      <c r="AR1242" s="20"/>
      <c r="AS1242" s="20"/>
      <c r="AT1242" s="20"/>
      <c r="AU1242" s="20"/>
      <c r="AV1242" s="20"/>
      <c r="AW1242" s="20"/>
      <c r="AX1242" s="20"/>
      <c r="AY1242" s="20"/>
      <c r="AZ1242" s="20"/>
      <c r="BA1242" s="20"/>
      <c r="BB1242" s="20"/>
      <c r="BC1242" s="20"/>
      <c r="BD1242" s="20"/>
      <c r="BE1242" s="20"/>
      <c r="BF1242" s="20"/>
      <c r="BG1242" s="20"/>
      <c r="BH1242" s="20"/>
      <c r="BI1242" s="20"/>
      <c r="BJ1242" s="20"/>
      <c r="BK1242" s="20"/>
      <c r="BL1242" s="20"/>
      <c r="BM1242" s="20"/>
      <c r="BN1242" s="20"/>
      <c r="BO1242" s="20"/>
      <c r="BP1242" s="20"/>
      <c r="BQ1242" s="20"/>
      <c r="BR1242" s="20"/>
      <c r="BS1242" s="20"/>
      <c r="BT1242" s="20"/>
      <c r="BU1242" s="20"/>
      <c r="BV1242" s="20"/>
      <c r="BW1242" s="20"/>
      <c r="BX1242" s="20"/>
      <c r="BY1242" s="20"/>
      <c r="BZ1242" s="20"/>
      <c r="CA1242" s="20"/>
      <c r="CB1242" s="20"/>
      <c r="CC1242" s="20"/>
      <c r="CD1242" s="20"/>
      <c r="CE1242" s="20"/>
      <c r="CF1242" s="20"/>
      <c r="CG1242" s="20"/>
      <c r="CH1242" s="20"/>
      <c r="CI1242" s="20"/>
      <c r="CJ1242" s="20"/>
      <c r="CK1242" s="20"/>
      <c r="CL1242" s="20"/>
      <c r="CM1242" s="20"/>
      <c r="CN1242" s="20"/>
      <c r="CO1242" s="20"/>
      <c r="CP1242" s="20"/>
      <c r="CQ1242" s="20"/>
      <c r="CR1242" s="20"/>
      <c r="CS1242" s="20"/>
      <c r="CT1242" s="20"/>
      <c r="CU1242" s="20"/>
      <c r="CV1242" s="20"/>
      <c r="CW1242" s="20"/>
      <c r="CX1242" s="20"/>
      <c r="CY1242" s="20"/>
      <c r="CZ1242" s="20"/>
      <c r="DA1242" s="20"/>
      <c r="DB1242" s="20"/>
      <c r="DC1242" s="20"/>
      <c r="DD1242" s="20"/>
      <c r="DE1242" s="20"/>
      <c r="DF1242" s="20"/>
      <c r="DG1242" s="20"/>
      <c r="DH1242" s="20"/>
      <c r="DI1242" s="20"/>
      <c r="DJ1242" s="20"/>
      <c r="DK1242" s="20"/>
      <c r="DL1242" s="20"/>
      <c r="DM1242" s="20"/>
      <c r="DN1242" s="20"/>
      <c r="DO1242" s="20"/>
      <c r="DP1242" s="20"/>
      <c r="DQ1242" s="20"/>
      <c r="DR1242" s="20"/>
      <c r="DS1242" s="20"/>
      <c r="DT1242" s="20"/>
      <c r="DU1242" s="20"/>
      <c r="DV1242" s="20"/>
      <c r="DW1242" s="20"/>
      <c r="DX1242" s="20"/>
      <c r="DY1242" s="20"/>
      <c r="DZ1242" s="20"/>
      <c r="EA1242" s="20"/>
      <c r="EB1242" s="20"/>
      <c r="EC1242" s="20"/>
      <c r="ED1242" s="20"/>
      <c r="EE1242" s="20"/>
      <c r="EF1242" s="20"/>
      <c r="EG1242" s="20"/>
      <c r="EH1242" s="20"/>
      <c r="EK1242" s="21"/>
    </row>
    <row r="1243" spans="1:141" s="19" customFormat="1" ht="12" customHeight="1" x14ac:dyDescent="0.25">
      <c r="A1243" s="22"/>
      <c r="B1243" s="4"/>
      <c r="C1243" s="73"/>
      <c r="D1243" s="73"/>
      <c r="E1243" s="73"/>
      <c r="F1243" s="73"/>
      <c r="G1243" s="73"/>
      <c r="H1243" s="73"/>
      <c r="I1243" s="73"/>
      <c r="J1243" s="73"/>
      <c r="K1243" s="82"/>
      <c r="L1243" s="81"/>
      <c r="M1243" s="81"/>
      <c r="N1243" s="55"/>
      <c r="O1243" s="55"/>
      <c r="P1243" s="56"/>
      <c r="Q1243" s="17"/>
      <c r="R1243" s="150"/>
      <c r="S1243" s="150"/>
      <c r="T1243" s="150"/>
      <c r="U1243" s="150"/>
      <c r="V1243" s="321"/>
      <c r="W1243" s="338"/>
      <c r="X1243" s="192"/>
      <c r="Y1243" s="195"/>
      <c r="Z1243" s="151"/>
      <c r="AA1243" s="152"/>
      <c r="AB1243" s="152"/>
      <c r="AC1243" s="152"/>
      <c r="AD1243" s="152"/>
      <c r="AE1243" s="20"/>
      <c r="AF1243" s="20"/>
      <c r="AG1243" s="20"/>
      <c r="AH1243" s="20"/>
      <c r="AI1243" s="20"/>
      <c r="AJ1243" s="20"/>
      <c r="AK1243" s="20"/>
      <c r="AL1243" s="20"/>
      <c r="AM1243" s="20"/>
      <c r="AN1243" s="20"/>
      <c r="AO1243" s="20"/>
      <c r="AP1243" s="20"/>
      <c r="AQ1243" s="20"/>
      <c r="AR1243" s="20"/>
      <c r="AS1243" s="20"/>
      <c r="AT1243" s="20"/>
      <c r="AU1243" s="20"/>
      <c r="AV1243" s="20"/>
      <c r="AW1243" s="20"/>
      <c r="AX1243" s="20"/>
      <c r="AY1243" s="20"/>
      <c r="AZ1243" s="20"/>
      <c r="BA1243" s="20"/>
      <c r="BB1243" s="20"/>
      <c r="BC1243" s="20"/>
      <c r="BD1243" s="20"/>
      <c r="BE1243" s="20"/>
      <c r="BF1243" s="20"/>
      <c r="BG1243" s="20"/>
      <c r="BH1243" s="20"/>
      <c r="BI1243" s="20"/>
      <c r="BJ1243" s="20"/>
      <c r="BK1243" s="20"/>
      <c r="BL1243" s="20"/>
      <c r="BM1243" s="20"/>
      <c r="BN1243" s="20"/>
      <c r="BO1243" s="20"/>
      <c r="BP1243" s="20"/>
      <c r="BQ1243" s="20"/>
      <c r="BR1243" s="20"/>
      <c r="BS1243" s="20"/>
      <c r="BT1243" s="20"/>
      <c r="BU1243" s="20"/>
      <c r="BV1243" s="20"/>
      <c r="BW1243" s="20"/>
      <c r="BX1243" s="20"/>
      <c r="BY1243" s="20"/>
      <c r="BZ1243" s="20"/>
      <c r="CA1243" s="20"/>
      <c r="CB1243" s="20"/>
      <c r="CC1243" s="20"/>
      <c r="CD1243" s="20"/>
      <c r="CE1243" s="20"/>
      <c r="CF1243" s="20"/>
      <c r="CG1243" s="20"/>
      <c r="CH1243" s="20"/>
      <c r="CI1243" s="20"/>
      <c r="CJ1243" s="20"/>
      <c r="CK1243" s="20"/>
      <c r="CL1243" s="20"/>
      <c r="CM1243" s="20"/>
      <c r="CN1243" s="20"/>
      <c r="CO1243" s="20"/>
      <c r="CP1243" s="20"/>
      <c r="CQ1243" s="20"/>
      <c r="CR1243" s="20"/>
      <c r="CS1243" s="20"/>
      <c r="CT1243" s="20"/>
      <c r="CU1243" s="20"/>
      <c r="CV1243" s="20"/>
      <c r="CW1243" s="20"/>
      <c r="CX1243" s="20"/>
      <c r="CY1243" s="20"/>
      <c r="CZ1243" s="20"/>
      <c r="DA1243" s="20"/>
      <c r="DB1243" s="20"/>
      <c r="DC1243" s="20"/>
      <c r="DD1243" s="20"/>
      <c r="DE1243" s="20"/>
      <c r="DF1243" s="20"/>
      <c r="DG1243" s="20"/>
      <c r="DH1243" s="20"/>
      <c r="DI1243" s="20"/>
      <c r="DJ1243" s="20"/>
      <c r="DK1243" s="20"/>
      <c r="DL1243" s="20"/>
      <c r="DM1243" s="20"/>
      <c r="DN1243" s="20"/>
      <c r="DO1243" s="20"/>
      <c r="DP1243" s="20"/>
      <c r="DQ1243" s="20"/>
      <c r="DR1243" s="20"/>
      <c r="DS1243" s="20"/>
      <c r="DT1243" s="20"/>
      <c r="DU1243" s="20"/>
      <c r="DV1243" s="20"/>
      <c r="DW1243" s="20"/>
      <c r="DX1243" s="20"/>
      <c r="DY1243" s="20"/>
      <c r="DZ1243" s="20"/>
      <c r="EA1243" s="20"/>
      <c r="EB1243" s="20"/>
      <c r="EC1243" s="20"/>
      <c r="ED1243" s="20"/>
      <c r="EE1243" s="20"/>
      <c r="EF1243" s="20"/>
      <c r="EG1243" s="20"/>
      <c r="EH1243" s="20"/>
    </row>
    <row r="1244" spans="1:141" s="19" customFormat="1" ht="12" customHeight="1" x14ac:dyDescent="0.25">
      <c r="A1244" s="22"/>
      <c r="B1244" s="4"/>
      <c r="C1244" s="73"/>
      <c r="D1244" s="73"/>
      <c r="E1244" s="73"/>
      <c r="F1244" s="73"/>
      <c r="G1244" s="73"/>
      <c r="H1244" s="73"/>
      <c r="I1244" s="73"/>
      <c r="J1244" s="73"/>
      <c r="K1244" s="82"/>
      <c r="L1244" s="81"/>
      <c r="M1244" s="81"/>
      <c r="N1244" s="55"/>
      <c r="O1244" s="55"/>
      <c r="P1244" s="56"/>
      <c r="Q1244" s="17"/>
      <c r="R1244" s="150"/>
      <c r="S1244" s="150"/>
      <c r="T1244" s="150"/>
      <c r="U1244" s="150"/>
      <c r="V1244" s="321"/>
      <c r="W1244" s="338"/>
      <c r="X1244" s="192"/>
      <c r="Y1244" s="195"/>
      <c r="Z1244" s="151"/>
      <c r="AA1244" s="152"/>
      <c r="AB1244" s="152"/>
      <c r="AC1244" s="152"/>
      <c r="AD1244" s="152"/>
      <c r="AE1244" s="20"/>
      <c r="AF1244" s="20"/>
      <c r="AG1244" s="20"/>
      <c r="AH1244" s="20"/>
      <c r="AI1244" s="20"/>
      <c r="AJ1244" s="20"/>
      <c r="AK1244" s="20"/>
      <c r="AL1244" s="20"/>
      <c r="AM1244" s="20"/>
      <c r="AN1244" s="20"/>
      <c r="AO1244" s="20"/>
      <c r="AP1244" s="20"/>
      <c r="AQ1244" s="20"/>
      <c r="AR1244" s="20"/>
      <c r="AS1244" s="20"/>
      <c r="AT1244" s="20"/>
      <c r="AU1244" s="20"/>
      <c r="AV1244" s="20"/>
      <c r="AW1244" s="20"/>
      <c r="AX1244" s="20"/>
      <c r="AY1244" s="20"/>
      <c r="AZ1244" s="20"/>
      <c r="BA1244" s="20"/>
      <c r="BB1244" s="20"/>
      <c r="BC1244" s="20"/>
      <c r="BD1244" s="20"/>
      <c r="BE1244" s="20"/>
      <c r="BF1244" s="20"/>
      <c r="BG1244" s="20"/>
      <c r="BH1244" s="20"/>
      <c r="BI1244" s="20"/>
      <c r="BJ1244" s="20"/>
      <c r="BK1244" s="20"/>
      <c r="BL1244" s="20"/>
      <c r="BM1244" s="20"/>
      <c r="BN1244" s="20"/>
      <c r="BO1244" s="20"/>
      <c r="BP1244" s="20"/>
      <c r="BQ1244" s="20"/>
      <c r="BR1244" s="20"/>
      <c r="BS1244" s="20"/>
      <c r="BT1244" s="20"/>
      <c r="BU1244" s="20"/>
      <c r="BV1244" s="20"/>
      <c r="BW1244" s="20"/>
      <c r="BX1244" s="20"/>
      <c r="BY1244" s="20"/>
      <c r="BZ1244" s="20"/>
      <c r="CA1244" s="20"/>
      <c r="CB1244" s="20"/>
      <c r="CC1244" s="20"/>
      <c r="CD1244" s="20"/>
      <c r="CE1244" s="20"/>
      <c r="CF1244" s="20"/>
      <c r="CG1244" s="20"/>
      <c r="CH1244" s="20"/>
      <c r="CI1244" s="20"/>
      <c r="CJ1244" s="20"/>
      <c r="CK1244" s="20"/>
      <c r="CL1244" s="20"/>
      <c r="CM1244" s="20"/>
      <c r="CN1244" s="20"/>
      <c r="CO1244" s="20"/>
      <c r="CP1244" s="20"/>
      <c r="CQ1244" s="20"/>
      <c r="CR1244" s="20"/>
      <c r="CS1244" s="20"/>
      <c r="CT1244" s="20"/>
      <c r="CU1244" s="20"/>
      <c r="CV1244" s="20"/>
      <c r="CW1244" s="20"/>
      <c r="CX1244" s="20"/>
      <c r="CY1244" s="20"/>
      <c r="CZ1244" s="20"/>
      <c r="DA1244" s="20"/>
      <c r="DB1244" s="20"/>
      <c r="DC1244" s="20"/>
      <c r="DD1244" s="20"/>
      <c r="DE1244" s="20"/>
      <c r="DF1244" s="20"/>
      <c r="DG1244" s="20"/>
      <c r="DH1244" s="20"/>
      <c r="DI1244" s="20"/>
      <c r="DJ1244" s="20"/>
      <c r="DK1244" s="20"/>
      <c r="DL1244" s="20"/>
      <c r="DM1244" s="20"/>
      <c r="DN1244" s="20"/>
      <c r="DO1244" s="20"/>
      <c r="DP1244" s="20"/>
      <c r="DQ1244" s="20"/>
      <c r="DR1244" s="20"/>
      <c r="DS1244" s="20"/>
      <c r="DT1244" s="20"/>
      <c r="DU1244" s="20"/>
      <c r="DV1244" s="20"/>
      <c r="DW1244" s="20"/>
      <c r="DX1244" s="20"/>
      <c r="DY1244" s="20"/>
      <c r="DZ1244" s="20"/>
      <c r="EA1244" s="20"/>
      <c r="EB1244" s="20"/>
      <c r="EC1244" s="20"/>
      <c r="ED1244" s="20"/>
      <c r="EE1244" s="20"/>
      <c r="EF1244" s="20"/>
      <c r="EG1244" s="20"/>
      <c r="EH1244" s="20"/>
    </row>
    <row r="1245" spans="1:141" s="19" customFormat="1" ht="12" customHeight="1" x14ac:dyDescent="0.25">
      <c r="A1245" s="22"/>
      <c r="B1245" s="4"/>
      <c r="C1245" s="73"/>
      <c r="D1245" s="73"/>
      <c r="E1245" s="73"/>
      <c r="F1245" s="73"/>
      <c r="G1245" s="73"/>
      <c r="H1245" s="73"/>
      <c r="I1245" s="73"/>
      <c r="J1245" s="73"/>
      <c r="K1245" s="82"/>
      <c r="L1245" s="81"/>
      <c r="M1245" s="81"/>
      <c r="N1245" s="55"/>
      <c r="O1245" s="55"/>
      <c r="P1245" s="56"/>
      <c r="Q1245" s="17"/>
      <c r="R1245" s="150"/>
      <c r="S1245" s="150"/>
      <c r="T1245" s="150"/>
      <c r="U1245" s="150"/>
      <c r="V1245" s="321"/>
      <c r="W1245" s="338"/>
      <c r="X1245" s="192"/>
      <c r="Y1245" s="195"/>
      <c r="Z1245" s="151"/>
      <c r="AA1245" s="152"/>
      <c r="AB1245" s="152"/>
      <c r="AC1245" s="152"/>
      <c r="AD1245" s="152"/>
      <c r="AE1245" s="20"/>
      <c r="AF1245" s="20"/>
      <c r="AG1245" s="20"/>
      <c r="AH1245" s="20"/>
      <c r="AI1245" s="20"/>
      <c r="AJ1245" s="20"/>
      <c r="AK1245" s="20"/>
      <c r="AL1245" s="20"/>
      <c r="AM1245" s="20"/>
      <c r="AN1245" s="20"/>
      <c r="AO1245" s="20"/>
      <c r="AP1245" s="20"/>
      <c r="AQ1245" s="20"/>
      <c r="AR1245" s="20"/>
      <c r="AS1245" s="20"/>
      <c r="AT1245" s="20"/>
      <c r="AU1245" s="20"/>
      <c r="AV1245" s="20"/>
      <c r="AW1245" s="20"/>
      <c r="AX1245" s="20"/>
      <c r="AY1245" s="20"/>
      <c r="AZ1245" s="20"/>
      <c r="BA1245" s="20"/>
      <c r="BB1245" s="20"/>
      <c r="BC1245" s="20"/>
      <c r="BD1245" s="20"/>
      <c r="BE1245" s="20"/>
      <c r="BF1245" s="20"/>
      <c r="BG1245" s="20"/>
      <c r="BH1245" s="20"/>
      <c r="BI1245" s="20"/>
      <c r="BJ1245" s="20"/>
      <c r="BK1245" s="20"/>
      <c r="BL1245" s="20"/>
      <c r="BM1245" s="20"/>
      <c r="BN1245" s="20"/>
      <c r="BO1245" s="20"/>
      <c r="BP1245" s="20"/>
      <c r="BQ1245" s="20"/>
      <c r="BR1245" s="20"/>
      <c r="BS1245" s="20"/>
      <c r="BT1245" s="20"/>
      <c r="BU1245" s="20"/>
      <c r="BV1245" s="20"/>
      <c r="BW1245" s="20"/>
      <c r="BX1245" s="20"/>
      <c r="BY1245" s="20"/>
      <c r="BZ1245" s="20"/>
      <c r="CA1245" s="20"/>
      <c r="CB1245" s="20"/>
      <c r="CC1245" s="20"/>
      <c r="CD1245" s="20"/>
      <c r="CE1245" s="20"/>
      <c r="CF1245" s="20"/>
      <c r="CG1245" s="20"/>
      <c r="CH1245" s="20"/>
      <c r="CI1245" s="20"/>
      <c r="CJ1245" s="20"/>
      <c r="CK1245" s="20"/>
      <c r="CL1245" s="20"/>
      <c r="CM1245" s="20"/>
      <c r="CN1245" s="20"/>
      <c r="CO1245" s="20"/>
      <c r="CP1245" s="20"/>
      <c r="CQ1245" s="20"/>
      <c r="CR1245" s="20"/>
      <c r="CS1245" s="20"/>
      <c r="CT1245" s="20"/>
      <c r="CU1245" s="20"/>
      <c r="CV1245" s="20"/>
      <c r="CW1245" s="20"/>
      <c r="CX1245" s="20"/>
      <c r="CY1245" s="20"/>
      <c r="CZ1245" s="20"/>
      <c r="DA1245" s="20"/>
      <c r="DB1245" s="20"/>
      <c r="DC1245" s="20"/>
      <c r="DD1245" s="20"/>
      <c r="DE1245" s="20"/>
      <c r="DF1245" s="20"/>
      <c r="DG1245" s="20"/>
      <c r="DH1245" s="20"/>
      <c r="DI1245" s="20"/>
      <c r="DJ1245" s="20"/>
      <c r="DK1245" s="20"/>
      <c r="DL1245" s="20"/>
      <c r="DM1245" s="20"/>
      <c r="DN1245" s="20"/>
      <c r="DO1245" s="20"/>
      <c r="DP1245" s="20"/>
      <c r="DQ1245" s="20"/>
      <c r="DR1245" s="20"/>
      <c r="DS1245" s="20"/>
      <c r="DT1245" s="20"/>
      <c r="DU1245" s="20"/>
      <c r="DV1245" s="20"/>
      <c r="DW1245" s="20"/>
      <c r="DX1245" s="20"/>
      <c r="DY1245" s="20"/>
      <c r="DZ1245" s="20"/>
      <c r="EA1245" s="20"/>
      <c r="EB1245" s="20"/>
      <c r="EC1245" s="20"/>
      <c r="ED1245" s="20"/>
      <c r="EE1245" s="20"/>
      <c r="EF1245" s="20"/>
      <c r="EG1245" s="20"/>
      <c r="EH1245" s="20"/>
    </row>
    <row r="1246" spans="1:141" s="19" customFormat="1" ht="12" customHeight="1" x14ac:dyDescent="0.25">
      <c r="A1246" s="22"/>
      <c r="B1246" s="4"/>
      <c r="C1246" s="73"/>
      <c r="D1246" s="73"/>
      <c r="E1246" s="73"/>
      <c r="F1246" s="73"/>
      <c r="G1246" s="73"/>
      <c r="H1246" s="73"/>
      <c r="I1246" s="73"/>
      <c r="J1246" s="73"/>
      <c r="K1246" s="82"/>
      <c r="L1246" s="81"/>
      <c r="M1246" s="81"/>
      <c r="N1246" s="55"/>
      <c r="O1246" s="55"/>
      <c r="P1246" s="56"/>
      <c r="Q1246" s="17"/>
      <c r="R1246" s="150"/>
      <c r="S1246" s="150"/>
      <c r="T1246" s="150"/>
      <c r="U1246" s="150"/>
      <c r="V1246" s="321"/>
      <c r="W1246" s="338"/>
      <c r="X1246" s="192"/>
      <c r="Y1246" s="195"/>
      <c r="Z1246" s="151"/>
      <c r="AA1246" s="152"/>
      <c r="AB1246" s="152"/>
      <c r="AC1246" s="152"/>
      <c r="AD1246" s="152"/>
      <c r="AE1246" s="20"/>
      <c r="AF1246" s="20"/>
      <c r="AG1246" s="20"/>
      <c r="AH1246" s="20"/>
      <c r="AI1246" s="20"/>
      <c r="AJ1246" s="20"/>
      <c r="AK1246" s="20"/>
      <c r="AL1246" s="20"/>
      <c r="AM1246" s="20"/>
      <c r="AN1246" s="20"/>
      <c r="AO1246" s="20"/>
      <c r="AP1246" s="20"/>
      <c r="AQ1246" s="20"/>
      <c r="AR1246" s="20"/>
      <c r="AS1246" s="20"/>
      <c r="AT1246" s="20"/>
      <c r="AU1246" s="20"/>
      <c r="AV1246" s="20"/>
      <c r="AW1246" s="20"/>
      <c r="AX1246" s="20"/>
      <c r="AY1246" s="20"/>
      <c r="AZ1246" s="20"/>
      <c r="BA1246" s="20"/>
      <c r="BB1246" s="20"/>
      <c r="BC1246" s="20"/>
      <c r="BD1246" s="20"/>
      <c r="BE1246" s="20"/>
      <c r="BF1246" s="20"/>
      <c r="BG1246" s="20"/>
      <c r="BH1246" s="20"/>
      <c r="BI1246" s="20"/>
      <c r="BJ1246" s="20"/>
      <c r="BK1246" s="20"/>
      <c r="BL1246" s="20"/>
      <c r="BM1246" s="20"/>
      <c r="BN1246" s="20"/>
      <c r="BO1246" s="20"/>
      <c r="BP1246" s="20"/>
      <c r="BQ1246" s="20"/>
      <c r="BR1246" s="20"/>
      <c r="BS1246" s="20"/>
      <c r="BT1246" s="20"/>
      <c r="BU1246" s="20"/>
      <c r="BV1246" s="20"/>
      <c r="BW1246" s="20"/>
      <c r="BX1246" s="20"/>
      <c r="BY1246" s="20"/>
      <c r="BZ1246" s="20"/>
      <c r="CA1246" s="20"/>
      <c r="CB1246" s="20"/>
      <c r="CC1246" s="20"/>
      <c r="CD1246" s="20"/>
      <c r="CE1246" s="20"/>
      <c r="CF1246" s="20"/>
      <c r="CG1246" s="20"/>
      <c r="CH1246" s="20"/>
      <c r="CI1246" s="20"/>
      <c r="CJ1246" s="20"/>
      <c r="CK1246" s="20"/>
      <c r="CL1246" s="20"/>
      <c r="CM1246" s="20"/>
      <c r="CN1246" s="20"/>
      <c r="CO1246" s="20"/>
      <c r="CP1246" s="20"/>
      <c r="CQ1246" s="20"/>
      <c r="CR1246" s="20"/>
      <c r="CS1246" s="20"/>
      <c r="CT1246" s="20"/>
      <c r="CU1246" s="20"/>
      <c r="CV1246" s="20"/>
      <c r="CW1246" s="20"/>
      <c r="CX1246" s="20"/>
      <c r="CY1246" s="20"/>
      <c r="CZ1246" s="20"/>
      <c r="DA1246" s="20"/>
      <c r="DB1246" s="20"/>
      <c r="DC1246" s="20"/>
      <c r="DD1246" s="20"/>
      <c r="DE1246" s="20"/>
      <c r="DF1246" s="20"/>
      <c r="DG1246" s="20"/>
      <c r="DH1246" s="20"/>
      <c r="DI1246" s="20"/>
      <c r="DJ1246" s="20"/>
      <c r="DK1246" s="20"/>
      <c r="DL1246" s="20"/>
      <c r="DM1246" s="20"/>
      <c r="DN1246" s="20"/>
      <c r="DO1246" s="20"/>
      <c r="DP1246" s="20"/>
      <c r="DQ1246" s="20"/>
      <c r="DR1246" s="20"/>
      <c r="DS1246" s="20"/>
      <c r="DT1246" s="20"/>
      <c r="DU1246" s="20"/>
      <c r="DV1246" s="20"/>
      <c r="DW1246" s="20"/>
      <c r="DX1246" s="20"/>
      <c r="DY1246" s="20"/>
      <c r="DZ1246" s="20"/>
      <c r="EA1246" s="20"/>
      <c r="EB1246" s="20"/>
      <c r="EC1246" s="20"/>
      <c r="ED1246" s="20"/>
      <c r="EE1246" s="20"/>
      <c r="EF1246" s="20"/>
      <c r="EG1246" s="20"/>
      <c r="EH1246" s="20"/>
    </row>
    <row r="1247" spans="1:141" s="19" customFormat="1" ht="12" customHeight="1" x14ac:dyDescent="0.25">
      <c r="A1247" s="22"/>
      <c r="B1247" s="4"/>
      <c r="C1247" s="73"/>
      <c r="D1247" s="73"/>
      <c r="E1247" s="73"/>
      <c r="F1247" s="73"/>
      <c r="G1247" s="73"/>
      <c r="H1247" s="73"/>
      <c r="I1247" s="73"/>
      <c r="J1247" s="73"/>
      <c r="K1247" s="82"/>
      <c r="L1247" s="81"/>
      <c r="M1247" s="81"/>
      <c r="N1247" s="55"/>
      <c r="O1247" s="55"/>
      <c r="P1247" s="56"/>
      <c r="Q1247" s="17"/>
      <c r="R1247" s="150"/>
      <c r="S1247" s="150"/>
      <c r="T1247" s="150"/>
      <c r="U1247" s="150"/>
      <c r="V1247" s="321"/>
      <c r="W1247" s="338"/>
      <c r="X1247" s="192"/>
      <c r="Y1247" s="195"/>
      <c r="Z1247" s="151"/>
      <c r="AA1247" s="152"/>
      <c r="AB1247" s="152"/>
      <c r="AC1247" s="152"/>
      <c r="AD1247" s="152"/>
      <c r="AE1247" s="20"/>
      <c r="AF1247" s="20"/>
      <c r="AG1247" s="20"/>
      <c r="AH1247" s="20"/>
      <c r="AI1247" s="20"/>
      <c r="AJ1247" s="20"/>
      <c r="AK1247" s="20"/>
      <c r="AL1247" s="20"/>
      <c r="AM1247" s="20"/>
      <c r="AN1247" s="20"/>
      <c r="AO1247" s="20"/>
      <c r="AP1247" s="20"/>
      <c r="AQ1247" s="20"/>
      <c r="AR1247" s="20"/>
      <c r="AS1247" s="20"/>
      <c r="AT1247" s="20"/>
      <c r="AU1247" s="20"/>
      <c r="AV1247" s="20"/>
      <c r="AW1247" s="20"/>
      <c r="AX1247" s="20"/>
      <c r="AY1247" s="20"/>
      <c r="AZ1247" s="20"/>
      <c r="BA1247" s="20"/>
      <c r="BB1247" s="20"/>
      <c r="BC1247" s="20"/>
      <c r="BD1247" s="20"/>
      <c r="BE1247" s="20"/>
      <c r="BF1247" s="20"/>
      <c r="BG1247" s="20"/>
      <c r="BH1247" s="20"/>
      <c r="BI1247" s="20"/>
      <c r="BJ1247" s="20"/>
      <c r="BK1247" s="20"/>
      <c r="BL1247" s="20"/>
      <c r="BM1247" s="20"/>
      <c r="BN1247" s="20"/>
      <c r="BO1247" s="20"/>
      <c r="BP1247" s="20"/>
      <c r="BQ1247" s="20"/>
      <c r="BR1247" s="20"/>
      <c r="BS1247" s="20"/>
      <c r="BT1247" s="20"/>
      <c r="BU1247" s="20"/>
      <c r="BV1247" s="20"/>
      <c r="BW1247" s="20"/>
      <c r="BX1247" s="20"/>
      <c r="BY1247" s="20"/>
      <c r="BZ1247" s="20"/>
      <c r="CA1247" s="20"/>
      <c r="CB1247" s="20"/>
      <c r="CC1247" s="20"/>
      <c r="CD1247" s="20"/>
      <c r="CE1247" s="20"/>
      <c r="CF1247" s="20"/>
      <c r="CG1247" s="20"/>
      <c r="CH1247" s="20"/>
      <c r="CI1247" s="20"/>
      <c r="CJ1247" s="20"/>
      <c r="CK1247" s="20"/>
      <c r="CL1247" s="20"/>
      <c r="CM1247" s="20"/>
      <c r="CN1247" s="20"/>
      <c r="CO1247" s="20"/>
      <c r="CP1247" s="20"/>
      <c r="CQ1247" s="20"/>
      <c r="CR1247" s="20"/>
      <c r="CS1247" s="20"/>
      <c r="CT1247" s="20"/>
      <c r="CU1247" s="20"/>
      <c r="CV1247" s="20"/>
      <c r="CW1247" s="20"/>
      <c r="CX1247" s="20"/>
      <c r="CY1247" s="20"/>
      <c r="CZ1247" s="20"/>
      <c r="DA1247" s="20"/>
      <c r="DB1247" s="20"/>
      <c r="DC1247" s="20"/>
      <c r="DD1247" s="20"/>
      <c r="DE1247" s="20"/>
      <c r="DF1247" s="20"/>
      <c r="DG1247" s="20"/>
      <c r="DH1247" s="20"/>
      <c r="DI1247" s="20"/>
      <c r="DJ1247" s="20"/>
      <c r="DK1247" s="20"/>
      <c r="DL1247" s="20"/>
      <c r="DM1247" s="20"/>
      <c r="DN1247" s="20"/>
      <c r="DO1247" s="20"/>
      <c r="DP1247" s="20"/>
      <c r="DQ1247" s="20"/>
      <c r="DR1247" s="20"/>
      <c r="DS1247" s="20"/>
      <c r="DT1247" s="20"/>
      <c r="DU1247" s="20"/>
      <c r="DV1247" s="20"/>
      <c r="DW1247" s="20"/>
      <c r="DX1247" s="20"/>
      <c r="DY1247" s="20"/>
      <c r="DZ1247" s="20"/>
      <c r="EA1247" s="20"/>
      <c r="EB1247" s="20"/>
      <c r="EC1247" s="20"/>
      <c r="ED1247" s="20"/>
      <c r="EE1247" s="20"/>
      <c r="EF1247" s="20"/>
      <c r="EG1247" s="20"/>
      <c r="EH1247" s="20"/>
    </row>
    <row r="1248" spans="1:141" s="19" customFormat="1" ht="12" customHeight="1" x14ac:dyDescent="0.25">
      <c r="A1248" s="22"/>
      <c r="B1248" s="4"/>
      <c r="C1248" s="73"/>
      <c r="D1248" s="73"/>
      <c r="E1248" s="73"/>
      <c r="F1248" s="73"/>
      <c r="G1248" s="73"/>
      <c r="H1248" s="73"/>
      <c r="I1248" s="73"/>
      <c r="J1248" s="73"/>
      <c r="K1248" s="82"/>
      <c r="L1248" s="81"/>
      <c r="M1248" s="81"/>
      <c r="N1248" s="55"/>
      <c r="O1248" s="55"/>
      <c r="P1248" s="56"/>
      <c r="Q1248" s="17"/>
      <c r="R1248" s="150"/>
      <c r="S1248" s="150"/>
      <c r="T1248" s="150"/>
      <c r="U1248" s="150"/>
      <c r="V1248" s="321"/>
      <c r="W1248" s="338"/>
      <c r="X1248" s="192"/>
      <c r="Y1248" s="195"/>
      <c r="Z1248" s="151"/>
      <c r="AA1248" s="152"/>
      <c r="AB1248" s="152"/>
      <c r="AC1248" s="152"/>
      <c r="AD1248" s="152"/>
      <c r="AE1248" s="20"/>
      <c r="AF1248" s="20"/>
      <c r="AG1248" s="20"/>
      <c r="AH1248" s="20"/>
      <c r="AI1248" s="20"/>
      <c r="AJ1248" s="20"/>
      <c r="AK1248" s="20"/>
      <c r="AL1248" s="20"/>
      <c r="AM1248" s="20"/>
      <c r="AN1248" s="20"/>
      <c r="AO1248" s="20"/>
      <c r="AP1248" s="20"/>
      <c r="AQ1248" s="20"/>
      <c r="AR1248" s="20"/>
      <c r="AS1248" s="20"/>
      <c r="AT1248" s="20"/>
      <c r="AU1248" s="20"/>
      <c r="AV1248" s="20"/>
      <c r="AW1248" s="20"/>
      <c r="AX1248" s="20"/>
      <c r="AY1248" s="20"/>
      <c r="AZ1248" s="20"/>
      <c r="BA1248" s="20"/>
      <c r="BB1248" s="20"/>
      <c r="BC1248" s="20"/>
      <c r="BD1248" s="20"/>
      <c r="BE1248" s="20"/>
      <c r="BF1248" s="20"/>
      <c r="BG1248" s="20"/>
      <c r="BH1248" s="20"/>
      <c r="BI1248" s="20"/>
      <c r="BJ1248" s="20"/>
      <c r="BK1248" s="20"/>
      <c r="BL1248" s="20"/>
      <c r="BM1248" s="20"/>
      <c r="BN1248" s="20"/>
      <c r="BO1248" s="20"/>
      <c r="BP1248" s="20"/>
      <c r="BQ1248" s="20"/>
      <c r="BR1248" s="20"/>
      <c r="BS1248" s="20"/>
      <c r="BT1248" s="20"/>
      <c r="BU1248" s="20"/>
      <c r="BV1248" s="20"/>
      <c r="BW1248" s="20"/>
      <c r="BX1248" s="20"/>
      <c r="BY1248" s="20"/>
      <c r="BZ1248" s="20"/>
      <c r="CA1248" s="20"/>
      <c r="CB1248" s="20"/>
      <c r="CC1248" s="20"/>
      <c r="CD1248" s="20"/>
      <c r="CE1248" s="20"/>
      <c r="CF1248" s="20"/>
      <c r="CG1248" s="20"/>
      <c r="CH1248" s="20"/>
      <c r="CI1248" s="20"/>
      <c r="CJ1248" s="20"/>
      <c r="CK1248" s="20"/>
      <c r="CL1248" s="20"/>
      <c r="CM1248" s="20"/>
      <c r="CN1248" s="20"/>
      <c r="CO1248" s="20"/>
      <c r="CP1248" s="20"/>
      <c r="CQ1248" s="20"/>
      <c r="CR1248" s="20"/>
      <c r="CS1248" s="20"/>
      <c r="CT1248" s="20"/>
      <c r="CU1248" s="20"/>
      <c r="CV1248" s="20"/>
      <c r="CW1248" s="20"/>
      <c r="CX1248" s="20"/>
      <c r="CY1248" s="20"/>
      <c r="CZ1248" s="20"/>
      <c r="DA1248" s="20"/>
      <c r="DB1248" s="20"/>
      <c r="DC1248" s="20"/>
      <c r="DD1248" s="20"/>
      <c r="DE1248" s="20"/>
      <c r="DF1248" s="20"/>
      <c r="DG1248" s="20"/>
      <c r="DH1248" s="20"/>
      <c r="DI1248" s="20"/>
      <c r="DJ1248" s="20"/>
      <c r="DK1248" s="20"/>
      <c r="DL1248" s="20"/>
      <c r="DM1248" s="20"/>
      <c r="DN1248" s="20"/>
      <c r="DO1248" s="20"/>
      <c r="DP1248" s="20"/>
      <c r="DQ1248" s="20"/>
      <c r="DR1248" s="20"/>
      <c r="DS1248" s="20"/>
      <c r="DT1248" s="20"/>
      <c r="DU1248" s="20"/>
      <c r="DV1248" s="20"/>
      <c r="DW1248" s="20"/>
      <c r="DX1248" s="20"/>
      <c r="DY1248" s="20"/>
      <c r="DZ1248" s="20"/>
      <c r="EA1248" s="20"/>
      <c r="EB1248" s="20"/>
      <c r="EC1248" s="20"/>
      <c r="ED1248" s="20"/>
      <c r="EE1248" s="20"/>
      <c r="EF1248" s="20"/>
      <c r="EG1248" s="20"/>
      <c r="EH1248" s="20"/>
    </row>
    <row r="1249" spans="1:138" s="19" customFormat="1" ht="12" customHeight="1" x14ac:dyDescent="0.25">
      <c r="A1249" s="22"/>
      <c r="B1249" s="4"/>
      <c r="C1249" s="73"/>
      <c r="D1249" s="73"/>
      <c r="E1249" s="73"/>
      <c r="F1249" s="73"/>
      <c r="G1249" s="73"/>
      <c r="H1249" s="73"/>
      <c r="I1249" s="73"/>
      <c r="J1249" s="73"/>
      <c r="K1249" s="82"/>
      <c r="L1249" s="81"/>
      <c r="M1249" s="81"/>
      <c r="N1249" s="55"/>
      <c r="O1249" s="55"/>
      <c r="P1249" s="56"/>
      <c r="Q1249" s="17"/>
      <c r="R1249" s="150"/>
      <c r="S1249" s="150"/>
      <c r="T1249" s="150"/>
      <c r="U1249" s="150"/>
      <c r="V1249" s="321"/>
      <c r="W1249" s="338"/>
      <c r="X1249" s="192"/>
      <c r="Y1249" s="195"/>
      <c r="Z1249" s="151"/>
      <c r="AA1249" s="152"/>
      <c r="AB1249" s="152"/>
      <c r="AC1249" s="152"/>
      <c r="AD1249" s="152"/>
      <c r="AE1249" s="20"/>
      <c r="AF1249" s="20"/>
      <c r="AG1249" s="20"/>
      <c r="AH1249" s="20"/>
      <c r="AI1249" s="20"/>
      <c r="AJ1249" s="20"/>
      <c r="AK1249" s="20"/>
      <c r="AL1249" s="20"/>
      <c r="AM1249" s="20"/>
      <c r="AN1249" s="20"/>
      <c r="AO1249" s="20"/>
      <c r="AP1249" s="20"/>
      <c r="AQ1249" s="20"/>
      <c r="AR1249" s="20"/>
      <c r="AS1249" s="20"/>
      <c r="AT1249" s="20"/>
      <c r="AU1249" s="20"/>
      <c r="AV1249" s="20"/>
      <c r="AW1249" s="20"/>
      <c r="AX1249" s="20"/>
      <c r="AY1249" s="20"/>
      <c r="AZ1249" s="20"/>
      <c r="BA1249" s="20"/>
      <c r="BB1249" s="20"/>
      <c r="BC1249" s="20"/>
      <c r="BD1249" s="20"/>
      <c r="BE1249" s="20"/>
      <c r="BF1249" s="20"/>
      <c r="BG1249" s="20"/>
      <c r="BH1249" s="20"/>
      <c r="BI1249" s="20"/>
      <c r="BJ1249" s="20"/>
      <c r="BK1249" s="20"/>
      <c r="BL1249" s="20"/>
      <c r="BM1249" s="20"/>
      <c r="BN1249" s="20"/>
      <c r="BO1249" s="20"/>
      <c r="BP1249" s="20"/>
      <c r="BQ1249" s="20"/>
      <c r="BR1249" s="20"/>
      <c r="BS1249" s="20"/>
      <c r="BT1249" s="20"/>
      <c r="BU1249" s="20"/>
      <c r="BV1249" s="20"/>
      <c r="BW1249" s="20"/>
      <c r="BX1249" s="20"/>
      <c r="BY1249" s="20"/>
      <c r="BZ1249" s="20"/>
      <c r="CA1249" s="20"/>
      <c r="CB1249" s="20"/>
      <c r="CC1249" s="20"/>
      <c r="CD1249" s="20"/>
      <c r="CE1249" s="20"/>
      <c r="CF1249" s="20"/>
      <c r="CG1249" s="20"/>
      <c r="CH1249" s="20"/>
      <c r="CI1249" s="20"/>
      <c r="CJ1249" s="20"/>
      <c r="CK1249" s="20"/>
      <c r="CL1249" s="20"/>
      <c r="CM1249" s="20"/>
      <c r="CN1249" s="20"/>
      <c r="CO1249" s="20"/>
      <c r="CP1249" s="20"/>
      <c r="CQ1249" s="20"/>
      <c r="CR1249" s="20"/>
      <c r="CS1249" s="20"/>
      <c r="CT1249" s="20"/>
      <c r="CU1249" s="20"/>
      <c r="CV1249" s="20"/>
      <c r="CW1249" s="20"/>
      <c r="CX1249" s="20"/>
      <c r="CY1249" s="20"/>
      <c r="CZ1249" s="20"/>
      <c r="DA1249" s="20"/>
      <c r="DB1249" s="20"/>
      <c r="DC1249" s="20"/>
      <c r="DD1249" s="20"/>
      <c r="DE1249" s="20"/>
      <c r="DF1249" s="20"/>
      <c r="DG1249" s="20"/>
      <c r="DH1249" s="20"/>
      <c r="DI1249" s="20"/>
      <c r="DJ1249" s="20"/>
      <c r="DK1249" s="20"/>
      <c r="DL1249" s="20"/>
      <c r="DM1249" s="20"/>
      <c r="DN1249" s="20"/>
      <c r="DO1249" s="20"/>
      <c r="DP1249" s="20"/>
      <c r="DQ1249" s="20"/>
      <c r="DR1249" s="20"/>
      <c r="DS1249" s="20"/>
      <c r="DT1249" s="20"/>
      <c r="DU1249" s="20"/>
      <c r="DV1249" s="20"/>
      <c r="DW1249" s="20"/>
      <c r="DX1249" s="20"/>
      <c r="DY1249" s="20"/>
      <c r="DZ1249" s="20"/>
      <c r="EA1249" s="20"/>
      <c r="EB1249" s="20"/>
      <c r="EC1249" s="20"/>
      <c r="ED1249" s="20"/>
      <c r="EE1249" s="20"/>
      <c r="EF1249" s="20"/>
      <c r="EG1249" s="20"/>
      <c r="EH1249" s="20"/>
    </row>
    <row r="1250" spans="1:138" s="19" customFormat="1" ht="12" customHeight="1" x14ac:dyDescent="0.25">
      <c r="A1250" s="22"/>
      <c r="B1250" s="4"/>
      <c r="C1250" s="73"/>
      <c r="D1250" s="73"/>
      <c r="E1250" s="73"/>
      <c r="F1250" s="73"/>
      <c r="G1250" s="73"/>
      <c r="H1250" s="73"/>
      <c r="I1250" s="73"/>
      <c r="J1250" s="73"/>
      <c r="K1250" s="82"/>
      <c r="L1250" s="81"/>
      <c r="M1250" s="81"/>
      <c r="N1250" s="55"/>
      <c r="O1250" s="55"/>
      <c r="P1250" s="56"/>
      <c r="Q1250" s="17"/>
      <c r="R1250" s="150"/>
      <c r="S1250" s="150"/>
      <c r="T1250" s="150"/>
      <c r="U1250" s="150"/>
      <c r="V1250" s="321"/>
      <c r="W1250" s="338"/>
      <c r="X1250" s="192"/>
      <c r="Y1250" s="195"/>
      <c r="Z1250" s="151"/>
      <c r="AA1250" s="152"/>
      <c r="AB1250" s="152"/>
      <c r="AC1250" s="152"/>
      <c r="AD1250" s="152"/>
      <c r="AE1250" s="20"/>
      <c r="AF1250" s="20"/>
      <c r="AG1250" s="20"/>
      <c r="AH1250" s="20"/>
      <c r="AI1250" s="20"/>
      <c r="AJ1250" s="20"/>
      <c r="AK1250" s="20"/>
      <c r="AL1250" s="20"/>
      <c r="AM1250" s="20"/>
      <c r="AN1250" s="20"/>
      <c r="AO1250" s="20"/>
      <c r="AP1250" s="20"/>
      <c r="AQ1250" s="20"/>
      <c r="AR1250" s="20"/>
      <c r="AS1250" s="20"/>
      <c r="AT1250" s="20"/>
      <c r="AU1250" s="20"/>
      <c r="AV1250" s="20"/>
      <c r="AW1250" s="20"/>
      <c r="AX1250" s="20"/>
      <c r="AY1250" s="20"/>
      <c r="AZ1250" s="20"/>
      <c r="BA1250" s="20"/>
      <c r="BB1250" s="20"/>
      <c r="BC1250" s="20"/>
      <c r="BD1250" s="20"/>
      <c r="BE1250" s="20"/>
      <c r="BF1250" s="20"/>
      <c r="BG1250" s="20"/>
      <c r="BH1250" s="20"/>
      <c r="BI1250" s="20"/>
      <c r="BJ1250" s="20"/>
      <c r="BK1250" s="20"/>
      <c r="BL1250" s="20"/>
      <c r="BM1250" s="20"/>
      <c r="BN1250" s="20"/>
      <c r="BO1250" s="20"/>
      <c r="BP1250" s="20"/>
      <c r="BQ1250" s="20"/>
      <c r="BR1250" s="20"/>
      <c r="BS1250" s="20"/>
      <c r="BT1250" s="20"/>
      <c r="BU1250" s="20"/>
      <c r="BV1250" s="20"/>
      <c r="BW1250" s="20"/>
      <c r="BX1250" s="20"/>
      <c r="BY1250" s="20"/>
      <c r="BZ1250" s="20"/>
      <c r="CA1250" s="20"/>
      <c r="CB1250" s="20"/>
      <c r="CC1250" s="20"/>
      <c r="CD1250" s="20"/>
      <c r="CE1250" s="20"/>
      <c r="CF1250" s="20"/>
      <c r="CG1250" s="20"/>
      <c r="CH1250" s="20"/>
      <c r="CI1250" s="20"/>
      <c r="CJ1250" s="20"/>
      <c r="CK1250" s="20"/>
      <c r="CL1250" s="20"/>
      <c r="CM1250" s="20"/>
      <c r="CN1250" s="20"/>
      <c r="CO1250" s="20"/>
      <c r="CP1250" s="20"/>
      <c r="CQ1250" s="20"/>
      <c r="CR1250" s="20"/>
      <c r="CS1250" s="20"/>
      <c r="CT1250" s="20"/>
      <c r="CU1250" s="20"/>
      <c r="CV1250" s="20"/>
      <c r="CW1250" s="20"/>
      <c r="CX1250" s="20"/>
      <c r="CY1250" s="20"/>
      <c r="CZ1250" s="20"/>
      <c r="DA1250" s="20"/>
      <c r="DB1250" s="20"/>
      <c r="DC1250" s="20"/>
      <c r="DD1250" s="20"/>
      <c r="DE1250" s="20"/>
      <c r="DF1250" s="20"/>
      <c r="DG1250" s="20"/>
      <c r="DH1250" s="20"/>
      <c r="DI1250" s="20"/>
      <c r="DJ1250" s="20"/>
      <c r="DK1250" s="20"/>
      <c r="DL1250" s="20"/>
      <c r="DM1250" s="20"/>
      <c r="DN1250" s="20"/>
      <c r="DO1250" s="20"/>
      <c r="DP1250" s="20"/>
      <c r="DQ1250" s="20"/>
      <c r="DR1250" s="20"/>
      <c r="DS1250" s="20"/>
      <c r="DT1250" s="20"/>
      <c r="DU1250" s="20"/>
      <c r="DV1250" s="20"/>
      <c r="DW1250" s="20"/>
      <c r="DX1250" s="20"/>
      <c r="DY1250" s="20"/>
      <c r="DZ1250" s="20"/>
      <c r="EA1250" s="20"/>
      <c r="EB1250" s="20"/>
      <c r="EC1250" s="20"/>
      <c r="ED1250" s="20"/>
      <c r="EE1250" s="20"/>
      <c r="EF1250" s="20"/>
      <c r="EG1250" s="20"/>
      <c r="EH1250" s="20"/>
    </row>
    <row r="1251" spans="1:138" s="19" customFormat="1" ht="12" customHeight="1" x14ac:dyDescent="0.25">
      <c r="A1251" s="22"/>
      <c r="B1251" s="4"/>
      <c r="C1251" s="73"/>
      <c r="D1251" s="73"/>
      <c r="E1251" s="73"/>
      <c r="F1251" s="73"/>
      <c r="G1251" s="73"/>
      <c r="H1251" s="73"/>
      <c r="I1251" s="73"/>
      <c r="J1251" s="73"/>
      <c r="K1251" s="82"/>
      <c r="L1251" s="81"/>
      <c r="M1251" s="81"/>
      <c r="N1251" s="55"/>
      <c r="O1251" s="55"/>
      <c r="P1251" s="56"/>
      <c r="Q1251" s="17"/>
      <c r="R1251" s="150"/>
      <c r="S1251" s="150"/>
      <c r="T1251" s="150"/>
      <c r="U1251" s="150"/>
      <c r="V1251" s="321"/>
      <c r="W1251" s="338"/>
      <c r="X1251" s="192"/>
      <c r="Y1251" s="195"/>
      <c r="Z1251" s="151"/>
      <c r="AA1251" s="152"/>
      <c r="AB1251" s="152"/>
      <c r="AC1251" s="152"/>
      <c r="AD1251" s="152"/>
      <c r="AE1251" s="20"/>
      <c r="AF1251" s="20"/>
      <c r="AG1251" s="20"/>
      <c r="AH1251" s="20"/>
      <c r="AI1251" s="20"/>
      <c r="AJ1251" s="20"/>
      <c r="AK1251" s="20"/>
      <c r="AL1251" s="20"/>
      <c r="AM1251" s="20"/>
      <c r="AN1251" s="20"/>
      <c r="AO1251" s="20"/>
      <c r="AP1251" s="20"/>
      <c r="AQ1251" s="20"/>
      <c r="AR1251" s="20"/>
      <c r="AS1251" s="20"/>
      <c r="AT1251" s="20"/>
      <c r="AU1251" s="20"/>
      <c r="AV1251" s="20"/>
      <c r="AW1251" s="20"/>
      <c r="AX1251" s="20"/>
      <c r="AY1251" s="20"/>
      <c r="AZ1251" s="20"/>
      <c r="BA1251" s="20"/>
      <c r="BB1251" s="20"/>
      <c r="BC1251" s="20"/>
      <c r="BD1251" s="20"/>
      <c r="BE1251" s="20"/>
      <c r="BF1251" s="20"/>
      <c r="BG1251" s="20"/>
      <c r="BH1251" s="20"/>
      <c r="BI1251" s="20"/>
      <c r="BJ1251" s="20"/>
      <c r="BK1251" s="20"/>
      <c r="BL1251" s="20"/>
      <c r="BM1251" s="20"/>
      <c r="BN1251" s="20"/>
      <c r="BO1251" s="20"/>
      <c r="BP1251" s="20"/>
      <c r="BQ1251" s="20"/>
      <c r="BR1251" s="20"/>
      <c r="BS1251" s="20"/>
      <c r="BT1251" s="20"/>
      <c r="BU1251" s="20"/>
      <c r="BV1251" s="20"/>
      <c r="BW1251" s="20"/>
      <c r="BX1251" s="20"/>
      <c r="BY1251" s="20"/>
      <c r="BZ1251" s="20"/>
      <c r="CA1251" s="20"/>
      <c r="CB1251" s="20"/>
      <c r="CC1251" s="20"/>
      <c r="CD1251" s="20"/>
      <c r="CE1251" s="20"/>
      <c r="CF1251" s="20"/>
      <c r="CG1251" s="20"/>
      <c r="CH1251" s="20"/>
      <c r="CI1251" s="20"/>
      <c r="CJ1251" s="20"/>
      <c r="CK1251" s="20"/>
      <c r="CL1251" s="20"/>
      <c r="CM1251" s="20"/>
      <c r="CN1251" s="20"/>
      <c r="CO1251" s="20"/>
      <c r="CP1251" s="20"/>
      <c r="CQ1251" s="20"/>
      <c r="CR1251" s="20"/>
      <c r="CS1251" s="20"/>
      <c r="CT1251" s="20"/>
      <c r="CU1251" s="20"/>
      <c r="CV1251" s="20"/>
      <c r="CW1251" s="20"/>
      <c r="CX1251" s="20"/>
      <c r="CY1251" s="20"/>
      <c r="CZ1251" s="20"/>
      <c r="DA1251" s="20"/>
      <c r="DB1251" s="20"/>
      <c r="DC1251" s="20"/>
      <c r="DD1251" s="20"/>
      <c r="DE1251" s="20"/>
      <c r="DF1251" s="20"/>
      <c r="DG1251" s="20"/>
      <c r="DH1251" s="20"/>
      <c r="DI1251" s="20"/>
      <c r="DJ1251" s="20"/>
      <c r="DK1251" s="20"/>
      <c r="DL1251" s="20"/>
      <c r="DM1251" s="20"/>
      <c r="DN1251" s="20"/>
      <c r="DO1251" s="20"/>
      <c r="DP1251" s="20"/>
      <c r="DQ1251" s="20"/>
      <c r="DR1251" s="20"/>
      <c r="DS1251" s="20"/>
      <c r="DT1251" s="20"/>
      <c r="DU1251" s="20"/>
      <c r="DV1251" s="20"/>
      <c r="DW1251" s="20"/>
      <c r="DX1251" s="20"/>
      <c r="DY1251" s="20"/>
      <c r="DZ1251" s="20"/>
      <c r="EA1251" s="20"/>
      <c r="EB1251" s="20"/>
      <c r="EC1251" s="20"/>
      <c r="ED1251" s="20"/>
      <c r="EE1251" s="20"/>
      <c r="EF1251" s="20"/>
      <c r="EG1251" s="20"/>
      <c r="EH1251" s="20"/>
    </row>
    <row r="1252" spans="1:138" s="19" customFormat="1" ht="12" customHeight="1" x14ac:dyDescent="0.25">
      <c r="A1252" s="22"/>
      <c r="B1252" s="4"/>
      <c r="C1252" s="73"/>
      <c r="D1252" s="73"/>
      <c r="E1252" s="73"/>
      <c r="F1252" s="73"/>
      <c r="G1252" s="73"/>
      <c r="H1252" s="73"/>
      <c r="I1252" s="73"/>
      <c r="J1252" s="73"/>
      <c r="K1252" s="82"/>
      <c r="L1252" s="81"/>
      <c r="M1252" s="81"/>
      <c r="N1252" s="55"/>
      <c r="O1252" s="55"/>
      <c r="P1252" s="56"/>
      <c r="Q1252" s="17"/>
      <c r="R1252" s="150"/>
      <c r="S1252" s="150"/>
      <c r="T1252" s="150"/>
      <c r="U1252" s="150"/>
      <c r="V1252" s="321"/>
      <c r="W1252" s="338"/>
      <c r="X1252" s="192"/>
      <c r="Y1252" s="195"/>
      <c r="Z1252" s="151"/>
      <c r="AA1252" s="152"/>
      <c r="AB1252" s="152"/>
      <c r="AC1252" s="152"/>
      <c r="AD1252" s="152"/>
      <c r="AE1252" s="20"/>
      <c r="AF1252" s="20"/>
      <c r="AG1252" s="20"/>
      <c r="AH1252" s="20"/>
      <c r="AI1252" s="20"/>
      <c r="AJ1252" s="20"/>
      <c r="AK1252" s="20"/>
      <c r="AL1252" s="20"/>
      <c r="AM1252" s="20"/>
      <c r="AN1252" s="20"/>
      <c r="AO1252" s="20"/>
      <c r="AP1252" s="20"/>
      <c r="AQ1252" s="20"/>
      <c r="AR1252" s="20"/>
      <c r="AS1252" s="20"/>
      <c r="AT1252" s="20"/>
      <c r="AU1252" s="20"/>
      <c r="AV1252" s="20"/>
      <c r="AW1252" s="20"/>
      <c r="AX1252" s="20"/>
      <c r="AY1252" s="20"/>
      <c r="AZ1252" s="20"/>
      <c r="BA1252" s="20"/>
      <c r="BB1252" s="20"/>
      <c r="BC1252" s="20"/>
      <c r="BD1252" s="20"/>
      <c r="BE1252" s="20"/>
      <c r="BF1252" s="20"/>
      <c r="BG1252" s="20"/>
      <c r="BH1252" s="20"/>
      <c r="BI1252" s="20"/>
      <c r="BJ1252" s="20"/>
      <c r="BK1252" s="20"/>
      <c r="BL1252" s="20"/>
      <c r="BM1252" s="20"/>
      <c r="BN1252" s="20"/>
      <c r="BO1252" s="20"/>
      <c r="BP1252" s="20"/>
      <c r="BQ1252" s="20"/>
      <c r="BR1252" s="20"/>
      <c r="BS1252" s="20"/>
      <c r="BT1252" s="20"/>
      <c r="BU1252" s="20"/>
      <c r="BV1252" s="20"/>
      <c r="BW1252" s="20"/>
      <c r="BX1252" s="20"/>
      <c r="BY1252" s="20"/>
      <c r="BZ1252" s="20"/>
      <c r="CA1252" s="20"/>
      <c r="CB1252" s="20"/>
      <c r="CC1252" s="20"/>
      <c r="CD1252" s="20"/>
      <c r="CE1252" s="20"/>
      <c r="CF1252" s="20"/>
      <c r="CG1252" s="20"/>
      <c r="CH1252" s="20"/>
      <c r="CI1252" s="20"/>
      <c r="CJ1252" s="20"/>
      <c r="CK1252" s="20"/>
      <c r="CL1252" s="20"/>
      <c r="CM1252" s="20"/>
      <c r="CN1252" s="20"/>
      <c r="CO1252" s="20"/>
      <c r="CP1252" s="20"/>
      <c r="CQ1252" s="20"/>
      <c r="CR1252" s="20"/>
      <c r="CS1252" s="20"/>
      <c r="CT1252" s="20"/>
      <c r="CU1252" s="20"/>
      <c r="CV1252" s="20"/>
      <c r="CW1252" s="20"/>
      <c r="CX1252" s="20"/>
      <c r="CY1252" s="20"/>
      <c r="CZ1252" s="20"/>
      <c r="DA1252" s="20"/>
      <c r="DB1252" s="20"/>
      <c r="DC1252" s="20"/>
      <c r="DD1252" s="20"/>
      <c r="DE1252" s="20"/>
      <c r="DF1252" s="20"/>
      <c r="DG1252" s="20"/>
      <c r="DH1252" s="20"/>
      <c r="DI1252" s="20"/>
      <c r="DJ1252" s="20"/>
      <c r="DK1252" s="20"/>
      <c r="DL1252" s="20"/>
      <c r="DM1252" s="20"/>
      <c r="DN1252" s="20"/>
      <c r="DO1252" s="20"/>
      <c r="DP1252" s="20"/>
      <c r="DQ1252" s="20"/>
      <c r="DR1252" s="20"/>
      <c r="DS1252" s="20"/>
      <c r="DT1252" s="20"/>
      <c r="DU1252" s="20"/>
      <c r="DV1252" s="20"/>
      <c r="DW1252" s="20"/>
      <c r="DX1252" s="20"/>
      <c r="DY1252" s="20"/>
      <c r="DZ1252" s="20"/>
      <c r="EA1252" s="20"/>
      <c r="EB1252" s="20"/>
      <c r="EC1252" s="20"/>
      <c r="ED1252" s="20"/>
      <c r="EE1252" s="20"/>
      <c r="EF1252" s="20"/>
      <c r="EG1252" s="20"/>
      <c r="EH1252" s="20"/>
    </row>
    <row r="1253" spans="1:138" s="19" customFormat="1" ht="12" customHeight="1" x14ac:dyDescent="0.25">
      <c r="A1253" s="22"/>
      <c r="B1253" s="4"/>
      <c r="C1253" s="73"/>
      <c r="D1253" s="73"/>
      <c r="E1253" s="73"/>
      <c r="F1253" s="73"/>
      <c r="G1253" s="73"/>
      <c r="H1253" s="73"/>
      <c r="I1253" s="73"/>
      <c r="J1253" s="73"/>
      <c r="K1253" s="82"/>
      <c r="L1253" s="81"/>
      <c r="M1253" s="81"/>
      <c r="N1253" s="55"/>
      <c r="O1253" s="55"/>
      <c r="P1253" s="56"/>
      <c r="Q1253" s="17"/>
      <c r="R1253" s="150"/>
      <c r="S1253" s="150"/>
      <c r="T1253" s="150"/>
      <c r="U1253" s="150"/>
      <c r="V1253" s="321"/>
      <c r="W1253" s="338"/>
      <c r="X1253" s="192"/>
      <c r="Y1253" s="195"/>
      <c r="Z1253" s="151"/>
      <c r="AA1253" s="152"/>
      <c r="AB1253" s="152"/>
      <c r="AC1253" s="152"/>
      <c r="AD1253" s="152"/>
      <c r="AE1253" s="20"/>
      <c r="AF1253" s="20"/>
      <c r="AG1253" s="20"/>
      <c r="AH1253" s="20"/>
      <c r="AI1253" s="20"/>
      <c r="AJ1253" s="20"/>
      <c r="AK1253" s="20"/>
      <c r="AL1253" s="20"/>
      <c r="AM1253" s="20"/>
      <c r="AN1253" s="20"/>
      <c r="AO1253" s="20"/>
      <c r="AP1253" s="20"/>
      <c r="AQ1253" s="20"/>
      <c r="AR1253" s="20"/>
      <c r="AS1253" s="20"/>
      <c r="AT1253" s="20"/>
      <c r="AU1253" s="20"/>
      <c r="AV1253" s="20"/>
      <c r="AW1253" s="20"/>
      <c r="AX1253" s="20"/>
      <c r="AY1253" s="20"/>
      <c r="AZ1253" s="20"/>
      <c r="BA1253" s="20"/>
      <c r="BB1253" s="20"/>
      <c r="BC1253" s="20"/>
      <c r="BD1253" s="20"/>
      <c r="BE1253" s="20"/>
      <c r="BF1253" s="20"/>
      <c r="BG1253" s="20"/>
      <c r="BH1253" s="20"/>
      <c r="BI1253" s="20"/>
      <c r="BJ1253" s="20"/>
      <c r="BK1253" s="20"/>
      <c r="BL1253" s="20"/>
      <c r="BM1253" s="20"/>
      <c r="BN1253" s="20"/>
      <c r="BO1253" s="20"/>
      <c r="BP1253" s="20"/>
      <c r="BQ1253" s="20"/>
      <c r="BR1253" s="20"/>
      <c r="BS1253" s="20"/>
      <c r="BT1253" s="20"/>
      <c r="BU1253" s="20"/>
      <c r="BV1253" s="20"/>
      <c r="BW1253" s="20"/>
      <c r="BX1253" s="20"/>
      <c r="BY1253" s="20"/>
      <c r="BZ1253" s="20"/>
      <c r="CA1253" s="20"/>
      <c r="CB1253" s="20"/>
      <c r="CC1253" s="20"/>
      <c r="CD1253" s="20"/>
      <c r="CE1253" s="20"/>
      <c r="CF1253" s="20"/>
      <c r="CG1253" s="20"/>
      <c r="CH1253" s="20"/>
      <c r="CI1253" s="20"/>
      <c r="CJ1253" s="20"/>
      <c r="CK1253" s="20"/>
      <c r="CL1253" s="20"/>
      <c r="CM1253" s="20"/>
      <c r="CN1253" s="20"/>
      <c r="CO1253" s="20"/>
      <c r="CP1253" s="20"/>
      <c r="CQ1253" s="20"/>
      <c r="CR1253" s="20"/>
      <c r="CS1253" s="20"/>
      <c r="CT1253" s="20"/>
      <c r="CU1253" s="20"/>
      <c r="CV1253" s="20"/>
      <c r="CW1253" s="20"/>
      <c r="CX1253" s="20"/>
      <c r="CY1253" s="20"/>
      <c r="CZ1253" s="20"/>
      <c r="DA1253" s="20"/>
      <c r="DB1253" s="20"/>
      <c r="DC1253" s="20"/>
      <c r="DD1253" s="20"/>
      <c r="DE1253" s="20"/>
      <c r="DF1253" s="20"/>
      <c r="DG1253" s="20"/>
      <c r="DH1253" s="20"/>
      <c r="DI1253" s="20"/>
      <c r="DJ1253" s="20"/>
      <c r="DK1253" s="20"/>
      <c r="DL1253" s="20"/>
      <c r="DM1253" s="20"/>
      <c r="DN1253" s="20"/>
      <c r="DO1253" s="20"/>
      <c r="DP1253" s="20"/>
      <c r="DQ1253" s="20"/>
      <c r="DR1253" s="20"/>
      <c r="DS1253" s="20"/>
      <c r="DT1253" s="20"/>
      <c r="DU1253" s="20"/>
      <c r="DV1253" s="20"/>
      <c r="DW1253" s="20"/>
      <c r="DX1253" s="20"/>
      <c r="DY1253" s="20"/>
      <c r="DZ1253" s="20"/>
      <c r="EA1253" s="20"/>
      <c r="EB1253" s="20"/>
      <c r="EC1253" s="20"/>
      <c r="ED1253" s="20"/>
      <c r="EE1253" s="20"/>
      <c r="EF1253" s="20"/>
      <c r="EG1253" s="20"/>
      <c r="EH1253" s="20"/>
    </row>
    <row r="1254" spans="1:138" s="19" customFormat="1" ht="12" customHeight="1" x14ac:dyDescent="0.25">
      <c r="A1254" s="22"/>
      <c r="B1254" s="4"/>
      <c r="C1254" s="73"/>
      <c r="D1254" s="73"/>
      <c r="E1254" s="73"/>
      <c r="F1254" s="73"/>
      <c r="G1254" s="73"/>
      <c r="H1254" s="73"/>
      <c r="I1254" s="73"/>
      <c r="J1254" s="73"/>
      <c r="K1254" s="82"/>
      <c r="L1254" s="81"/>
      <c r="M1254" s="81"/>
      <c r="N1254" s="55"/>
      <c r="O1254" s="55"/>
      <c r="P1254" s="56"/>
      <c r="Q1254" s="17"/>
      <c r="R1254" s="150"/>
      <c r="S1254" s="150"/>
      <c r="T1254" s="150"/>
      <c r="U1254" s="150"/>
      <c r="V1254" s="321"/>
      <c r="W1254" s="338"/>
      <c r="X1254" s="192"/>
      <c r="Y1254" s="195"/>
      <c r="Z1254" s="151"/>
      <c r="AA1254" s="152"/>
      <c r="AB1254" s="152"/>
      <c r="AC1254" s="152"/>
      <c r="AD1254" s="152"/>
      <c r="AE1254" s="20"/>
      <c r="AF1254" s="20"/>
      <c r="AG1254" s="20"/>
      <c r="AH1254" s="20"/>
      <c r="AI1254" s="20"/>
      <c r="AJ1254" s="20"/>
      <c r="AK1254" s="20"/>
      <c r="AL1254" s="20"/>
      <c r="AM1254" s="20"/>
      <c r="AN1254" s="20"/>
      <c r="AO1254" s="20"/>
      <c r="AP1254" s="20"/>
      <c r="AQ1254" s="20"/>
      <c r="AR1254" s="20"/>
      <c r="AS1254" s="20"/>
      <c r="AT1254" s="20"/>
      <c r="AU1254" s="20"/>
      <c r="AV1254" s="20"/>
      <c r="AW1254" s="20"/>
      <c r="AX1254" s="20"/>
      <c r="AY1254" s="20"/>
      <c r="AZ1254" s="20"/>
      <c r="BA1254" s="20"/>
      <c r="BB1254" s="20"/>
      <c r="BC1254" s="20"/>
      <c r="BD1254" s="20"/>
      <c r="BE1254" s="20"/>
      <c r="BF1254" s="20"/>
      <c r="BG1254" s="20"/>
      <c r="BH1254" s="20"/>
      <c r="BI1254" s="20"/>
      <c r="BJ1254" s="20"/>
      <c r="BK1254" s="20"/>
      <c r="BL1254" s="20"/>
      <c r="BM1254" s="20"/>
      <c r="BN1254" s="20"/>
      <c r="BO1254" s="20"/>
      <c r="BP1254" s="20"/>
      <c r="BQ1254" s="20"/>
      <c r="BR1254" s="20"/>
      <c r="BS1254" s="20"/>
      <c r="BT1254" s="20"/>
      <c r="BU1254" s="20"/>
      <c r="BV1254" s="20"/>
      <c r="BW1254" s="20"/>
      <c r="BX1254" s="20"/>
      <c r="BY1254" s="20"/>
      <c r="BZ1254" s="20"/>
      <c r="CA1254" s="20"/>
      <c r="CB1254" s="20"/>
      <c r="CC1254" s="20"/>
      <c r="CD1254" s="20"/>
      <c r="CE1254" s="20"/>
      <c r="CF1254" s="20"/>
      <c r="CG1254" s="20"/>
      <c r="CH1254" s="20"/>
      <c r="CI1254" s="20"/>
      <c r="CJ1254" s="20"/>
      <c r="CK1254" s="20"/>
      <c r="CL1254" s="20"/>
      <c r="CM1254" s="20"/>
      <c r="CN1254" s="20"/>
      <c r="CO1254" s="20"/>
      <c r="CP1254" s="20"/>
      <c r="CQ1254" s="20"/>
      <c r="CR1254" s="20"/>
      <c r="CS1254" s="20"/>
      <c r="CT1254" s="20"/>
      <c r="CU1254" s="20"/>
      <c r="CV1254" s="20"/>
      <c r="CW1254" s="20"/>
      <c r="CX1254" s="20"/>
      <c r="CY1254" s="20"/>
      <c r="CZ1254" s="20"/>
      <c r="DA1254" s="20"/>
      <c r="DB1254" s="20"/>
      <c r="DC1254" s="20"/>
      <c r="DD1254" s="20"/>
      <c r="DE1254" s="20"/>
      <c r="DF1254" s="20"/>
      <c r="DG1254" s="20"/>
      <c r="DH1254" s="20"/>
      <c r="DI1254" s="20"/>
      <c r="DJ1254" s="20"/>
      <c r="DK1254" s="20"/>
      <c r="DL1254" s="20"/>
      <c r="DM1254" s="20"/>
      <c r="DN1254" s="20"/>
      <c r="DO1254" s="20"/>
      <c r="DP1254" s="20"/>
      <c r="DQ1254" s="20"/>
      <c r="DR1254" s="20"/>
      <c r="DS1254" s="20"/>
      <c r="DT1254" s="20"/>
      <c r="DU1254" s="20"/>
      <c r="DV1254" s="20"/>
      <c r="DW1254" s="20"/>
      <c r="DX1254" s="20"/>
      <c r="DY1254" s="20"/>
      <c r="DZ1254" s="20"/>
      <c r="EA1254" s="20"/>
      <c r="EB1254" s="20"/>
      <c r="EC1254" s="20"/>
      <c r="ED1254" s="20"/>
      <c r="EE1254" s="20"/>
      <c r="EF1254" s="20"/>
      <c r="EG1254" s="20"/>
      <c r="EH1254" s="20"/>
    </row>
    <row r="1255" spans="1:138" s="19" customFormat="1" ht="12" customHeight="1" x14ac:dyDescent="0.25">
      <c r="A1255" s="22"/>
      <c r="B1255" s="4"/>
      <c r="C1255" s="73"/>
      <c r="D1255" s="73"/>
      <c r="E1255" s="73"/>
      <c r="F1255" s="73"/>
      <c r="G1255" s="73"/>
      <c r="H1255" s="73"/>
      <c r="I1255" s="73"/>
      <c r="J1255" s="73"/>
      <c r="K1255" s="82"/>
      <c r="L1255" s="81"/>
      <c r="M1255" s="81"/>
      <c r="N1255" s="55"/>
      <c r="O1255" s="55"/>
      <c r="P1255" s="56"/>
      <c r="Q1255" s="47"/>
      <c r="R1255" s="153"/>
      <c r="S1255" s="153"/>
      <c r="T1255" s="153"/>
      <c r="U1255" s="153"/>
      <c r="V1255" s="321"/>
      <c r="W1255" s="341"/>
      <c r="X1255" s="194"/>
      <c r="Y1255" s="47"/>
      <c r="Z1255" s="153"/>
      <c r="AA1255" s="152"/>
      <c r="AB1255" s="152"/>
      <c r="AC1255" s="152"/>
      <c r="AD1255" s="152"/>
      <c r="AE1255" s="20"/>
      <c r="AF1255" s="20"/>
      <c r="AG1255" s="20"/>
      <c r="AH1255" s="20"/>
      <c r="AI1255" s="20"/>
      <c r="AJ1255" s="20"/>
      <c r="AK1255" s="20"/>
      <c r="AL1255" s="20"/>
      <c r="AM1255" s="20"/>
      <c r="AN1255" s="20"/>
      <c r="AO1255" s="20"/>
      <c r="AP1255" s="20"/>
      <c r="AQ1255" s="20"/>
      <c r="AR1255" s="20"/>
      <c r="AS1255" s="20"/>
      <c r="AT1255" s="20"/>
      <c r="AU1255" s="20"/>
      <c r="AV1255" s="20"/>
      <c r="AW1255" s="20"/>
      <c r="AX1255" s="20"/>
      <c r="AY1255" s="20"/>
      <c r="AZ1255" s="20"/>
      <c r="BA1255" s="20"/>
      <c r="BB1255" s="20"/>
      <c r="BC1255" s="20"/>
      <c r="BD1255" s="20"/>
      <c r="BE1255" s="20"/>
      <c r="BF1255" s="20"/>
      <c r="BG1255" s="20"/>
      <c r="BH1255" s="20"/>
      <c r="BI1255" s="20"/>
      <c r="BJ1255" s="20"/>
      <c r="BK1255" s="20"/>
      <c r="BL1255" s="20"/>
      <c r="BM1255" s="20"/>
      <c r="BN1255" s="20"/>
      <c r="BO1255" s="20"/>
      <c r="BP1255" s="20"/>
      <c r="BQ1255" s="20"/>
      <c r="BR1255" s="20"/>
      <c r="BS1255" s="20"/>
      <c r="BT1255" s="20"/>
      <c r="BU1255" s="20"/>
      <c r="BV1255" s="20"/>
      <c r="BW1255" s="20"/>
      <c r="BX1255" s="20"/>
      <c r="BY1255" s="20"/>
      <c r="BZ1255" s="20"/>
      <c r="CA1255" s="20"/>
      <c r="CB1255" s="20"/>
      <c r="CC1255" s="20"/>
      <c r="CD1255" s="20"/>
      <c r="CE1255" s="20"/>
      <c r="CF1255" s="20"/>
      <c r="CG1255" s="20"/>
      <c r="CH1255" s="20"/>
      <c r="CI1255" s="20"/>
      <c r="CJ1255" s="20"/>
      <c r="CK1255" s="20"/>
      <c r="CL1255" s="20"/>
      <c r="CM1255" s="20"/>
      <c r="CN1255" s="20"/>
      <c r="CO1255" s="20"/>
      <c r="CP1255" s="20"/>
      <c r="CQ1255" s="20"/>
      <c r="CR1255" s="20"/>
      <c r="CS1255" s="20"/>
      <c r="CT1255" s="20"/>
      <c r="CU1255" s="20"/>
      <c r="CV1255" s="20"/>
      <c r="CW1255" s="20"/>
      <c r="CX1255" s="20"/>
      <c r="CY1255" s="20"/>
      <c r="CZ1255" s="20"/>
      <c r="DA1255" s="20"/>
      <c r="DB1255" s="20"/>
      <c r="DC1255" s="20"/>
      <c r="DD1255" s="20"/>
      <c r="DE1255" s="20"/>
      <c r="DF1255" s="20"/>
      <c r="DG1255" s="20"/>
      <c r="DH1255" s="20"/>
      <c r="DI1255" s="20"/>
      <c r="DJ1255" s="20"/>
      <c r="DK1255" s="20"/>
      <c r="DL1255" s="20"/>
      <c r="DM1255" s="20"/>
      <c r="DN1255" s="20"/>
      <c r="DO1255" s="20"/>
      <c r="DP1255" s="20"/>
      <c r="DQ1255" s="20"/>
      <c r="DR1255" s="20"/>
      <c r="DS1255" s="20"/>
      <c r="DT1255" s="20"/>
      <c r="DU1255" s="20"/>
      <c r="DV1255" s="20"/>
      <c r="DW1255" s="20"/>
      <c r="DX1255" s="20"/>
      <c r="DY1255" s="20"/>
      <c r="DZ1255" s="20"/>
      <c r="EA1255" s="20"/>
      <c r="EB1255" s="20"/>
      <c r="EC1255" s="20"/>
      <c r="ED1255" s="20"/>
      <c r="EE1255" s="20"/>
      <c r="EF1255" s="20"/>
      <c r="EG1255" s="20"/>
      <c r="EH1255" s="20"/>
    </row>
    <row r="1256" spans="1:138" s="19" customFormat="1" ht="12" customHeight="1" x14ac:dyDescent="0.25">
      <c r="A1256" s="22"/>
      <c r="B1256" s="4"/>
      <c r="C1256" s="73"/>
      <c r="D1256" s="73"/>
      <c r="E1256" s="73"/>
      <c r="F1256" s="73"/>
      <c r="G1256" s="73"/>
      <c r="H1256" s="73"/>
      <c r="I1256" s="73"/>
      <c r="J1256" s="73"/>
      <c r="K1256" s="82"/>
      <c r="L1256" s="81"/>
      <c r="M1256" s="81"/>
      <c r="N1256" s="55"/>
      <c r="O1256" s="55"/>
      <c r="P1256" s="56"/>
      <c r="Q1256" s="17"/>
      <c r="R1256" s="150"/>
      <c r="S1256" s="150"/>
      <c r="T1256" s="150"/>
      <c r="U1256" s="150"/>
      <c r="V1256" s="321"/>
      <c r="W1256" s="338"/>
      <c r="X1256" s="192"/>
      <c r="Y1256" s="195"/>
      <c r="Z1256" s="151"/>
      <c r="AA1256" s="152"/>
      <c r="AB1256" s="152"/>
      <c r="AC1256" s="152"/>
      <c r="AD1256" s="152"/>
      <c r="AE1256" s="20"/>
      <c r="AF1256" s="20"/>
      <c r="AG1256" s="20"/>
      <c r="AH1256" s="20"/>
      <c r="AI1256" s="20"/>
      <c r="AJ1256" s="20"/>
      <c r="AK1256" s="20"/>
      <c r="AL1256" s="20"/>
      <c r="AM1256" s="20"/>
      <c r="AN1256" s="20"/>
      <c r="AO1256" s="20"/>
      <c r="AP1256" s="20"/>
      <c r="AQ1256" s="20"/>
      <c r="AR1256" s="20"/>
      <c r="AS1256" s="20"/>
      <c r="AT1256" s="20"/>
      <c r="AU1256" s="20"/>
      <c r="AV1256" s="20"/>
      <c r="AW1256" s="20"/>
      <c r="AX1256" s="20"/>
      <c r="AY1256" s="20"/>
      <c r="AZ1256" s="20"/>
      <c r="BA1256" s="20"/>
      <c r="BB1256" s="20"/>
      <c r="BC1256" s="20"/>
      <c r="BD1256" s="20"/>
      <c r="BE1256" s="20"/>
      <c r="BF1256" s="20"/>
      <c r="BG1256" s="20"/>
      <c r="BH1256" s="20"/>
      <c r="BI1256" s="20"/>
      <c r="BJ1256" s="20"/>
      <c r="BK1256" s="20"/>
      <c r="BL1256" s="20"/>
      <c r="BM1256" s="20"/>
      <c r="BN1256" s="20"/>
      <c r="BO1256" s="20"/>
      <c r="BP1256" s="20"/>
      <c r="BQ1256" s="20"/>
      <c r="BR1256" s="20"/>
      <c r="BS1256" s="20"/>
      <c r="BT1256" s="20"/>
      <c r="BU1256" s="20"/>
      <c r="BV1256" s="20"/>
      <c r="BW1256" s="20"/>
      <c r="BX1256" s="20"/>
      <c r="BY1256" s="20"/>
      <c r="BZ1256" s="20"/>
      <c r="CA1256" s="20"/>
      <c r="CB1256" s="20"/>
      <c r="CC1256" s="20"/>
      <c r="CD1256" s="20"/>
      <c r="CE1256" s="20"/>
      <c r="CF1256" s="20"/>
      <c r="CG1256" s="20"/>
      <c r="CH1256" s="20"/>
      <c r="CI1256" s="20"/>
      <c r="CJ1256" s="20"/>
      <c r="CK1256" s="20"/>
      <c r="CL1256" s="20"/>
      <c r="CM1256" s="20"/>
      <c r="CN1256" s="20"/>
      <c r="CO1256" s="20"/>
      <c r="CP1256" s="20"/>
      <c r="CQ1256" s="20"/>
      <c r="CR1256" s="20"/>
      <c r="CS1256" s="20"/>
      <c r="CT1256" s="20"/>
      <c r="CU1256" s="20"/>
      <c r="CV1256" s="20"/>
      <c r="CW1256" s="20"/>
      <c r="CX1256" s="20"/>
      <c r="CY1256" s="20"/>
      <c r="CZ1256" s="20"/>
      <c r="DA1256" s="20"/>
      <c r="DB1256" s="20"/>
      <c r="DC1256" s="20"/>
      <c r="DD1256" s="20"/>
      <c r="DE1256" s="20"/>
      <c r="DF1256" s="20"/>
      <c r="DG1256" s="20"/>
      <c r="DH1256" s="20"/>
      <c r="DI1256" s="20"/>
      <c r="DJ1256" s="20"/>
      <c r="DK1256" s="20"/>
      <c r="DL1256" s="20"/>
      <c r="DM1256" s="20"/>
      <c r="DN1256" s="20"/>
      <c r="DO1256" s="20"/>
      <c r="DP1256" s="20"/>
      <c r="DQ1256" s="20"/>
      <c r="DR1256" s="20"/>
      <c r="DS1256" s="20"/>
      <c r="DT1256" s="20"/>
      <c r="DU1256" s="20"/>
      <c r="DV1256" s="20"/>
      <c r="DW1256" s="20"/>
      <c r="DX1256" s="20"/>
      <c r="DY1256" s="20"/>
      <c r="DZ1256" s="20"/>
      <c r="EA1256" s="20"/>
      <c r="EB1256" s="20"/>
      <c r="EC1256" s="20"/>
      <c r="ED1256" s="20"/>
      <c r="EE1256" s="20"/>
      <c r="EF1256" s="20"/>
      <c r="EG1256" s="20"/>
      <c r="EH1256" s="20"/>
    </row>
    <row r="1257" spans="1:138" s="19" customFormat="1" ht="12" customHeight="1" x14ac:dyDescent="0.25">
      <c r="A1257" s="22"/>
      <c r="B1257" s="4"/>
      <c r="C1257" s="73"/>
      <c r="D1257" s="73"/>
      <c r="E1257" s="73"/>
      <c r="F1257" s="73"/>
      <c r="G1257" s="73"/>
      <c r="H1257" s="73"/>
      <c r="I1257" s="73"/>
      <c r="J1257" s="73"/>
      <c r="K1257" s="82"/>
      <c r="L1257" s="81"/>
      <c r="M1257" s="81"/>
      <c r="N1257" s="55"/>
      <c r="O1257" s="55"/>
      <c r="P1257" s="56"/>
      <c r="Q1257" s="17"/>
      <c r="R1257" s="150"/>
      <c r="S1257" s="150"/>
      <c r="T1257" s="150"/>
      <c r="U1257" s="150"/>
      <c r="V1257" s="321"/>
      <c r="W1257" s="338"/>
      <c r="X1257" s="192"/>
      <c r="Y1257" s="195"/>
      <c r="Z1257" s="151"/>
      <c r="AA1257" s="152"/>
      <c r="AB1257" s="152"/>
      <c r="AC1257" s="152"/>
      <c r="AD1257" s="152"/>
      <c r="AE1257" s="20"/>
      <c r="AF1257" s="20"/>
      <c r="AG1257" s="20"/>
      <c r="AH1257" s="20"/>
      <c r="AI1257" s="20"/>
      <c r="AJ1257" s="20"/>
      <c r="AK1257" s="20"/>
      <c r="AL1257" s="20"/>
      <c r="AM1257" s="20"/>
      <c r="AN1257" s="20"/>
      <c r="AO1257" s="20"/>
      <c r="AP1257" s="20"/>
      <c r="AQ1257" s="20"/>
      <c r="AR1257" s="20"/>
      <c r="AS1257" s="20"/>
      <c r="AT1257" s="20"/>
      <c r="AU1257" s="20"/>
      <c r="AV1257" s="20"/>
      <c r="AW1257" s="20"/>
      <c r="AX1257" s="20"/>
      <c r="AY1257" s="20"/>
      <c r="AZ1257" s="20"/>
      <c r="BA1257" s="20"/>
      <c r="BB1257" s="20"/>
      <c r="BC1257" s="20"/>
      <c r="BD1257" s="20"/>
      <c r="BE1257" s="20"/>
      <c r="BF1257" s="20"/>
      <c r="BG1257" s="20"/>
      <c r="BH1257" s="20"/>
      <c r="BI1257" s="20"/>
      <c r="BJ1257" s="20"/>
      <c r="BK1257" s="20"/>
      <c r="BL1257" s="20"/>
      <c r="BM1257" s="20"/>
      <c r="BN1257" s="20"/>
      <c r="BO1257" s="20"/>
      <c r="BP1257" s="20"/>
      <c r="BQ1257" s="20"/>
      <c r="BR1257" s="20"/>
      <c r="BS1257" s="20"/>
      <c r="BT1257" s="20"/>
      <c r="BU1257" s="20"/>
      <c r="BV1257" s="20"/>
      <c r="BW1257" s="20"/>
      <c r="BX1257" s="20"/>
      <c r="BY1257" s="20"/>
      <c r="BZ1257" s="20"/>
      <c r="CA1257" s="20"/>
      <c r="CB1257" s="20"/>
      <c r="CC1257" s="20"/>
      <c r="CD1257" s="20"/>
      <c r="CE1257" s="20"/>
      <c r="CF1257" s="20"/>
      <c r="CG1257" s="20"/>
      <c r="CH1257" s="20"/>
      <c r="CI1257" s="20"/>
      <c r="CJ1257" s="20"/>
      <c r="CK1257" s="20"/>
      <c r="CL1257" s="20"/>
      <c r="CM1257" s="20"/>
      <c r="CN1257" s="20"/>
      <c r="CO1257" s="20"/>
      <c r="CP1257" s="20"/>
      <c r="CQ1257" s="20"/>
      <c r="CR1257" s="20"/>
      <c r="CS1257" s="20"/>
      <c r="CT1257" s="20"/>
      <c r="CU1257" s="20"/>
      <c r="CV1257" s="20"/>
      <c r="CW1257" s="20"/>
      <c r="CX1257" s="20"/>
      <c r="CY1257" s="20"/>
      <c r="CZ1257" s="20"/>
      <c r="DA1257" s="20"/>
      <c r="DB1257" s="20"/>
      <c r="DC1257" s="20"/>
      <c r="DD1257" s="20"/>
      <c r="DE1257" s="20"/>
      <c r="DF1257" s="20"/>
      <c r="DG1257" s="20"/>
      <c r="DH1257" s="20"/>
      <c r="DI1257" s="20"/>
      <c r="DJ1257" s="20"/>
      <c r="DK1257" s="20"/>
      <c r="DL1257" s="20"/>
      <c r="DM1257" s="20"/>
      <c r="DN1257" s="20"/>
      <c r="DO1257" s="20"/>
      <c r="DP1257" s="20"/>
      <c r="DQ1257" s="20"/>
      <c r="DR1257" s="20"/>
      <c r="DS1257" s="20"/>
      <c r="DT1257" s="20"/>
      <c r="DU1257" s="20"/>
      <c r="DV1257" s="20"/>
      <c r="DW1257" s="20"/>
      <c r="DX1257" s="20"/>
      <c r="DY1257" s="20"/>
      <c r="DZ1257" s="20"/>
      <c r="EA1257" s="20"/>
      <c r="EB1257" s="20"/>
      <c r="EC1257" s="20"/>
      <c r="ED1257" s="20"/>
      <c r="EE1257" s="20"/>
      <c r="EF1257" s="20"/>
      <c r="EG1257" s="20"/>
      <c r="EH1257" s="20"/>
    </row>
    <row r="1258" spans="1:138" s="19" customFormat="1" ht="12" customHeight="1" x14ac:dyDescent="0.25">
      <c r="A1258" s="22"/>
      <c r="B1258" s="4"/>
      <c r="C1258" s="73"/>
      <c r="D1258" s="73"/>
      <c r="E1258" s="73"/>
      <c r="F1258" s="73"/>
      <c r="G1258" s="73"/>
      <c r="H1258" s="73"/>
      <c r="I1258" s="73"/>
      <c r="J1258" s="73"/>
      <c r="K1258" s="82"/>
      <c r="L1258" s="81"/>
      <c r="M1258" s="81"/>
      <c r="N1258" s="55"/>
      <c r="O1258" s="55"/>
      <c r="P1258" s="56"/>
      <c r="Q1258" s="17"/>
      <c r="R1258" s="150"/>
      <c r="S1258" s="150"/>
      <c r="T1258" s="150"/>
      <c r="U1258" s="150"/>
      <c r="V1258" s="321"/>
      <c r="W1258" s="338"/>
      <c r="X1258" s="192"/>
      <c r="Y1258" s="195"/>
      <c r="Z1258" s="151"/>
      <c r="AA1258" s="152"/>
      <c r="AB1258" s="152"/>
      <c r="AC1258" s="152"/>
      <c r="AD1258" s="152"/>
      <c r="AE1258" s="20"/>
      <c r="AF1258" s="20"/>
      <c r="AG1258" s="20"/>
      <c r="AH1258" s="20"/>
      <c r="AI1258" s="20"/>
      <c r="AJ1258" s="20"/>
      <c r="AK1258" s="20"/>
      <c r="AL1258" s="20"/>
      <c r="AM1258" s="20"/>
      <c r="AN1258" s="20"/>
      <c r="AO1258" s="20"/>
      <c r="AP1258" s="20"/>
      <c r="AQ1258" s="20"/>
      <c r="AR1258" s="20"/>
      <c r="AS1258" s="20"/>
      <c r="AT1258" s="20"/>
      <c r="AU1258" s="20"/>
      <c r="AV1258" s="20"/>
      <c r="AW1258" s="20"/>
      <c r="AX1258" s="20"/>
      <c r="AY1258" s="20"/>
      <c r="AZ1258" s="20"/>
      <c r="BA1258" s="20"/>
      <c r="BB1258" s="20"/>
      <c r="BC1258" s="20"/>
      <c r="BD1258" s="20"/>
      <c r="BE1258" s="20"/>
      <c r="BF1258" s="20"/>
      <c r="BG1258" s="20"/>
      <c r="BH1258" s="20"/>
      <c r="BI1258" s="20"/>
      <c r="BJ1258" s="20"/>
      <c r="BK1258" s="20"/>
      <c r="BL1258" s="20"/>
      <c r="BM1258" s="20"/>
      <c r="BN1258" s="20"/>
      <c r="BO1258" s="20"/>
      <c r="BP1258" s="20"/>
      <c r="BQ1258" s="20"/>
      <c r="BR1258" s="20"/>
      <c r="BS1258" s="20"/>
      <c r="BT1258" s="20"/>
      <c r="BU1258" s="20"/>
      <c r="BV1258" s="20"/>
      <c r="BW1258" s="20"/>
      <c r="BX1258" s="20"/>
      <c r="BY1258" s="20"/>
      <c r="BZ1258" s="20"/>
      <c r="CA1258" s="20"/>
      <c r="CB1258" s="20"/>
      <c r="CC1258" s="20"/>
      <c r="CD1258" s="20"/>
      <c r="CE1258" s="20"/>
      <c r="CF1258" s="20"/>
      <c r="CG1258" s="20"/>
      <c r="CH1258" s="20"/>
      <c r="CI1258" s="20"/>
      <c r="CJ1258" s="20"/>
      <c r="CK1258" s="20"/>
      <c r="CL1258" s="20"/>
      <c r="CM1258" s="20"/>
      <c r="CN1258" s="20"/>
      <c r="CO1258" s="20"/>
      <c r="CP1258" s="20"/>
      <c r="CQ1258" s="20"/>
      <c r="CR1258" s="20"/>
      <c r="CS1258" s="20"/>
      <c r="CT1258" s="20"/>
      <c r="CU1258" s="20"/>
      <c r="CV1258" s="20"/>
      <c r="CW1258" s="20"/>
      <c r="CX1258" s="20"/>
      <c r="CY1258" s="20"/>
      <c r="CZ1258" s="20"/>
      <c r="DA1258" s="20"/>
      <c r="DB1258" s="20"/>
      <c r="DC1258" s="20"/>
      <c r="DD1258" s="20"/>
      <c r="DE1258" s="20"/>
      <c r="DF1258" s="20"/>
      <c r="DG1258" s="20"/>
      <c r="DH1258" s="20"/>
      <c r="DI1258" s="20"/>
      <c r="DJ1258" s="20"/>
      <c r="DK1258" s="20"/>
      <c r="DL1258" s="20"/>
      <c r="DM1258" s="20"/>
      <c r="DN1258" s="20"/>
      <c r="DO1258" s="20"/>
      <c r="DP1258" s="20"/>
      <c r="DQ1258" s="20"/>
      <c r="DR1258" s="20"/>
      <c r="DS1258" s="20"/>
      <c r="DT1258" s="20"/>
      <c r="DU1258" s="20"/>
      <c r="DV1258" s="20"/>
      <c r="DW1258" s="20"/>
      <c r="DX1258" s="20"/>
      <c r="DY1258" s="20"/>
      <c r="DZ1258" s="20"/>
      <c r="EA1258" s="20"/>
      <c r="EB1258" s="20"/>
      <c r="EC1258" s="20"/>
      <c r="ED1258" s="20"/>
      <c r="EE1258" s="20"/>
      <c r="EF1258" s="20"/>
      <c r="EG1258" s="20"/>
      <c r="EH1258" s="20"/>
    </row>
    <row r="1259" spans="1:138" s="19" customFormat="1" ht="12" customHeight="1" x14ac:dyDescent="0.25">
      <c r="A1259" s="22"/>
      <c r="B1259" s="4"/>
      <c r="C1259" s="73"/>
      <c r="D1259" s="73"/>
      <c r="E1259" s="73"/>
      <c r="F1259" s="73"/>
      <c r="G1259" s="73"/>
      <c r="H1259" s="73"/>
      <c r="I1259" s="73"/>
      <c r="J1259" s="73"/>
      <c r="K1259" s="82"/>
      <c r="L1259" s="81"/>
      <c r="M1259" s="81"/>
      <c r="N1259" s="55"/>
      <c r="O1259" s="55"/>
      <c r="P1259" s="56"/>
      <c r="Q1259" s="17"/>
      <c r="R1259" s="150"/>
      <c r="S1259" s="150"/>
      <c r="T1259" s="150"/>
      <c r="U1259" s="150"/>
      <c r="V1259" s="321"/>
      <c r="W1259" s="338"/>
      <c r="X1259" s="192"/>
      <c r="Y1259" s="195"/>
      <c r="Z1259" s="151"/>
      <c r="AA1259" s="152"/>
      <c r="AB1259" s="152"/>
      <c r="AC1259" s="152"/>
      <c r="AD1259" s="152"/>
      <c r="AE1259" s="20"/>
      <c r="AF1259" s="20"/>
      <c r="AG1259" s="20"/>
      <c r="AH1259" s="20"/>
      <c r="AI1259" s="20"/>
      <c r="AJ1259" s="20"/>
      <c r="AK1259" s="20"/>
      <c r="AL1259" s="20"/>
      <c r="AM1259" s="20"/>
      <c r="AN1259" s="20"/>
      <c r="AO1259" s="20"/>
      <c r="AP1259" s="20"/>
      <c r="AQ1259" s="20"/>
      <c r="AR1259" s="20"/>
      <c r="AS1259" s="20"/>
      <c r="AT1259" s="20"/>
      <c r="AU1259" s="20"/>
      <c r="AV1259" s="20"/>
      <c r="AW1259" s="20"/>
      <c r="AX1259" s="20"/>
      <c r="AY1259" s="20"/>
      <c r="AZ1259" s="20"/>
      <c r="BA1259" s="20"/>
      <c r="BB1259" s="20"/>
      <c r="BC1259" s="20"/>
      <c r="BD1259" s="20"/>
      <c r="BE1259" s="20"/>
      <c r="BF1259" s="20"/>
      <c r="BG1259" s="20"/>
      <c r="BH1259" s="20"/>
      <c r="BI1259" s="20"/>
      <c r="BJ1259" s="20"/>
      <c r="BK1259" s="20"/>
      <c r="BL1259" s="20"/>
      <c r="BM1259" s="20"/>
      <c r="BN1259" s="20"/>
      <c r="BO1259" s="20"/>
      <c r="BP1259" s="20"/>
      <c r="BQ1259" s="20"/>
      <c r="BR1259" s="20"/>
      <c r="BS1259" s="20"/>
      <c r="BT1259" s="20"/>
      <c r="BU1259" s="20"/>
      <c r="BV1259" s="20"/>
      <c r="BW1259" s="20"/>
      <c r="BX1259" s="20"/>
      <c r="BY1259" s="20"/>
      <c r="BZ1259" s="20"/>
      <c r="CA1259" s="20"/>
      <c r="CB1259" s="20"/>
      <c r="CC1259" s="20"/>
      <c r="CD1259" s="20"/>
      <c r="CE1259" s="20"/>
      <c r="CF1259" s="20"/>
      <c r="CG1259" s="20"/>
      <c r="CH1259" s="20"/>
      <c r="CI1259" s="20"/>
      <c r="CJ1259" s="20"/>
      <c r="CK1259" s="20"/>
      <c r="CL1259" s="20"/>
      <c r="CM1259" s="20"/>
      <c r="CN1259" s="20"/>
      <c r="CO1259" s="20"/>
      <c r="CP1259" s="20"/>
      <c r="CQ1259" s="20"/>
      <c r="CR1259" s="20"/>
      <c r="CS1259" s="20"/>
      <c r="CT1259" s="20"/>
      <c r="CU1259" s="20"/>
      <c r="CV1259" s="20"/>
      <c r="CW1259" s="20"/>
      <c r="CX1259" s="20"/>
      <c r="CY1259" s="20"/>
      <c r="CZ1259" s="20"/>
      <c r="DA1259" s="20"/>
      <c r="DB1259" s="20"/>
      <c r="DC1259" s="20"/>
      <c r="DD1259" s="20"/>
      <c r="DE1259" s="20"/>
      <c r="DF1259" s="20"/>
      <c r="DG1259" s="20"/>
      <c r="DH1259" s="20"/>
      <c r="DI1259" s="20"/>
      <c r="DJ1259" s="20"/>
      <c r="DK1259" s="20"/>
      <c r="DL1259" s="20"/>
      <c r="DM1259" s="20"/>
      <c r="DN1259" s="20"/>
      <c r="DO1259" s="20"/>
      <c r="DP1259" s="20"/>
      <c r="DQ1259" s="20"/>
      <c r="DR1259" s="20"/>
      <c r="DS1259" s="20"/>
      <c r="DT1259" s="20"/>
      <c r="DU1259" s="20"/>
      <c r="DV1259" s="20"/>
      <c r="DW1259" s="20"/>
      <c r="DX1259" s="20"/>
      <c r="DY1259" s="20"/>
      <c r="DZ1259" s="20"/>
      <c r="EA1259" s="20"/>
      <c r="EB1259" s="20"/>
      <c r="EC1259" s="20"/>
      <c r="ED1259" s="20"/>
      <c r="EE1259" s="20"/>
      <c r="EF1259" s="20"/>
      <c r="EG1259" s="20"/>
      <c r="EH1259" s="20"/>
    </row>
    <row r="1260" spans="1:138" s="19" customFormat="1" ht="12" customHeight="1" x14ac:dyDescent="0.25">
      <c r="A1260" s="22"/>
      <c r="B1260" s="4"/>
      <c r="C1260" s="73"/>
      <c r="D1260" s="73"/>
      <c r="E1260" s="73"/>
      <c r="F1260" s="73"/>
      <c r="G1260" s="73"/>
      <c r="H1260" s="73"/>
      <c r="I1260" s="73"/>
      <c r="J1260" s="73"/>
      <c r="K1260" s="82"/>
      <c r="L1260" s="81"/>
      <c r="M1260" s="81"/>
      <c r="N1260" s="55"/>
      <c r="O1260" s="55"/>
      <c r="P1260" s="56"/>
      <c r="Q1260" s="17"/>
      <c r="R1260" s="150"/>
      <c r="S1260" s="150"/>
      <c r="T1260" s="150"/>
      <c r="U1260" s="150"/>
      <c r="V1260" s="321"/>
      <c r="W1260" s="338"/>
      <c r="X1260" s="192"/>
      <c r="Y1260" s="195"/>
      <c r="Z1260" s="151"/>
      <c r="AA1260" s="152"/>
      <c r="AB1260" s="152"/>
      <c r="AC1260" s="152"/>
      <c r="AD1260" s="152"/>
      <c r="AE1260" s="20"/>
      <c r="AF1260" s="20"/>
      <c r="AG1260" s="20"/>
      <c r="AH1260" s="20"/>
      <c r="AI1260" s="20"/>
      <c r="AJ1260" s="20"/>
      <c r="AK1260" s="20"/>
      <c r="AL1260" s="20"/>
      <c r="AM1260" s="20"/>
      <c r="AN1260" s="20"/>
      <c r="AO1260" s="20"/>
      <c r="AP1260" s="20"/>
      <c r="AQ1260" s="20"/>
      <c r="AR1260" s="20"/>
      <c r="AS1260" s="20"/>
      <c r="AT1260" s="20"/>
      <c r="AU1260" s="20"/>
      <c r="AV1260" s="20"/>
      <c r="AW1260" s="20"/>
      <c r="AX1260" s="20"/>
      <c r="AY1260" s="20"/>
      <c r="AZ1260" s="20"/>
      <c r="BA1260" s="20"/>
      <c r="BB1260" s="20"/>
      <c r="BC1260" s="20"/>
      <c r="BD1260" s="20"/>
      <c r="BE1260" s="20"/>
      <c r="BF1260" s="20"/>
      <c r="BG1260" s="20"/>
      <c r="BH1260" s="20"/>
      <c r="BI1260" s="20"/>
      <c r="BJ1260" s="20"/>
      <c r="BK1260" s="20"/>
      <c r="BL1260" s="20"/>
      <c r="BM1260" s="20"/>
      <c r="BN1260" s="20"/>
      <c r="BO1260" s="20"/>
      <c r="BP1260" s="20"/>
      <c r="BQ1260" s="20"/>
      <c r="BR1260" s="20"/>
      <c r="BS1260" s="20"/>
      <c r="BT1260" s="20"/>
      <c r="BU1260" s="20"/>
      <c r="BV1260" s="20"/>
      <c r="BW1260" s="20"/>
      <c r="BX1260" s="20"/>
      <c r="BY1260" s="20"/>
      <c r="BZ1260" s="20"/>
      <c r="CA1260" s="20"/>
      <c r="CB1260" s="20"/>
      <c r="CC1260" s="20"/>
      <c r="CD1260" s="20"/>
      <c r="CE1260" s="20"/>
      <c r="CF1260" s="20"/>
      <c r="CG1260" s="20"/>
      <c r="CH1260" s="20"/>
      <c r="CI1260" s="20"/>
      <c r="CJ1260" s="20"/>
      <c r="CK1260" s="20"/>
      <c r="CL1260" s="20"/>
      <c r="CM1260" s="20"/>
      <c r="CN1260" s="20"/>
      <c r="CO1260" s="20"/>
      <c r="CP1260" s="20"/>
      <c r="CQ1260" s="20"/>
      <c r="CR1260" s="20"/>
      <c r="CS1260" s="20"/>
      <c r="CT1260" s="20"/>
      <c r="CU1260" s="20"/>
      <c r="CV1260" s="20"/>
      <c r="CW1260" s="20"/>
      <c r="CX1260" s="20"/>
      <c r="CY1260" s="20"/>
      <c r="CZ1260" s="20"/>
      <c r="DA1260" s="20"/>
      <c r="DB1260" s="20"/>
      <c r="DC1260" s="20"/>
      <c r="DD1260" s="20"/>
      <c r="DE1260" s="20"/>
      <c r="DF1260" s="20"/>
      <c r="DG1260" s="20"/>
      <c r="DH1260" s="20"/>
      <c r="DI1260" s="20"/>
      <c r="DJ1260" s="20"/>
      <c r="DK1260" s="20"/>
      <c r="DL1260" s="20"/>
      <c r="DM1260" s="20"/>
      <c r="DN1260" s="20"/>
      <c r="DO1260" s="20"/>
      <c r="DP1260" s="20"/>
      <c r="DQ1260" s="20"/>
      <c r="DR1260" s="20"/>
      <c r="DS1260" s="20"/>
      <c r="DT1260" s="20"/>
      <c r="DU1260" s="20"/>
      <c r="DV1260" s="20"/>
      <c r="DW1260" s="20"/>
      <c r="DX1260" s="20"/>
      <c r="DY1260" s="20"/>
      <c r="DZ1260" s="20"/>
      <c r="EA1260" s="20"/>
      <c r="EB1260" s="20"/>
      <c r="EC1260" s="20"/>
      <c r="ED1260" s="20"/>
      <c r="EE1260" s="20"/>
      <c r="EF1260" s="20"/>
      <c r="EG1260" s="20"/>
      <c r="EH1260" s="20"/>
    </row>
    <row r="1261" spans="1:138" s="19" customFormat="1" ht="12" customHeight="1" x14ac:dyDescent="0.25">
      <c r="A1261" s="22"/>
      <c r="B1261" s="4"/>
      <c r="C1261" s="73"/>
      <c r="D1261" s="73"/>
      <c r="E1261" s="73"/>
      <c r="F1261" s="73"/>
      <c r="G1261" s="73"/>
      <c r="H1261" s="73"/>
      <c r="I1261" s="73"/>
      <c r="J1261" s="73"/>
      <c r="K1261" s="82"/>
      <c r="L1261" s="81"/>
      <c r="M1261" s="81"/>
      <c r="N1261" s="55"/>
      <c r="O1261" s="55"/>
      <c r="P1261" s="56"/>
      <c r="Q1261" s="17"/>
      <c r="R1261" s="150"/>
      <c r="S1261" s="150"/>
      <c r="T1261" s="150"/>
      <c r="U1261" s="150"/>
      <c r="V1261" s="321"/>
      <c r="W1261" s="338"/>
      <c r="X1261" s="192"/>
      <c r="Y1261" s="195"/>
      <c r="Z1261" s="151"/>
      <c r="AA1261" s="152"/>
      <c r="AB1261" s="152"/>
      <c r="AC1261" s="152"/>
      <c r="AD1261" s="152"/>
      <c r="AE1261" s="20"/>
      <c r="AF1261" s="20"/>
      <c r="AG1261" s="20"/>
      <c r="AH1261" s="20"/>
      <c r="AI1261" s="20"/>
      <c r="AJ1261" s="20"/>
      <c r="AK1261" s="20"/>
      <c r="AL1261" s="20"/>
      <c r="AM1261" s="20"/>
      <c r="AN1261" s="20"/>
      <c r="AO1261" s="20"/>
      <c r="AP1261" s="20"/>
      <c r="AQ1261" s="20"/>
      <c r="AR1261" s="20"/>
      <c r="AS1261" s="20"/>
      <c r="AT1261" s="20"/>
      <c r="AU1261" s="20"/>
      <c r="AV1261" s="20"/>
      <c r="AW1261" s="20"/>
      <c r="AX1261" s="20"/>
      <c r="AY1261" s="20"/>
      <c r="AZ1261" s="20"/>
      <c r="BA1261" s="20"/>
      <c r="BB1261" s="20"/>
      <c r="BC1261" s="20"/>
      <c r="BD1261" s="20"/>
      <c r="BE1261" s="20"/>
      <c r="BF1261" s="20"/>
      <c r="BG1261" s="20"/>
      <c r="BH1261" s="20"/>
      <c r="BI1261" s="20"/>
      <c r="BJ1261" s="20"/>
      <c r="BK1261" s="20"/>
      <c r="BL1261" s="20"/>
      <c r="BM1261" s="20"/>
      <c r="BN1261" s="20"/>
      <c r="BO1261" s="20"/>
      <c r="BP1261" s="20"/>
      <c r="BQ1261" s="20"/>
      <c r="BR1261" s="20"/>
      <c r="BS1261" s="20"/>
      <c r="BT1261" s="20"/>
      <c r="BU1261" s="20"/>
      <c r="BV1261" s="20"/>
      <c r="BW1261" s="20"/>
      <c r="BX1261" s="20"/>
      <c r="BY1261" s="20"/>
      <c r="BZ1261" s="20"/>
      <c r="CA1261" s="20"/>
      <c r="CB1261" s="20"/>
      <c r="CC1261" s="20"/>
      <c r="CD1261" s="20"/>
      <c r="CE1261" s="20"/>
      <c r="CF1261" s="20"/>
      <c r="CG1261" s="20"/>
      <c r="CH1261" s="20"/>
      <c r="CI1261" s="20"/>
      <c r="CJ1261" s="20"/>
      <c r="CK1261" s="20"/>
      <c r="CL1261" s="20"/>
      <c r="CM1261" s="20"/>
      <c r="CN1261" s="20"/>
      <c r="CO1261" s="20"/>
      <c r="CP1261" s="20"/>
      <c r="CQ1261" s="20"/>
      <c r="CR1261" s="20"/>
      <c r="CS1261" s="20"/>
      <c r="CT1261" s="20"/>
      <c r="CU1261" s="20"/>
      <c r="CV1261" s="20"/>
      <c r="CW1261" s="20"/>
      <c r="CX1261" s="20"/>
      <c r="CY1261" s="20"/>
      <c r="CZ1261" s="20"/>
      <c r="DA1261" s="20"/>
      <c r="DB1261" s="20"/>
      <c r="DC1261" s="20"/>
      <c r="DD1261" s="20"/>
      <c r="DE1261" s="20"/>
      <c r="DF1261" s="20"/>
      <c r="DG1261" s="20"/>
      <c r="DH1261" s="20"/>
      <c r="DI1261" s="20"/>
      <c r="DJ1261" s="20"/>
      <c r="DK1261" s="20"/>
      <c r="DL1261" s="20"/>
      <c r="DM1261" s="20"/>
      <c r="DN1261" s="20"/>
      <c r="DO1261" s="20"/>
      <c r="DP1261" s="20"/>
      <c r="DQ1261" s="20"/>
      <c r="DR1261" s="20"/>
      <c r="DS1261" s="20"/>
      <c r="DT1261" s="20"/>
      <c r="DU1261" s="20"/>
      <c r="DV1261" s="20"/>
      <c r="DW1261" s="20"/>
      <c r="DX1261" s="20"/>
      <c r="DY1261" s="20"/>
      <c r="DZ1261" s="20"/>
      <c r="EA1261" s="20"/>
      <c r="EB1261" s="20"/>
      <c r="EC1261" s="20"/>
      <c r="ED1261" s="20"/>
      <c r="EE1261" s="20"/>
      <c r="EF1261" s="20"/>
      <c r="EG1261" s="20"/>
      <c r="EH1261" s="20"/>
    </row>
    <row r="1262" spans="1:138" s="19" customFormat="1" ht="12" customHeight="1" x14ac:dyDescent="0.25">
      <c r="A1262" s="22"/>
      <c r="B1262" s="4"/>
      <c r="C1262" s="73"/>
      <c r="D1262" s="73"/>
      <c r="E1262" s="73"/>
      <c r="F1262" s="73"/>
      <c r="G1262" s="73"/>
      <c r="H1262" s="73"/>
      <c r="I1262" s="73"/>
      <c r="J1262" s="73"/>
      <c r="K1262" s="82"/>
      <c r="L1262" s="81"/>
      <c r="M1262" s="81"/>
      <c r="N1262" s="55"/>
      <c r="O1262" s="55"/>
      <c r="P1262" s="56"/>
      <c r="Q1262" s="17"/>
      <c r="R1262" s="150"/>
      <c r="S1262" s="150"/>
      <c r="T1262" s="150"/>
      <c r="U1262" s="150"/>
      <c r="V1262" s="321"/>
      <c r="W1262" s="338"/>
      <c r="X1262" s="192"/>
      <c r="Y1262" s="195"/>
      <c r="Z1262" s="151"/>
      <c r="AA1262" s="152"/>
      <c r="AB1262" s="152"/>
      <c r="AC1262" s="152"/>
      <c r="AD1262" s="152"/>
      <c r="AE1262" s="20"/>
      <c r="AF1262" s="20"/>
      <c r="AG1262" s="20"/>
      <c r="AH1262" s="20"/>
      <c r="AI1262" s="20"/>
      <c r="AJ1262" s="20"/>
      <c r="AK1262" s="20"/>
      <c r="AL1262" s="20"/>
      <c r="AM1262" s="20"/>
      <c r="AN1262" s="20"/>
      <c r="AO1262" s="20"/>
      <c r="AP1262" s="20"/>
      <c r="AQ1262" s="20"/>
      <c r="AR1262" s="20"/>
      <c r="AS1262" s="20"/>
      <c r="AT1262" s="20"/>
      <c r="AU1262" s="20"/>
      <c r="AV1262" s="20"/>
      <c r="AW1262" s="20"/>
      <c r="AX1262" s="20"/>
      <c r="AY1262" s="20"/>
      <c r="AZ1262" s="20"/>
      <c r="BA1262" s="20"/>
      <c r="BB1262" s="20"/>
      <c r="BC1262" s="20"/>
      <c r="BD1262" s="20"/>
      <c r="BE1262" s="20"/>
      <c r="BF1262" s="20"/>
      <c r="BG1262" s="20"/>
      <c r="BH1262" s="20"/>
      <c r="BI1262" s="20"/>
      <c r="BJ1262" s="20"/>
      <c r="BK1262" s="20"/>
      <c r="BL1262" s="20"/>
      <c r="BM1262" s="20"/>
      <c r="BN1262" s="20"/>
      <c r="BO1262" s="20"/>
      <c r="BP1262" s="20"/>
      <c r="BQ1262" s="20"/>
      <c r="BR1262" s="20"/>
      <c r="BS1262" s="20"/>
      <c r="BT1262" s="20"/>
      <c r="BU1262" s="20"/>
      <c r="BV1262" s="20"/>
      <c r="BW1262" s="20"/>
      <c r="BX1262" s="20"/>
      <c r="BY1262" s="20"/>
      <c r="BZ1262" s="20"/>
      <c r="CA1262" s="20"/>
      <c r="CB1262" s="20"/>
      <c r="CC1262" s="20"/>
      <c r="CD1262" s="20"/>
      <c r="CE1262" s="20"/>
      <c r="CF1262" s="20"/>
      <c r="CG1262" s="20"/>
      <c r="CH1262" s="20"/>
      <c r="CI1262" s="20"/>
      <c r="CJ1262" s="20"/>
      <c r="CK1262" s="20"/>
      <c r="CL1262" s="20"/>
      <c r="CM1262" s="20"/>
      <c r="CN1262" s="20"/>
      <c r="CO1262" s="20"/>
      <c r="CP1262" s="20"/>
      <c r="CQ1262" s="20"/>
      <c r="CR1262" s="20"/>
      <c r="CS1262" s="20"/>
      <c r="CT1262" s="20"/>
      <c r="CU1262" s="20"/>
      <c r="CV1262" s="20"/>
      <c r="CW1262" s="20"/>
      <c r="CX1262" s="20"/>
      <c r="CY1262" s="20"/>
      <c r="CZ1262" s="20"/>
      <c r="DA1262" s="20"/>
      <c r="DB1262" s="20"/>
      <c r="DC1262" s="20"/>
      <c r="DD1262" s="20"/>
      <c r="DE1262" s="20"/>
      <c r="DF1262" s="20"/>
      <c r="DG1262" s="20"/>
      <c r="DH1262" s="20"/>
      <c r="DI1262" s="20"/>
      <c r="DJ1262" s="20"/>
      <c r="DK1262" s="20"/>
      <c r="DL1262" s="20"/>
      <c r="DM1262" s="20"/>
      <c r="DN1262" s="20"/>
      <c r="DO1262" s="20"/>
      <c r="DP1262" s="20"/>
      <c r="DQ1262" s="20"/>
      <c r="DR1262" s="20"/>
      <c r="DS1262" s="20"/>
      <c r="DT1262" s="20"/>
      <c r="DU1262" s="20"/>
      <c r="DV1262" s="20"/>
      <c r="DW1262" s="20"/>
      <c r="DX1262" s="20"/>
      <c r="DY1262" s="20"/>
      <c r="DZ1262" s="20"/>
      <c r="EA1262" s="20"/>
      <c r="EB1262" s="20"/>
      <c r="EC1262" s="20"/>
      <c r="ED1262" s="20"/>
      <c r="EE1262" s="20"/>
      <c r="EF1262" s="20"/>
      <c r="EG1262" s="20"/>
      <c r="EH1262" s="20"/>
    </row>
    <row r="1263" spans="1:138" s="19" customFormat="1" ht="12" customHeight="1" x14ac:dyDescent="0.25">
      <c r="A1263" s="22"/>
      <c r="B1263" s="4"/>
      <c r="C1263" s="73"/>
      <c r="D1263" s="73"/>
      <c r="E1263" s="73"/>
      <c r="F1263" s="73"/>
      <c r="G1263" s="73"/>
      <c r="H1263" s="73"/>
      <c r="I1263" s="73"/>
      <c r="J1263" s="73"/>
      <c r="K1263" s="82"/>
      <c r="L1263" s="81"/>
      <c r="M1263" s="81"/>
      <c r="N1263" s="55"/>
      <c r="O1263" s="55"/>
      <c r="P1263" s="56"/>
      <c r="Q1263" s="17"/>
      <c r="R1263" s="150"/>
      <c r="S1263" s="150"/>
      <c r="T1263" s="150"/>
      <c r="U1263" s="150"/>
      <c r="V1263" s="321"/>
      <c r="W1263" s="338"/>
      <c r="X1263" s="192"/>
      <c r="Y1263" s="195"/>
      <c r="Z1263" s="151"/>
      <c r="AA1263" s="152"/>
      <c r="AB1263" s="152"/>
      <c r="AC1263" s="152"/>
      <c r="AD1263" s="152"/>
      <c r="AE1263" s="20"/>
      <c r="AF1263" s="20"/>
      <c r="AG1263" s="20"/>
      <c r="AH1263" s="20"/>
      <c r="AI1263" s="20"/>
      <c r="AJ1263" s="20"/>
      <c r="AK1263" s="20"/>
      <c r="AL1263" s="20"/>
      <c r="AM1263" s="20"/>
      <c r="AN1263" s="20"/>
      <c r="AO1263" s="20"/>
      <c r="AP1263" s="20"/>
      <c r="AQ1263" s="20"/>
      <c r="AR1263" s="20"/>
      <c r="AS1263" s="20"/>
      <c r="AT1263" s="20"/>
      <c r="AU1263" s="20"/>
      <c r="AV1263" s="20"/>
      <c r="AW1263" s="20"/>
      <c r="AX1263" s="20"/>
      <c r="AY1263" s="20"/>
      <c r="AZ1263" s="20"/>
      <c r="BA1263" s="20"/>
      <c r="BB1263" s="20"/>
      <c r="BC1263" s="20"/>
      <c r="BD1263" s="20"/>
      <c r="BE1263" s="20"/>
      <c r="BF1263" s="20"/>
      <c r="BG1263" s="20"/>
      <c r="BH1263" s="20"/>
      <c r="BI1263" s="20"/>
      <c r="BJ1263" s="20"/>
      <c r="BK1263" s="20"/>
      <c r="BL1263" s="20"/>
      <c r="BM1263" s="20"/>
      <c r="BN1263" s="20"/>
      <c r="BO1263" s="20"/>
      <c r="BP1263" s="20"/>
      <c r="BQ1263" s="20"/>
      <c r="BR1263" s="20"/>
      <c r="BS1263" s="20"/>
      <c r="BT1263" s="20"/>
      <c r="BU1263" s="20"/>
      <c r="BV1263" s="20"/>
      <c r="BW1263" s="20"/>
      <c r="BX1263" s="20"/>
      <c r="BY1263" s="20"/>
      <c r="BZ1263" s="20"/>
      <c r="CA1263" s="20"/>
      <c r="CB1263" s="20"/>
      <c r="CC1263" s="20"/>
      <c r="CD1263" s="20"/>
      <c r="CE1263" s="20"/>
      <c r="CF1263" s="20"/>
      <c r="CG1263" s="20"/>
      <c r="CH1263" s="20"/>
      <c r="CI1263" s="20"/>
      <c r="CJ1263" s="20"/>
      <c r="CK1263" s="20"/>
      <c r="CL1263" s="20"/>
      <c r="CM1263" s="20"/>
      <c r="CN1263" s="20"/>
      <c r="CO1263" s="20"/>
      <c r="CP1263" s="20"/>
      <c r="CQ1263" s="20"/>
      <c r="CR1263" s="20"/>
      <c r="CS1263" s="20"/>
      <c r="CT1263" s="20"/>
      <c r="CU1263" s="20"/>
      <c r="CV1263" s="20"/>
      <c r="CW1263" s="20"/>
      <c r="CX1263" s="20"/>
      <c r="CY1263" s="20"/>
      <c r="CZ1263" s="20"/>
      <c r="DA1263" s="20"/>
      <c r="DB1263" s="20"/>
      <c r="DC1263" s="20"/>
      <c r="DD1263" s="20"/>
      <c r="DE1263" s="20"/>
      <c r="DF1263" s="20"/>
      <c r="DG1263" s="20"/>
      <c r="DH1263" s="20"/>
      <c r="DI1263" s="20"/>
      <c r="DJ1263" s="20"/>
      <c r="DK1263" s="20"/>
      <c r="DL1263" s="20"/>
      <c r="DM1263" s="20"/>
      <c r="DN1263" s="20"/>
      <c r="DO1263" s="20"/>
      <c r="DP1263" s="20"/>
      <c r="DQ1263" s="20"/>
      <c r="DR1263" s="20"/>
      <c r="DS1263" s="20"/>
      <c r="DT1263" s="20"/>
      <c r="DU1263" s="20"/>
      <c r="DV1263" s="20"/>
      <c r="DW1263" s="20"/>
      <c r="DX1263" s="20"/>
      <c r="DY1263" s="20"/>
      <c r="DZ1263" s="20"/>
      <c r="EA1263" s="20"/>
      <c r="EB1263" s="20"/>
      <c r="EC1263" s="20"/>
      <c r="ED1263" s="20"/>
      <c r="EE1263" s="20"/>
      <c r="EF1263" s="20"/>
      <c r="EG1263" s="20"/>
      <c r="EH1263" s="20"/>
    </row>
    <row r="1264" spans="1:138" s="19" customFormat="1" ht="12" customHeight="1" x14ac:dyDescent="0.25">
      <c r="A1264" s="22"/>
      <c r="B1264" s="4"/>
      <c r="C1264" s="73"/>
      <c r="D1264" s="73"/>
      <c r="E1264" s="73"/>
      <c r="F1264" s="73"/>
      <c r="G1264" s="73"/>
      <c r="H1264" s="73"/>
      <c r="I1264" s="73"/>
      <c r="J1264" s="73"/>
      <c r="K1264" s="82"/>
      <c r="L1264" s="81"/>
      <c r="M1264" s="81"/>
      <c r="N1264" s="55"/>
      <c r="O1264" s="55"/>
      <c r="P1264" s="56"/>
      <c r="Q1264" s="17"/>
      <c r="R1264" s="150"/>
      <c r="S1264" s="150"/>
      <c r="T1264" s="150"/>
      <c r="U1264" s="150"/>
      <c r="V1264" s="321"/>
      <c r="W1264" s="338"/>
      <c r="X1264" s="192"/>
      <c r="Y1264" s="195"/>
      <c r="Z1264" s="151"/>
      <c r="AA1264" s="152"/>
      <c r="AB1264" s="152"/>
      <c r="AC1264" s="152"/>
      <c r="AD1264" s="152"/>
      <c r="AE1264" s="20"/>
      <c r="AF1264" s="20"/>
      <c r="AG1264" s="20"/>
      <c r="AH1264" s="20"/>
      <c r="AI1264" s="20"/>
      <c r="AJ1264" s="20"/>
      <c r="AK1264" s="20"/>
      <c r="AL1264" s="20"/>
      <c r="AM1264" s="20"/>
      <c r="AN1264" s="20"/>
      <c r="AO1264" s="20"/>
      <c r="AP1264" s="20"/>
      <c r="AQ1264" s="20"/>
      <c r="AR1264" s="20"/>
      <c r="AS1264" s="20"/>
      <c r="AT1264" s="20"/>
      <c r="AU1264" s="20"/>
      <c r="AV1264" s="20"/>
      <c r="AW1264" s="20"/>
      <c r="AX1264" s="20"/>
      <c r="AY1264" s="20"/>
      <c r="AZ1264" s="20"/>
      <c r="BA1264" s="20"/>
      <c r="BB1264" s="20"/>
      <c r="BC1264" s="20"/>
      <c r="BD1264" s="20"/>
      <c r="BE1264" s="20"/>
      <c r="BF1264" s="20"/>
      <c r="BG1264" s="20"/>
      <c r="BH1264" s="20"/>
      <c r="BI1264" s="20"/>
      <c r="BJ1264" s="20"/>
      <c r="BK1264" s="20"/>
      <c r="BL1264" s="20"/>
      <c r="BM1264" s="20"/>
      <c r="BN1264" s="20"/>
      <c r="BO1264" s="20"/>
      <c r="BP1264" s="20"/>
      <c r="BQ1264" s="20"/>
      <c r="BR1264" s="20"/>
      <c r="BS1264" s="20"/>
      <c r="BT1264" s="20"/>
      <c r="BU1264" s="20"/>
      <c r="BV1264" s="20"/>
      <c r="BW1264" s="20"/>
      <c r="BX1264" s="20"/>
      <c r="BY1264" s="20"/>
      <c r="BZ1264" s="20"/>
      <c r="CA1264" s="20"/>
      <c r="CB1264" s="20"/>
      <c r="CC1264" s="20"/>
      <c r="CD1264" s="20"/>
      <c r="CE1264" s="20"/>
      <c r="CF1264" s="20"/>
      <c r="CG1264" s="20"/>
      <c r="CH1264" s="20"/>
      <c r="CI1264" s="20"/>
      <c r="CJ1264" s="20"/>
      <c r="CK1264" s="20"/>
      <c r="CL1264" s="20"/>
      <c r="CM1264" s="20"/>
      <c r="CN1264" s="20"/>
      <c r="CO1264" s="20"/>
      <c r="CP1264" s="20"/>
      <c r="CQ1264" s="20"/>
      <c r="CR1264" s="20"/>
      <c r="CS1264" s="20"/>
      <c r="CT1264" s="20"/>
      <c r="CU1264" s="20"/>
      <c r="CV1264" s="20"/>
      <c r="CW1264" s="20"/>
      <c r="CX1264" s="20"/>
      <c r="CY1264" s="20"/>
      <c r="CZ1264" s="20"/>
      <c r="DA1264" s="20"/>
      <c r="DB1264" s="20"/>
      <c r="DC1264" s="20"/>
      <c r="DD1264" s="20"/>
      <c r="DE1264" s="20"/>
      <c r="DF1264" s="20"/>
      <c r="DG1264" s="20"/>
      <c r="DH1264" s="20"/>
      <c r="DI1264" s="20"/>
      <c r="DJ1264" s="20"/>
      <c r="DK1264" s="20"/>
      <c r="DL1264" s="20"/>
      <c r="DM1264" s="20"/>
      <c r="DN1264" s="20"/>
      <c r="DO1264" s="20"/>
      <c r="DP1264" s="20"/>
      <c r="DQ1264" s="20"/>
      <c r="DR1264" s="20"/>
      <c r="DS1264" s="20"/>
      <c r="DT1264" s="20"/>
      <c r="DU1264" s="20"/>
      <c r="DV1264" s="20"/>
      <c r="DW1264" s="20"/>
      <c r="DX1264" s="20"/>
      <c r="DY1264" s="20"/>
      <c r="DZ1264" s="20"/>
      <c r="EA1264" s="20"/>
      <c r="EB1264" s="20"/>
      <c r="EC1264" s="20"/>
      <c r="ED1264" s="20"/>
      <c r="EE1264" s="20"/>
      <c r="EF1264" s="20"/>
      <c r="EG1264" s="20"/>
      <c r="EH1264" s="20"/>
    </row>
    <row r="1265" spans="1:138" s="19" customFormat="1" ht="12" customHeight="1" x14ac:dyDescent="0.25">
      <c r="A1265" s="22"/>
      <c r="B1265" s="4"/>
      <c r="C1265" s="73"/>
      <c r="D1265" s="73"/>
      <c r="E1265" s="73"/>
      <c r="F1265" s="73"/>
      <c r="G1265" s="73"/>
      <c r="H1265" s="73"/>
      <c r="I1265" s="73"/>
      <c r="J1265" s="73"/>
      <c r="K1265" s="82"/>
      <c r="L1265" s="81"/>
      <c r="M1265" s="81"/>
      <c r="N1265" s="55"/>
      <c r="O1265" s="55"/>
      <c r="P1265" s="56"/>
      <c r="Q1265" s="47"/>
      <c r="R1265" s="153"/>
      <c r="S1265" s="153"/>
      <c r="T1265" s="153"/>
      <c r="U1265" s="153"/>
      <c r="V1265" s="321"/>
      <c r="W1265" s="341"/>
      <c r="X1265" s="194"/>
      <c r="Y1265" s="47"/>
      <c r="Z1265" s="153"/>
      <c r="AA1265" s="152"/>
      <c r="AB1265" s="152"/>
      <c r="AC1265" s="152"/>
      <c r="AD1265" s="152"/>
      <c r="AE1265" s="20"/>
      <c r="AF1265" s="20"/>
      <c r="AG1265" s="20"/>
      <c r="AH1265" s="20"/>
      <c r="AI1265" s="20"/>
      <c r="AJ1265" s="20"/>
      <c r="AK1265" s="20"/>
      <c r="AL1265" s="20"/>
      <c r="AM1265" s="20"/>
      <c r="AN1265" s="20"/>
      <c r="AO1265" s="20"/>
      <c r="AP1265" s="20"/>
      <c r="AQ1265" s="20"/>
      <c r="AR1265" s="20"/>
      <c r="AS1265" s="20"/>
      <c r="AT1265" s="20"/>
      <c r="AU1265" s="20"/>
      <c r="AV1265" s="20"/>
      <c r="AW1265" s="20"/>
      <c r="AX1265" s="20"/>
      <c r="AY1265" s="20"/>
      <c r="AZ1265" s="20"/>
      <c r="BA1265" s="20"/>
      <c r="BB1265" s="20"/>
      <c r="BC1265" s="20"/>
      <c r="BD1265" s="20"/>
      <c r="BE1265" s="20"/>
      <c r="BF1265" s="20"/>
      <c r="BG1265" s="20"/>
      <c r="BH1265" s="20"/>
      <c r="BI1265" s="20"/>
      <c r="BJ1265" s="20"/>
      <c r="BK1265" s="20"/>
      <c r="BL1265" s="20"/>
      <c r="BM1265" s="20"/>
      <c r="BN1265" s="20"/>
      <c r="BO1265" s="20"/>
      <c r="BP1265" s="20"/>
      <c r="BQ1265" s="20"/>
      <c r="BR1265" s="20"/>
      <c r="BS1265" s="20"/>
      <c r="BT1265" s="20"/>
      <c r="BU1265" s="20"/>
      <c r="BV1265" s="20"/>
      <c r="BW1265" s="20"/>
      <c r="BX1265" s="20"/>
      <c r="BY1265" s="20"/>
      <c r="BZ1265" s="20"/>
      <c r="CA1265" s="20"/>
      <c r="CB1265" s="20"/>
      <c r="CC1265" s="20"/>
      <c r="CD1265" s="20"/>
      <c r="CE1265" s="20"/>
      <c r="CF1265" s="20"/>
      <c r="CG1265" s="20"/>
      <c r="CH1265" s="20"/>
      <c r="CI1265" s="20"/>
      <c r="CJ1265" s="20"/>
      <c r="CK1265" s="20"/>
      <c r="CL1265" s="20"/>
      <c r="CM1265" s="20"/>
      <c r="CN1265" s="20"/>
      <c r="CO1265" s="20"/>
      <c r="CP1265" s="20"/>
      <c r="CQ1265" s="20"/>
      <c r="CR1265" s="20"/>
      <c r="CS1265" s="20"/>
      <c r="CT1265" s="20"/>
      <c r="CU1265" s="20"/>
      <c r="CV1265" s="20"/>
      <c r="CW1265" s="20"/>
      <c r="CX1265" s="20"/>
      <c r="CY1265" s="20"/>
      <c r="CZ1265" s="20"/>
      <c r="DA1265" s="20"/>
      <c r="DB1265" s="20"/>
      <c r="DC1265" s="20"/>
      <c r="DD1265" s="20"/>
      <c r="DE1265" s="20"/>
      <c r="DF1265" s="20"/>
      <c r="DG1265" s="20"/>
      <c r="DH1265" s="20"/>
      <c r="DI1265" s="20"/>
      <c r="DJ1265" s="20"/>
      <c r="DK1265" s="20"/>
      <c r="DL1265" s="20"/>
      <c r="DM1265" s="20"/>
      <c r="DN1265" s="20"/>
      <c r="DO1265" s="20"/>
      <c r="DP1265" s="20"/>
      <c r="DQ1265" s="20"/>
      <c r="DR1265" s="20"/>
      <c r="DS1265" s="20"/>
      <c r="DT1265" s="20"/>
      <c r="DU1265" s="20"/>
      <c r="DV1265" s="20"/>
      <c r="DW1265" s="20"/>
      <c r="DX1265" s="20"/>
      <c r="DY1265" s="20"/>
      <c r="DZ1265" s="20"/>
      <c r="EA1265" s="20"/>
      <c r="EB1265" s="20"/>
      <c r="EC1265" s="20"/>
      <c r="ED1265" s="20"/>
      <c r="EE1265" s="20"/>
      <c r="EF1265" s="20"/>
      <c r="EG1265" s="20"/>
      <c r="EH1265" s="20"/>
    </row>
    <row r="1266" spans="1:138" s="19" customFormat="1" ht="12" customHeight="1" x14ac:dyDescent="0.25">
      <c r="A1266" s="22"/>
      <c r="B1266" s="4"/>
      <c r="C1266" s="73"/>
      <c r="D1266" s="73"/>
      <c r="E1266" s="73"/>
      <c r="F1266" s="73"/>
      <c r="G1266" s="73"/>
      <c r="H1266" s="73"/>
      <c r="I1266" s="73"/>
      <c r="J1266" s="73"/>
      <c r="K1266" s="82"/>
      <c r="L1266" s="81"/>
      <c r="M1266" s="81"/>
      <c r="N1266" s="55"/>
      <c r="O1266" s="55"/>
      <c r="P1266" s="56"/>
      <c r="Q1266" s="17"/>
      <c r="R1266" s="150"/>
      <c r="S1266" s="150"/>
      <c r="T1266" s="150"/>
      <c r="U1266" s="150"/>
      <c r="V1266" s="334"/>
      <c r="W1266" s="338"/>
      <c r="X1266" s="192"/>
      <c r="Y1266" s="195"/>
      <c r="Z1266" s="151"/>
      <c r="AA1266" s="152"/>
      <c r="AB1266" s="152"/>
      <c r="AC1266" s="152"/>
      <c r="AD1266" s="152"/>
      <c r="AE1266" s="20"/>
      <c r="AF1266" s="20"/>
      <c r="AG1266" s="20"/>
      <c r="AH1266" s="20"/>
      <c r="AI1266" s="20"/>
      <c r="AJ1266" s="20"/>
      <c r="AK1266" s="20"/>
      <c r="AL1266" s="20"/>
      <c r="AM1266" s="20"/>
      <c r="AN1266" s="20"/>
      <c r="AO1266" s="20"/>
      <c r="AP1266" s="20"/>
      <c r="AQ1266" s="20"/>
      <c r="AR1266" s="20"/>
      <c r="AS1266" s="20"/>
      <c r="AT1266" s="20"/>
      <c r="AU1266" s="20"/>
      <c r="AV1266" s="20"/>
      <c r="AW1266" s="20"/>
      <c r="AX1266" s="20"/>
      <c r="AY1266" s="20"/>
      <c r="AZ1266" s="20"/>
      <c r="BA1266" s="20"/>
      <c r="BB1266" s="20"/>
      <c r="BC1266" s="20"/>
      <c r="BD1266" s="20"/>
      <c r="BE1266" s="20"/>
      <c r="BF1266" s="20"/>
      <c r="BG1266" s="20"/>
      <c r="BH1266" s="20"/>
      <c r="BI1266" s="20"/>
      <c r="BJ1266" s="20"/>
      <c r="BK1266" s="20"/>
      <c r="BL1266" s="20"/>
      <c r="BM1266" s="20"/>
      <c r="BN1266" s="20"/>
      <c r="BO1266" s="20"/>
      <c r="BP1266" s="20"/>
      <c r="BQ1266" s="20"/>
      <c r="BR1266" s="20"/>
      <c r="BS1266" s="20"/>
      <c r="BT1266" s="20"/>
      <c r="BU1266" s="20"/>
      <c r="BV1266" s="20"/>
      <c r="BW1266" s="20"/>
      <c r="BX1266" s="20"/>
      <c r="BY1266" s="20"/>
      <c r="BZ1266" s="20"/>
      <c r="CA1266" s="20"/>
      <c r="CB1266" s="20"/>
      <c r="CC1266" s="20"/>
      <c r="CD1266" s="20"/>
      <c r="CE1266" s="20"/>
      <c r="CF1266" s="20"/>
      <c r="CG1266" s="20"/>
      <c r="CH1266" s="20"/>
      <c r="CI1266" s="20"/>
      <c r="CJ1266" s="20"/>
      <c r="CK1266" s="20"/>
      <c r="CL1266" s="20"/>
      <c r="CM1266" s="20"/>
      <c r="CN1266" s="20"/>
      <c r="CO1266" s="20"/>
      <c r="CP1266" s="20"/>
      <c r="CQ1266" s="20"/>
      <c r="CR1266" s="20"/>
      <c r="CS1266" s="20"/>
      <c r="CT1266" s="20"/>
      <c r="CU1266" s="20"/>
      <c r="CV1266" s="20"/>
      <c r="CW1266" s="20"/>
      <c r="CX1266" s="20"/>
      <c r="CY1266" s="20"/>
      <c r="CZ1266" s="20"/>
      <c r="DA1266" s="20"/>
      <c r="DB1266" s="20"/>
      <c r="DC1266" s="20"/>
      <c r="DD1266" s="20"/>
      <c r="DE1266" s="20"/>
      <c r="DF1266" s="20"/>
      <c r="DG1266" s="20"/>
      <c r="DH1266" s="20"/>
      <c r="DI1266" s="20"/>
      <c r="DJ1266" s="20"/>
      <c r="DK1266" s="20"/>
      <c r="DL1266" s="20"/>
      <c r="DM1266" s="20"/>
      <c r="DN1266" s="20"/>
      <c r="DO1266" s="20"/>
      <c r="DP1266" s="20"/>
      <c r="DQ1266" s="20"/>
      <c r="DR1266" s="20"/>
      <c r="DS1266" s="20"/>
      <c r="DT1266" s="20"/>
      <c r="DU1266" s="20"/>
      <c r="DV1266" s="20"/>
      <c r="DW1266" s="20"/>
      <c r="DX1266" s="20"/>
      <c r="DY1266" s="20"/>
      <c r="DZ1266" s="20"/>
      <c r="EA1266" s="20"/>
      <c r="EB1266" s="20"/>
      <c r="EC1266" s="20"/>
      <c r="ED1266" s="20"/>
      <c r="EE1266" s="20"/>
      <c r="EF1266" s="20"/>
      <c r="EG1266" s="20"/>
      <c r="EH1266" s="20"/>
    </row>
    <row r="1267" spans="1:138" s="19" customFormat="1" ht="12" customHeight="1" x14ac:dyDescent="0.25">
      <c r="A1267" s="22"/>
      <c r="B1267" s="4"/>
      <c r="C1267" s="73"/>
      <c r="D1267" s="73"/>
      <c r="E1267" s="73"/>
      <c r="F1267" s="73"/>
      <c r="G1267" s="73"/>
      <c r="H1267" s="73"/>
      <c r="I1267" s="73"/>
      <c r="J1267" s="73"/>
      <c r="K1267" s="82"/>
      <c r="L1267" s="81"/>
      <c r="M1267" s="81"/>
      <c r="N1267" s="55"/>
      <c r="O1267" s="55"/>
      <c r="P1267" s="56"/>
      <c r="Q1267" s="17"/>
      <c r="R1267" s="150"/>
      <c r="S1267" s="150"/>
      <c r="T1267" s="150"/>
      <c r="U1267" s="150"/>
      <c r="V1267" s="334"/>
      <c r="W1267" s="338"/>
      <c r="X1267" s="192"/>
      <c r="Y1267" s="195"/>
      <c r="Z1267" s="151"/>
      <c r="AA1267" s="152"/>
      <c r="AB1267" s="152"/>
      <c r="AC1267" s="152"/>
      <c r="AD1267" s="152"/>
      <c r="AE1267" s="20"/>
      <c r="AF1267" s="20"/>
      <c r="AG1267" s="20"/>
      <c r="AH1267" s="20"/>
      <c r="AI1267" s="20"/>
      <c r="AJ1267" s="20"/>
      <c r="AK1267" s="20"/>
      <c r="AL1267" s="20"/>
      <c r="AM1267" s="20"/>
      <c r="AN1267" s="20"/>
      <c r="AO1267" s="20"/>
      <c r="AP1267" s="20"/>
      <c r="AQ1267" s="20"/>
      <c r="AR1267" s="20"/>
      <c r="AS1267" s="20"/>
      <c r="AT1267" s="20"/>
      <c r="AU1267" s="20"/>
      <c r="AV1267" s="20"/>
      <c r="AW1267" s="20"/>
      <c r="AX1267" s="20"/>
      <c r="AY1267" s="20"/>
      <c r="AZ1267" s="20"/>
      <c r="BA1267" s="20"/>
      <c r="BB1267" s="20"/>
      <c r="BC1267" s="20"/>
      <c r="BD1267" s="20"/>
      <c r="BE1267" s="20"/>
      <c r="BF1267" s="20"/>
      <c r="BG1267" s="20"/>
      <c r="BH1267" s="20"/>
      <c r="BI1267" s="20"/>
      <c r="BJ1267" s="20"/>
      <c r="BK1267" s="20"/>
      <c r="BL1267" s="20"/>
      <c r="BM1267" s="20"/>
      <c r="BN1267" s="20"/>
      <c r="BO1267" s="20"/>
      <c r="BP1267" s="20"/>
      <c r="BQ1267" s="20"/>
      <c r="BR1267" s="20"/>
      <c r="BS1267" s="20"/>
      <c r="BT1267" s="20"/>
      <c r="BU1267" s="20"/>
      <c r="BV1267" s="20"/>
      <c r="BW1267" s="20"/>
      <c r="BX1267" s="20"/>
      <c r="BY1267" s="20"/>
      <c r="BZ1267" s="20"/>
      <c r="CA1267" s="20"/>
      <c r="CB1267" s="20"/>
      <c r="CC1267" s="20"/>
      <c r="CD1267" s="20"/>
      <c r="CE1267" s="20"/>
      <c r="CF1267" s="20"/>
      <c r="CG1267" s="20"/>
      <c r="CH1267" s="20"/>
      <c r="CI1267" s="20"/>
      <c r="CJ1267" s="20"/>
      <c r="CK1267" s="20"/>
      <c r="CL1267" s="20"/>
      <c r="CM1267" s="20"/>
      <c r="CN1267" s="20"/>
      <c r="CO1267" s="20"/>
      <c r="CP1267" s="20"/>
      <c r="CQ1267" s="20"/>
      <c r="CR1267" s="20"/>
      <c r="CS1267" s="20"/>
      <c r="CT1267" s="20"/>
      <c r="CU1267" s="20"/>
      <c r="CV1267" s="20"/>
      <c r="CW1267" s="20"/>
      <c r="CX1267" s="20"/>
      <c r="CY1267" s="20"/>
      <c r="CZ1267" s="20"/>
      <c r="DA1267" s="20"/>
      <c r="DB1267" s="20"/>
      <c r="DC1267" s="20"/>
      <c r="DD1267" s="20"/>
      <c r="DE1267" s="20"/>
      <c r="DF1267" s="20"/>
      <c r="DG1267" s="20"/>
      <c r="DH1267" s="20"/>
      <c r="DI1267" s="20"/>
      <c r="DJ1267" s="20"/>
      <c r="DK1267" s="20"/>
      <c r="DL1267" s="20"/>
      <c r="DM1267" s="20"/>
      <c r="DN1267" s="20"/>
      <c r="DO1267" s="20"/>
      <c r="DP1267" s="20"/>
      <c r="DQ1267" s="20"/>
      <c r="DR1267" s="20"/>
      <c r="DS1267" s="20"/>
      <c r="DT1267" s="20"/>
      <c r="DU1267" s="20"/>
      <c r="DV1267" s="20"/>
      <c r="DW1267" s="20"/>
      <c r="DX1267" s="20"/>
      <c r="DY1267" s="20"/>
      <c r="DZ1267" s="20"/>
      <c r="EA1267" s="20"/>
      <c r="EB1267" s="20"/>
      <c r="EC1267" s="20"/>
      <c r="ED1267" s="20"/>
      <c r="EE1267" s="20"/>
      <c r="EF1267" s="20"/>
      <c r="EG1267" s="20"/>
      <c r="EH1267" s="20"/>
    </row>
    <row r="1268" spans="1:138" s="19" customFormat="1" ht="12" customHeight="1" x14ac:dyDescent="0.25">
      <c r="A1268" s="22"/>
      <c r="B1268" s="4"/>
      <c r="C1268" s="73"/>
      <c r="D1268" s="73"/>
      <c r="E1268" s="73"/>
      <c r="F1268" s="73"/>
      <c r="G1268" s="73"/>
      <c r="H1268" s="73"/>
      <c r="I1268" s="73"/>
      <c r="J1268" s="73"/>
      <c r="K1268" s="82"/>
      <c r="L1268" s="81"/>
      <c r="M1268" s="81"/>
      <c r="N1268" s="55"/>
      <c r="O1268" s="55"/>
      <c r="P1268" s="56"/>
      <c r="Q1268" s="17"/>
      <c r="R1268" s="150"/>
      <c r="S1268" s="150"/>
      <c r="T1268" s="150"/>
      <c r="U1268" s="150"/>
      <c r="V1268" s="334"/>
      <c r="W1268" s="338"/>
      <c r="X1268" s="192"/>
      <c r="Y1268" s="195"/>
      <c r="Z1268" s="151"/>
      <c r="AA1268" s="152"/>
      <c r="AB1268" s="152"/>
      <c r="AC1268" s="152"/>
      <c r="AD1268" s="152"/>
      <c r="AE1268" s="20"/>
      <c r="AF1268" s="20"/>
      <c r="AG1268" s="20"/>
      <c r="AH1268" s="20"/>
      <c r="AI1268" s="20"/>
      <c r="AJ1268" s="20"/>
      <c r="AK1268" s="20"/>
      <c r="AL1268" s="20"/>
      <c r="AM1268" s="20"/>
      <c r="AN1268" s="20"/>
      <c r="AO1268" s="20"/>
      <c r="AP1268" s="20"/>
      <c r="AQ1268" s="20"/>
      <c r="AR1268" s="20"/>
      <c r="AS1268" s="20"/>
      <c r="AT1268" s="20"/>
      <c r="AU1268" s="20"/>
      <c r="AV1268" s="20"/>
      <c r="AW1268" s="20"/>
      <c r="AX1268" s="20"/>
      <c r="AY1268" s="20"/>
      <c r="AZ1268" s="20"/>
      <c r="BA1268" s="20"/>
      <c r="BB1268" s="20"/>
      <c r="BC1268" s="20"/>
      <c r="BD1268" s="20"/>
      <c r="BE1268" s="20"/>
      <c r="BF1268" s="20"/>
      <c r="BG1268" s="20"/>
      <c r="BH1268" s="20"/>
      <c r="BI1268" s="20"/>
      <c r="BJ1268" s="20"/>
      <c r="BK1268" s="20"/>
      <c r="BL1268" s="20"/>
      <c r="BM1268" s="20"/>
      <c r="BN1268" s="20"/>
      <c r="BO1268" s="20"/>
      <c r="BP1268" s="20"/>
      <c r="BQ1268" s="20"/>
      <c r="BR1268" s="20"/>
      <c r="BS1268" s="20"/>
      <c r="BT1268" s="20"/>
      <c r="BU1268" s="20"/>
      <c r="BV1268" s="20"/>
      <c r="BW1268" s="20"/>
      <c r="BX1268" s="20"/>
      <c r="BY1268" s="20"/>
      <c r="BZ1268" s="20"/>
      <c r="CA1268" s="20"/>
      <c r="CB1268" s="20"/>
      <c r="CC1268" s="20"/>
      <c r="CD1268" s="20"/>
      <c r="CE1268" s="20"/>
      <c r="CF1268" s="20"/>
      <c r="CG1268" s="20"/>
      <c r="CH1268" s="20"/>
      <c r="CI1268" s="20"/>
      <c r="CJ1268" s="20"/>
      <c r="CK1268" s="20"/>
      <c r="CL1268" s="20"/>
      <c r="CM1268" s="20"/>
      <c r="CN1268" s="20"/>
      <c r="CO1268" s="20"/>
      <c r="CP1268" s="20"/>
      <c r="CQ1268" s="20"/>
      <c r="CR1268" s="20"/>
      <c r="CS1268" s="20"/>
      <c r="CT1268" s="20"/>
      <c r="CU1268" s="20"/>
      <c r="CV1268" s="20"/>
      <c r="CW1268" s="20"/>
      <c r="CX1268" s="20"/>
      <c r="CY1268" s="20"/>
      <c r="CZ1268" s="20"/>
      <c r="DA1268" s="20"/>
      <c r="DB1268" s="20"/>
      <c r="DC1268" s="20"/>
      <c r="DD1268" s="20"/>
      <c r="DE1268" s="20"/>
      <c r="DF1268" s="20"/>
      <c r="DG1268" s="20"/>
      <c r="DH1268" s="20"/>
      <c r="DI1268" s="20"/>
      <c r="DJ1268" s="20"/>
      <c r="DK1268" s="20"/>
      <c r="DL1268" s="20"/>
      <c r="DM1268" s="20"/>
      <c r="DN1268" s="20"/>
      <c r="DO1268" s="20"/>
      <c r="DP1268" s="20"/>
      <c r="DQ1268" s="20"/>
      <c r="DR1268" s="20"/>
      <c r="DS1268" s="20"/>
      <c r="DT1268" s="20"/>
      <c r="DU1268" s="20"/>
      <c r="DV1268" s="20"/>
      <c r="DW1268" s="20"/>
      <c r="DX1268" s="20"/>
      <c r="DY1268" s="20"/>
      <c r="DZ1268" s="20"/>
      <c r="EA1268" s="20"/>
      <c r="EB1268" s="20"/>
      <c r="EC1268" s="20"/>
      <c r="ED1268" s="20"/>
      <c r="EE1268" s="20"/>
      <c r="EF1268" s="20"/>
      <c r="EG1268" s="20"/>
      <c r="EH1268" s="20"/>
    </row>
    <row r="1269" spans="1:138" s="19" customFormat="1" ht="12" customHeight="1" x14ac:dyDescent="0.25">
      <c r="A1269" s="22"/>
      <c r="B1269" s="4"/>
      <c r="C1269" s="73"/>
      <c r="D1269" s="73"/>
      <c r="E1269" s="73"/>
      <c r="F1269" s="73"/>
      <c r="G1269" s="73"/>
      <c r="H1269" s="73"/>
      <c r="I1269" s="73"/>
      <c r="J1269" s="73"/>
      <c r="K1269" s="82"/>
      <c r="L1269" s="81"/>
      <c r="M1269" s="81"/>
      <c r="N1269" s="55"/>
      <c r="O1269" s="55"/>
      <c r="P1269" s="56"/>
      <c r="Q1269" s="17"/>
      <c r="R1269" s="150"/>
      <c r="S1269" s="150"/>
      <c r="T1269" s="150"/>
      <c r="U1269" s="150"/>
      <c r="V1269" s="334"/>
      <c r="W1269" s="338"/>
      <c r="X1269" s="192"/>
      <c r="Y1269" s="195"/>
      <c r="Z1269" s="151"/>
      <c r="AA1269" s="152"/>
      <c r="AB1269" s="152"/>
      <c r="AC1269" s="152"/>
      <c r="AD1269" s="152"/>
      <c r="AE1269" s="20"/>
      <c r="AF1269" s="20"/>
      <c r="AG1269" s="20"/>
      <c r="AH1269" s="20"/>
      <c r="AI1269" s="20"/>
      <c r="AJ1269" s="20"/>
      <c r="AK1269" s="20"/>
      <c r="AL1269" s="20"/>
      <c r="AM1269" s="20"/>
      <c r="AN1269" s="20"/>
      <c r="AO1269" s="20"/>
      <c r="AP1269" s="20"/>
      <c r="AQ1269" s="20"/>
      <c r="AR1269" s="20"/>
      <c r="AS1269" s="20"/>
      <c r="AT1269" s="20"/>
      <c r="AU1269" s="20"/>
      <c r="AV1269" s="20"/>
      <c r="AW1269" s="20"/>
      <c r="AX1269" s="20"/>
      <c r="AY1269" s="20"/>
      <c r="AZ1269" s="20"/>
      <c r="BA1269" s="20"/>
      <c r="BB1269" s="20"/>
      <c r="BC1269" s="20"/>
      <c r="BD1269" s="20"/>
      <c r="BE1269" s="20"/>
      <c r="BF1269" s="20"/>
      <c r="BG1269" s="20"/>
      <c r="BH1269" s="20"/>
      <c r="BI1269" s="20"/>
      <c r="BJ1269" s="20"/>
      <c r="BK1269" s="20"/>
      <c r="BL1269" s="20"/>
      <c r="BM1269" s="20"/>
      <c r="BN1269" s="20"/>
      <c r="BO1269" s="20"/>
      <c r="BP1269" s="20"/>
      <c r="BQ1269" s="20"/>
      <c r="BR1269" s="20"/>
      <c r="BS1269" s="20"/>
      <c r="BT1269" s="20"/>
      <c r="BU1269" s="20"/>
      <c r="BV1269" s="20"/>
      <c r="BW1269" s="20"/>
      <c r="BX1269" s="20"/>
      <c r="BY1269" s="20"/>
      <c r="BZ1269" s="20"/>
      <c r="CA1269" s="20"/>
      <c r="CB1269" s="20"/>
      <c r="CC1269" s="20"/>
      <c r="CD1269" s="20"/>
      <c r="CE1269" s="20"/>
      <c r="CF1269" s="20"/>
      <c r="CG1269" s="20"/>
      <c r="CH1269" s="20"/>
      <c r="CI1269" s="20"/>
      <c r="CJ1269" s="20"/>
      <c r="CK1269" s="20"/>
      <c r="CL1269" s="20"/>
      <c r="CM1269" s="20"/>
      <c r="CN1269" s="20"/>
      <c r="CO1269" s="20"/>
      <c r="CP1269" s="20"/>
      <c r="CQ1269" s="20"/>
      <c r="CR1269" s="20"/>
      <c r="CS1269" s="20"/>
      <c r="CT1269" s="20"/>
      <c r="CU1269" s="20"/>
      <c r="CV1269" s="20"/>
      <c r="CW1269" s="20"/>
      <c r="CX1269" s="20"/>
      <c r="CY1269" s="20"/>
      <c r="CZ1269" s="20"/>
      <c r="DA1269" s="20"/>
      <c r="DB1269" s="20"/>
      <c r="DC1269" s="20"/>
      <c r="DD1269" s="20"/>
      <c r="DE1269" s="20"/>
      <c r="DF1269" s="20"/>
      <c r="DG1269" s="20"/>
      <c r="DH1269" s="20"/>
      <c r="DI1269" s="20"/>
      <c r="DJ1269" s="20"/>
      <c r="DK1269" s="20"/>
      <c r="DL1269" s="20"/>
      <c r="DM1269" s="20"/>
      <c r="DN1269" s="20"/>
      <c r="DO1269" s="20"/>
      <c r="DP1269" s="20"/>
      <c r="DQ1269" s="20"/>
      <c r="DR1269" s="20"/>
      <c r="DS1269" s="20"/>
      <c r="DT1269" s="20"/>
      <c r="DU1269" s="20"/>
      <c r="DV1269" s="20"/>
      <c r="DW1269" s="20"/>
      <c r="DX1269" s="20"/>
      <c r="DY1269" s="20"/>
      <c r="DZ1269" s="20"/>
      <c r="EA1269" s="20"/>
      <c r="EB1269" s="20"/>
      <c r="EC1269" s="20"/>
      <c r="ED1269" s="20"/>
      <c r="EE1269" s="20"/>
      <c r="EF1269" s="20"/>
      <c r="EG1269" s="20"/>
      <c r="EH1269" s="20"/>
    </row>
    <row r="1270" spans="1:138" s="19" customFormat="1" ht="12" customHeight="1" x14ac:dyDescent="0.25">
      <c r="A1270" s="22"/>
      <c r="B1270" s="4"/>
      <c r="C1270" s="73"/>
      <c r="D1270" s="73"/>
      <c r="E1270" s="73"/>
      <c r="F1270" s="73"/>
      <c r="G1270" s="73"/>
      <c r="H1270" s="73"/>
      <c r="I1270" s="73"/>
      <c r="J1270" s="73"/>
      <c r="K1270" s="82"/>
      <c r="L1270" s="81"/>
      <c r="M1270" s="81"/>
      <c r="N1270" s="55"/>
      <c r="O1270" s="55"/>
      <c r="P1270" s="56"/>
      <c r="Q1270" s="17"/>
      <c r="R1270" s="150"/>
      <c r="S1270" s="150"/>
      <c r="T1270" s="150"/>
      <c r="U1270" s="150"/>
      <c r="V1270" s="334"/>
      <c r="W1270" s="338"/>
      <c r="X1270" s="192"/>
      <c r="Y1270" s="195"/>
      <c r="Z1270" s="151"/>
      <c r="AA1270" s="152"/>
      <c r="AB1270" s="152"/>
      <c r="AC1270" s="152"/>
      <c r="AD1270" s="152"/>
      <c r="AE1270" s="20"/>
      <c r="AF1270" s="20"/>
      <c r="AG1270" s="20"/>
      <c r="AH1270" s="20"/>
      <c r="AI1270" s="20"/>
      <c r="AJ1270" s="20"/>
      <c r="AK1270" s="20"/>
      <c r="AL1270" s="20"/>
      <c r="AM1270" s="20"/>
      <c r="AN1270" s="20"/>
      <c r="AO1270" s="20"/>
      <c r="AP1270" s="20"/>
      <c r="AQ1270" s="20"/>
      <c r="AR1270" s="20"/>
      <c r="AS1270" s="20"/>
      <c r="AT1270" s="20"/>
      <c r="AU1270" s="20"/>
      <c r="AV1270" s="20"/>
      <c r="AW1270" s="20"/>
      <c r="AX1270" s="20"/>
      <c r="AY1270" s="20"/>
      <c r="AZ1270" s="20"/>
      <c r="BA1270" s="20"/>
      <c r="BB1270" s="20"/>
      <c r="BC1270" s="20"/>
      <c r="BD1270" s="20"/>
      <c r="BE1270" s="20"/>
      <c r="BF1270" s="20"/>
      <c r="BG1270" s="20"/>
      <c r="BH1270" s="20"/>
      <c r="BI1270" s="20"/>
      <c r="BJ1270" s="20"/>
      <c r="BK1270" s="20"/>
      <c r="BL1270" s="20"/>
      <c r="BM1270" s="20"/>
      <c r="BN1270" s="20"/>
      <c r="BO1270" s="20"/>
      <c r="BP1270" s="20"/>
      <c r="BQ1270" s="20"/>
      <c r="BR1270" s="20"/>
      <c r="BS1270" s="20"/>
      <c r="BT1270" s="20"/>
      <c r="BU1270" s="20"/>
      <c r="BV1270" s="20"/>
      <c r="BW1270" s="20"/>
      <c r="BX1270" s="20"/>
      <c r="BY1270" s="20"/>
      <c r="BZ1270" s="20"/>
      <c r="CA1270" s="20"/>
      <c r="CB1270" s="20"/>
      <c r="CC1270" s="20"/>
      <c r="CD1270" s="20"/>
      <c r="CE1270" s="20"/>
      <c r="CF1270" s="20"/>
      <c r="CG1270" s="20"/>
      <c r="CH1270" s="20"/>
      <c r="CI1270" s="20"/>
      <c r="CJ1270" s="20"/>
      <c r="CK1270" s="20"/>
      <c r="CL1270" s="20"/>
      <c r="CM1270" s="20"/>
      <c r="CN1270" s="20"/>
      <c r="CO1270" s="20"/>
      <c r="CP1270" s="20"/>
      <c r="CQ1270" s="20"/>
      <c r="CR1270" s="20"/>
      <c r="CS1270" s="20"/>
      <c r="CT1270" s="20"/>
      <c r="CU1270" s="20"/>
      <c r="CV1270" s="20"/>
      <c r="CW1270" s="20"/>
      <c r="CX1270" s="20"/>
      <c r="CY1270" s="20"/>
      <c r="CZ1270" s="20"/>
      <c r="DA1270" s="20"/>
      <c r="DB1270" s="20"/>
      <c r="DC1270" s="20"/>
      <c r="DD1270" s="20"/>
      <c r="DE1270" s="20"/>
      <c r="DF1270" s="20"/>
      <c r="DG1270" s="20"/>
      <c r="DH1270" s="20"/>
      <c r="DI1270" s="20"/>
      <c r="DJ1270" s="20"/>
      <c r="DK1270" s="20"/>
      <c r="DL1270" s="20"/>
      <c r="DM1270" s="20"/>
      <c r="DN1270" s="20"/>
      <c r="DO1270" s="20"/>
      <c r="DP1270" s="20"/>
      <c r="DQ1270" s="20"/>
      <c r="DR1270" s="20"/>
      <c r="DS1270" s="20"/>
      <c r="DT1270" s="20"/>
      <c r="DU1270" s="20"/>
      <c r="DV1270" s="20"/>
      <c r="DW1270" s="20"/>
      <c r="DX1270" s="20"/>
      <c r="DY1270" s="20"/>
      <c r="DZ1270" s="20"/>
      <c r="EA1270" s="20"/>
      <c r="EB1270" s="20"/>
      <c r="EC1270" s="20"/>
      <c r="ED1270" s="20"/>
      <c r="EE1270" s="20"/>
      <c r="EF1270" s="20"/>
      <c r="EG1270" s="20"/>
      <c r="EH1270" s="20"/>
    </row>
    <row r="1271" spans="1:138" s="19" customFormat="1" ht="12" customHeight="1" x14ac:dyDescent="0.25">
      <c r="A1271" s="22"/>
      <c r="B1271" s="4"/>
      <c r="C1271" s="73"/>
      <c r="D1271" s="73"/>
      <c r="E1271" s="73"/>
      <c r="F1271" s="73"/>
      <c r="G1271" s="73"/>
      <c r="H1271" s="73"/>
      <c r="I1271" s="73"/>
      <c r="J1271" s="73"/>
      <c r="K1271" s="82"/>
      <c r="L1271" s="81"/>
      <c r="M1271" s="81"/>
      <c r="N1271" s="55"/>
      <c r="O1271" s="55"/>
      <c r="P1271" s="56"/>
      <c r="Q1271" s="17"/>
      <c r="R1271" s="150"/>
      <c r="S1271" s="150"/>
      <c r="T1271" s="150"/>
      <c r="U1271" s="150"/>
      <c r="V1271" s="321"/>
      <c r="W1271" s="338"/>
      <c r="X1271" s="192"/>
      <c r="Y1271" s="195"/>
      <c r="Z1271" s="151"/>
      <c r="AA1271" s="152"/>
      <c r="AB1271" s="152"/>
      <c r="AC1271" s="152"/>
      <c r="AD1271" s="152"/>
      <c r="AE1271" s="20"/>
      <c r="AF1271" s="20"/>
      <c r="AG1271" s="20"/>
      <c r="AH1271" s="20"/>
      <c r="AI1271" s="20"/>
      <c r="AJ1271" s="20"/>
      <c r="AK1271" s="20"/>
      <c r="AL1271" s="20"/>
      <c r="AM1271" s="20"/>
      <c r="AN1271" s="20"/>
      <c r="AO1271" s="20"/>
      <c r="AP1271" s="20"/>
      <c r="AQ1271" s="20"/>
      <c r="AR1271" s="20"/>
      <c r="AS1271" s="20"/>
      <c r="AT1271" s="20"/>
      <c r="AU1271" s="20"/>
      <c r="AV1271" s="20"/>
      <c r="AW1271" s="20"/>
      <c r="AX1271" s="20"/>
      <c r="AY1271" s="20"/>
      <c r="AZ1271" s="20"/>
      <c r="BA1271" s="20"/>
      <c r="BB1271" s="20"/>
      <c r="BC1271" s="20"/>
      <c r="BD1271" s="20"/>
      <c r="BE1271" s="20"/>
      <c r="BF1271" s="20"/>
      <c r="BG1271" s="20"/>
      <c r="BH1271" s="20"/>
      <c r="BI1271" s="20"/>
      <c r="BJ1271" s="20"/>
      <c r="BK1271" s="20"/>
      <c r="BL1271" s="20"/>
      <c r="BM1271" s="20"/>
      <c r="BN1271" s="20"/>
      <c r="BO1271" s="20"/>
      <c r="BP1271" s="20"/>
      <c r="BQ1271" s="20"/>
      <c r="BR1271" s="20"/>
      <c r="BS1271" s="20"/>
      <c r="BT1271" s="20"/>
      <c r="BU1271" s="20"/>
      <c r="BV1271" s="20"/>
      <c r="BW1271" s="20"/>
      <c r="BX1271" s="20"/>
      <c r="BY1271" s="20"/>
      <c r="BZ1271" s="20"/>
      <c r="CA1271" s="20"/>
      <c r="CB1271" s="20"/>
      <c r="CC1271" s="20"/>
      <c r="CD1271" s="20"/>
      <c r="CE1271" s="20"/>
      <c r="CF1271" s="20"/>
      <c r="CG1271" s="20"/>
      <c r="CH1271" s="20"/>
      <c r="CI1271" s="20"/>
      <c r="CJ1271" s="20"/>
      <c r="CK1271" s="20"/>
      <c r="CL1271" s="20"/>
      <c r="CM1271" s="20"/>
      <c r="CN1271" s="20"/>
      <c r="CO1271" s="20"/>
      <c r="CP1271" s="20"/>
      <c r="CQ1271" s="20"/>
      <c r="CR1271" s="20"/>
      <c r="CS1271" s="20"/>
      <c r="CT1271" s="20"/>
      <c r="CU1271" s="20"/>
      <c r="CV1271" s="20"/>
      <c r="CW1271" s="20"/>
      <c r="CX1271" s="20"/>
      <c r="CY1271" s="20"/>
      <c r="CZ1271" s="20"/>
      <c r="DA1271" s="20"/>
      <c r="DB1271" s="20"/>
      <c r="DC1271" s="20"/>
      <c r="DD1271" s="20"/>
      <c r="DE1271" s="20"/>
      <c r="DF1271" s="20"/>
      <c r="DG1271" s="20"/>
      <c r="DH1271" s="20"/>
      <c r="DI1271" s="20"/>
      <c r="DJ1271" s="20"/>
      <c r="DK1271" s="20"/>
      <c r="DL1271" s="20"/>
      <c r="DM1271" s="20"/>
      <c r="DN1271" s="20"/>
      <c r="DO1271" s="20"/>
      <c r="DP1271" s="20"/>
      <c r="DQ1271" s="20"/>
      <c r="DR1271" s="20"/>
      <c r="DS1271" s="20"/>
      <c r="DT1271" s="20"/>
      <c r="DU1271" s="20"/>
      <c r="DV1271" s="20"/>
      <c r="DW1271" s="20"/>
      <c r="DX1271" s="20"/>
      <c r="DY1271" s="20"/>
      <c r="DZ1271" s="20"/>
      <c r="EA1271" s="20"/>
      <c r="EB1271" s="20"/>
      <c r="EC1271" s="20"/>
      <c r="ED1271" s="20"/>
      <c r="EE1271" s="20"/>
      <c r="EF1271" s="20"/>
      <c r="EG1271" s="20"/>
      <c r="EH1271" s="20"/>
    </row>
    <row r="1272" spans="1:138" s="19" customFormat="1" ht="12" customHeight="1" x14ac:dyDescent="0.25">
      <c r="A1272" s="22"/>
      <c r="B1272" s="4"/>
      <c r="C1272" s="73"/>
      <c r="D1272" s="73"/>
      <c r="E1272" s="73"/>
      <c r="F1272" s="73"/>
      <c r="G1272" s="73"/>
      <c r="H1272" s="73"/>
      <c r="I1272" s="73"/>
      <c r="J1272" s="73"/>
      <c r="K1272" s="82"/>
      <c r="L1272" s="81"/>
      <c r="M1272" s="81"/>
      <c r="N1272" s="55"/>
      <c r="O1272" s="55"/>
      <c r="P1272" s="56"/>
      <c r="Q1272" s="17"/>
      <c r="R1272" s="150"/>
      <c r="S1272" s="150"/>
      <c r="T1272" s="150"/>
      <c r="U1272" s="150"/>
      <c r="V1272" s="321"/>
      <c r="W1272" s="338"/>
      <c r="X1272" s="192"/>
      <c r="Y1272" s="195"/>
      <c r="Z1272" s="151"/>
      <c r="AA1272" s="152"/>
      <c r="AB1272" s="152"/>
      <c r="AC1272" s="152"/>
      <c r="AD1272" s="152"/>
      <c r="AE1272" s="20"/>
      <c r="AF1272" s="20"/>
      <c r="AG1272" s="20"/>
      <c r="AH1272" s="20"/>
      <c r="AI1272" s="20"/>
      <c r="AJ1272" s="20"/>
      <c r="AK1272" s="20"/>
      <c r="AL1272" s="20"/>
      <c r="AM1272" s="20"/>
      <c r="AN1272" s="20"/>
      <c r="AO1272" s="20"/>
      <c r="AP1272" s="20"/>
      <c r="AQ1272" s="20"/>
      <c r="AR1272" s="20"/>
      <c r="AS1272" s="20"/>
      <c r="AT1272" s="20"/>
      <c r="AU1272" s="20"/>
      <c r="AV1272" s="20"/>
      <c r="AW1272" s="20"/>
      <c r="AX1272" s="20"/>
      <c r="AY1272" s="20"/>
      <c r="AZ1272" s="20"/>
      <c r="BA1272" s="20"/>
      <c r="BB1272" s="20"/>
      <c r="BC1272" s="20"/>
      <c r="BD1272" s="20"/>
      <c r="BE1272" s="20"/>
      <c r="BF1272" s="20"/>
      <c r="BG1272" s="20"/>
      <c r="BH1272" s="20"/>
      <c r="BI1272" s="20"/>
      <c r="BJ1272" s="20"/>
      <c r="BK1272" s="20"/>
      <c r="BL1272" s="20"/>
      <c r="BM1272" s="20"/>
      <c r="BN1272" s="20"/>
      <c r="BO1272" s="20"/>
      <c r="BP1272" s="20"/>
      <c r="BQ1272" s="20"/>
      <c r="BR1272" s="20"/>
      <c r="BS1272" s="20"/>
      <c r="BT1272" s="20"/>
      <c r="BU1272" s="20"/>
      <c r="BV1272" s="20"/>
      <c r="BW1272" s="20"/>
      <c r="BX1272" s="20"/>
      <c r="BY1272" s="20"/>
      <c r="BZ1272" s="20"/>
      <c r="CA1272" s="20"/>
      <c r="CB1272" s="20"/>
      <c r="CC1272" s="20"/>
      <c r="CD1272" s="20"/>
      <c r="CE1272" s="20"/>
      <c r="CF1272" s="20"/>
      <c r="CG1272" s="20"/>
      <c r="CH1272" s="20"/>
      <c r="CI1272" s="20"/>
      <c r="CJ1272" s="20"/>
      <c r="CK1272" s="20"/>
      <c r="CL1272" s="20"/>
      <c r="CM1272" s="20"/>
      <c r="CN1272" s="20"/>
      <c r="CO1272" s="20"/>
      <c r="CP1272" s="20"/>
      <c r="CQ1272" s="20"/>
      <c r="CR1272" s="20"/>
      <c r="CS1272" s="20"/>
      <c r="CT1272" s="20"/>
      <c r="CU1272" s="20"/>
      <c r="CV1272" s="20"/>
      <c r="CW1272" s="20"/>
      <c r="CX1272" s="20"/>
      <c r="CY1272" s="20"/>
      <c r="CZ1272" s="20"/>
      <c r="DA1272" s="20"/>
      <c r="DB1272" s="20"/>
      <c r="DC1272" s="20"/>
      <c r="DD1272" s="20"/>
      <c r="DE1272" s="20"/>
      <c r="DF1272" s="20"/>
      <c r="DG1272" s="20"/>
      <c r="DH1272" s="20"/>
      <c r="DI1272" s="20"/>
      <c r="DJ1272" s="20"/>
      <c r="DK1272" s="20"/>
      <c r="DL1272" s="20"/>
      <c r="DM1272" s="20"/>
      <c r="DN1272" s="20"/>
      <c r="DO1272" s="20"/>
      <c r="DP1272" s="20"/>
      <c r="DQ1272" s="20"/>
      <c r="DR1272" s="20"/>
      <c r="DS1272" s="20"/>
      <c r="DT1272" s="20"/>
      <c r="DU1272" s="20"/>
      <c r="DV1272" s="20"/>
      <c r="DW1272" s="20"/>
      <c r="DX1272" s="20"/>
      <c r="DY1272" s="20"/>
      <c r="DZ1272" s="20"/>
      <c r="EA1272" s="20"/>
      <c r="EB1272" s="20"/>
      <c r="EC1272" s="20"/>
      <c r="ED1272" s="20"/>
      <c r="EE1272" s="20"/>
      <c r="EF1272" s="20"/>
      <c r="EG1272" s="20"/>
      <c r="EH1272" s="20"/>
    </row>
    <row r="1273" spans="1:138" s="19" customFormat="1" ht="12" customHeight="1" x14ac:dyDescent="0.25">
      <c r="A1273" s="22"/>
      <c r="B1273" s="4"/>
      <c r="C1273" s="73"/>
      <c r="D1273" s="73"/>
      <c r="E1273" s="73"/>
      <c r="F1273" s="73"/>
      <c r="G1273" s="73"/>
      <c r="H1273" s="73"/>
      <c r="I1273" s="73"/>
      <c r="J1273" s="73"/>
      <c r="K1273" s="82"/>
      <c r="L1273" s="81"/>
      <c r="M1273" s="81"/>
      <c r="N1273" s="55"/>
      <c r="O1273" s="55"/>
      <c r="P1273" s="56"/>
      <c r="Q1273" s="47"/>
      <c r="R1273" s="153"/>
      <c r="S1273" s="153"/>
      <c r="T1273" s="153"/>
      <c r="U1273" s="153"/>
      <c r="V1273" s="321"/>
      <c r="W1273" s="341"/>
      <c r="X1273" s="194"/>
      <c r="Y1273" s="47"/>
      <c r="Z1273" s="153"/>
      <c r="AA1273" s="152"/>
      <c r="AB1273" s="152"/>
      <c r="AC1273" s="152"/>
      <c r="AD1273" s="152"/>
      <c r="AE1273" s="20"/>
      <c r="AF1273" s="20"/>
      <c r="AG1273" s="20"/>
      <c r="AH1273" s="20"/>
      <c r="AI1273" s="20"/>
      <c r="AJ1273" s="20"/>
      <c r="AK1273" s="20"/>
      <c r="AL1273" s="20"/>
      <c r="AM1273" s="20"/>
      <c r="AN1273" s="20"/>
      <c r="AO1273" s="20"/>
      <c r="AP1273" s="20"/>
      <c r="AQ1273" s="20"/>
      <c r="AR1273" s="20"/>
      <c r="AS1273" s="20"/>
      <c r="AT1273" s="20"/>
      <c r="AU1273" s="20"/>
      <c r="AV1273" s="20"/>
      <c r="AW1273" s="20"/>
      <c r="AX1273" s="20"/>
      <c r="AY1273" s="20"/>
      <c r="AZ1273" s="20"/>
      <c r="BA1273" s="20"/>
      <c r="BB1273" s="20"/>
      <c r="BC1273" s="20"/>
      <c r="BD1273" s="20"/>
      <c r="BE1273" s="20"/>
      <c r="BF1273" s="20"/>
      <c r="BG1273" s="20"/>
      <c r="BH1273" s="20"/>
      <c r="BI1273" s="20"/>
      <c r="BJ1273" s="20"/>
      <c r="BK1273" s="20"/>
      <c r="BL1273" s="20"/>
      <c r="BM1273" s="20"/>
      <c r="BN1273" s="20"/>
      <c r="BO1273" s="20"/>
      <c r="BP1273" s="20"/>
      <c r="BQ1273" s="20"/>
      <c r="BR1273" s="20"/>
      <c r="BS1273" s="20"/>
      <c r="BT1273" s="20"/>
      <c r="BU1273" s="20"/>
      <c r="BV1273" s="20"/>
      <c r="BW1273" s="20"/>
      <c r="BX1273" s="20"/>
      <c r="BY1273" s="20"/>
      <c r="BZ1273" s="20"/>
      <c r="CA1273" s="20"/>
      <c r="CB1273" s="20"/>
      <c r="CC1273" s="20"/>
      <c r="CD1273" s="20"/>
      <c r="CE1273" s="20"/>
      <c r="CF1273" s="20"/>
      <c r="CG1273" s="20"/>
      <c r="CH1273" s="20"/>
      <c r="CI1273" s="20"/>
      <c r="CJ1273" s="20"/>
      <c r="CK1273" s="20"/>
      <c r="CL1273" s="20"/>
      <c r="CM1273" s="20"/>
      <c r="CN1273" s="20"/>
      <c r="CO1273" s="20"/>
      <c r="CP1273" s="20"/>
      <c r="CQ1273" s="20"/>
      <c r="CR1273" s="20"/>
      <c r="CS1273" s="20"/>
      <c r="CT1273" s="20"/>
      <c r="CU1273" s="20"/>
      <c r="CV1273" s="20"/>
      <c r="CW1273" s="20"/>
      <c r="CX1273" s="20"/>
      <c r="CY1273" s="20"/>
      <c r="CZ1273" s="20"/>
      <c r="DA1273" s="20"/>
      <c r="DB1273" s="20"/>
      <c r="DC1273" s="20"/>
      <c r="DD1273" s="20"/>
      <c r="DE1273" s="20"/>
      <c r="DF1273" s="20"/>
      <c r="DG1273" s="20"/>
      <c r="DH1273" s="20"/>
      <c r="DI1273" s="20"/>
      <c r="DJ1273" s="20"/>
      <c r="DK1273" s="20"/>
      <c r="DL1273" s="20"/>
      <c r="DM1273" s="20"/>
      <c r="DN1273" s="20"/>
      <c r="DO1273" s="20"/>
      <c r="DP1273" s="20"/>
      <c r="DQ1273" s="20"/>
      <c r="DR1273" s="20"/>
      <c r="DS1273" s="20"/>
      <c r="DT1273" s="20"/>
      <c r="DU1273" s="20"/>
      <c r="DV1273" s="20"/>
      <c r="DW1273" s="20"/>
      <c r="DX1273" s="20"/>
      <c r="DY1273" s="20"/>
      <c r="DZ1273" s="20"/>
      <c r="EA1273" s="20"/>
      <c r="EB1273" s="20"/>
      <c r="EC1273" s="20"/>
      <c r="ED1273" s="20"/>
      <c r="EE1273" s="20"/>
      <c r="EF1273" s="20"/>
      <c r="EG1273" s="20"/>
      <c r="EH1273" s="20"/>
    </row>
    <row r="1274" spans="1:138" s="19" customFormat="1" ht="12" customHeight="1" x14ac:dyDescent="0.25">
      <c r="A1274" s="22"/>
      <c r="B1274" s="4"/>
      <c r="C1274" s="73"/>
      <c r="D1274" s="73"/>
      <c r="E1274" s="73"/>
      <c r="F1274" s="73"/>
      <c r="G1274" s="73"/>
      <c r="H1274" s="73"/>
      <c r="I1274" s="73"/>
      <c r="J1274" s="73"/>
      <c r="K1274" s="82"/>
      <c r="L1274" s="81"/>
      <c r="M1274" s="81"/>
      <c r="N1274" s="55"/>
      <c r="O1274" s="55"/>
      <c r="P1274" s="56"/>
      <c r="Q1274" s="17"/>
      <c r="R1274" s="150"/>
      <c r="S1274" s="150"/>
      <c r="T1274" s="150"/>
      <c r="U1274" s="150"/>
      <c r="V1274" s="321"/>
      <c r="W1274" s="338"/>
      <c r="X1274" s="192"/>
      <c r="Y1274" s="195"/>
      <c r="Z1274" s="151"/>
      <c r="AA1274" s="152"/>
      <c r="AB1274" s="152"/>
      <c r="AC1274" s="152"/>
      <c r="AD1274" s="152"/>
      <c r="AE1274" s="20"/>
      <c r="AF1274" s="20"/>
      <c r="AG1274" s="20"/>
      <c r="AH1274" s="20"/>
      <c r="AI1274" s="20"/>
      <c r="AJ1274" s="20"/>
      <c r="AK1274" s="20"/>
      <c r="AL1274" s="20"/>
      <c r="AM1274" s="20"/>
      <c r="AN1274" s="20"/>
      <c r="AO1274" s="20"/>
      <c r="AP1274" s="20"/>
      <c r="AQ1274" s="20"/>
      <c r="AR1274" s="20"/>
      <c r="AS1274" s="20"/>
      <c r="AT1274" s="20"/>
      <c r="AU1274" s="20"/>
      <c r="AV1274" s="20"/>
      <c r="AW1274" s="20"/>
      <c r="AX1274" s="20"/>
      <c r="AY1274" s="20"/>
      <c r="AZ1274" s="20"/>
      <c r="BA1274" s="20"/>
      <c r="BB1274" s="20"/>
      <c r="BC1274" s="20"/>
      <c r="BD1274" s="20"/>
      <c r="BE1274" s="20"/>
      <c r="BF1274" s="20"/>
      <c r="BG1274" s="20"/>
      <c r="BH1274" s="20"/>
      <c r="BI1274" s="20"/>
      <c r="BJ1274" s="20"/>
      <c r="BK1274" s="20"/>
      <c r="BL1274" s="20"/>
      <c r="BM1274" s="20"/>
      <c r="BN1274" s="20"/>
      <c r="BO1274" s="20"/>
      <c r="BP1274" s="20"/>
      <c r="BQ1274" s="20"/>
      <c r="BR1274" s="20"/>
      <c r="BS1274" s="20"/>
      <c r="BT1274" s="20"/>
      <c r="BU1274" s="20"/>
      <c r="BV1274" s="20"/>
      <c r="BW1274" s="20"/>
      <c r="BX1274" s="20"/>
      <c r="BY1274" s="20"/>
      <c r="BZ1274" s="20"/>
      <c r="CA1274" s="20"/>
      <c r="CB1274" s="20"/>
      <c r="CC1274" s="20"/>
      <c r="CD1274" s="20"/>
      <c r="CE1274" s="20"/>
      <c r="CF1274" s="20"/>
      <c r="CG1274" s="20"/>
      <c r="CH1274" s="20"/>
      <c r="CI1274" s="20"/>
      <c r="CJ1274" s="20"/>
      <c r="CK1274" s="20"/>
      <c r="CL1274" s="20"/>
      <c r="CM1274" s="20"/>
      <c r="CN1274" s="20"/>
      <c r="CO1274" s="20"/>
      <c r="CP1274" s="20"/>
      <c r="CQ1274" s="20"/>
      <c r="CR1274" s="20"/>
      <c r="CS1274" s="20"/>
      <c r="CT1274" s="20"/>
      <c r="CU1274" s="20"/>
      <c r="CV1274" s="20"/>
      <c r="CW1274" s="20"/>
      <c r="CX1274" s="20"/>
      <c r="CY1274" s="20"/>
      <c r="CZ1274" s="20"/>
      <c r="DA1274" s="20"/>
      <c r="DB1274" s="20"/>
      <c r="DC1274" s="20"/>
      <c r="DD1274" s="20"/>
      <c r="DE1274" s="20"/>
      <c r="DF1274" s="20"/>
      <c r="DG1274" s="20"/>
      <c r="DH1274" s="20"/>
      <c r="DI1274" s="20"/>
      <c r="DJ1274" s="20"/>
      <c r="DK1274" s="20"/>
      <c r="DL1274" s="20"/>
      <c r="DM1274" s="20"/>
      <c r="DN1274" s="20"/>
      <c r="DO1274" s="20"/>
      <c r="DP1274" s="20"/>
      <c r="DQ1274" s="20"/>
      <c r="DR1274" s="20"/>
      <c r="DS1274" s="20"/>
      <c r="DT1274" s="20"/>
      <c r="DU1274" s="20"/>
      <c r="DV1274" s="20"/>
      <c r="DW1274" s="20"/>
      <c r="DX1274" s="20"/>
      <c r="DY1274" s="20"/>
      <c r="DZ1274" s="20"/>
      <c r="EA1274" s="20"/>
      <c r="EB1274" s="20"/>
      <c r="EC1274" s="20"/>
      <c r="ED1274" s="20"/>
      <c r="EE1274" s="20"/>
      <c r="EF1274" s="20"/>
      <c r="EG1274" s="20"/>
      <c r="EH1274" s="20"/>
    </row>
    <row r="1275" spans="1:138" s="19" customFormat="1" ht="12" customHeight="1" x14ac:dyDescent="0.25">
      <c r="A1275" s="22"/>
      <c r="B1275" s="4"/>
      <c r="C1275" s="73"/>
      <c r="D1275" s="73"/>
      <c r="E1275" s="73"/>
      <c r="F1275" s="73"/>
      <c r="G1275" s="73"/>
      <c r="H1275" s="73"/>
      <c r="I1275" s="73"/>
      <c r="J1275" s="73"/>
      <c r="K1275" s="82"/>
      <c r="L1275" s="81"/>
      <c r="M1275" s="81"/>
      <c r="N1275" s="55"/>
      <c r="O1275" s="55"/>
      <c r="P1275" s="56"/>
      <c r="Q1275" s="17"/>
      <c r="R1275" s="150"/>
      <c r="S1275" s="150"/>
      <c r="T1275" s="150"/>
      <c r="U1275" s="150"/>
      <c r="V1275" s="321"/>
      <c r="W1275" s="338"/>
      <c r="X1275" s="192"/>
      <c r="Y1275" s="195"/>
      <c r="Z1275" s="151"/>
      <c r="AA1275" s="152"/>
      <c r="AB1275" s="152"/>
      <c r="AC1275" s="152"/>
      <c r="AD1275" s="152"/>
      <c r="AE1275" s="20"/>
      <c r="AF1275" s="20"/>
      <c r="AG1275" s="20"/>
      <c r="AH1275" s="20"/>
      <c r="AI1275" s="20"/>
      <c r="AJ1275" s="20"/>
      <c r="AK1275" s="20"/>
      <c r="AL1275" s="20"/>
      <c r="AM1275" s="20"/>
      <c r="AN1275" s="20"/>
      <c r="AO1275" s="20"/>
      <c r="AP1275" s="20"/>
      <c r="AQ1275" s="20"/>
      <c r="AR1275" s="20"/>
      <c r="AS1275" s="20"/>
      <c r="AT1275" s="20"/>
      <c r="AU1275" s="20"/>
      <c r="AV1275" s="20"/>
      <c r="AW1275" s="20"/>
      <c r="AX1275" s="20"/>
      <c r="AY1275" s="20"/>
      <c r="AZ1275" s="20"/>
      <c r="BA1275" s="20"/>
      <c r="BB1275" s="20"/>
      <c r="BC1275" s="20"/>
      <c r="BD1275" s="20"/>
      <c r="BE1275" s="20"/>
      <c r="BF1275" s="20"/>
      <c r="BG1275" s="20"/>
      <c r="BH1275" s="20"/>
      <c r="BI1275" s="20"/>
      <c r="BJ1275" s="20"/>
      <c r="BK1275" s="20"/>
      <c r="BL1275" s="20"/>
      <c r="BM1275" s="20"/>
      <c r="BN1275" s="20"/>
      <c r="BO1275" s="20"/>
      <c r="BP1275" s="20"/>
      <c r="BQ1275" s="20"/>
      <c r="BR1275" s="20"/>
      <c r="BS1275" s="20"/>
      <c r="BT1275" s="20"/>
      <c r="BU1275" s="20"/>
      <c r="BV1275" s="20"/>
      <c r="BW1275" s="20"/>
      <c r="BX1275" s="20"/>
      <c r="BY1275" s="20"/>
      <c r="BZ1275" s="20"/>
      <c r="CA1275" s="20"/>
      <c r="CB1275" s="20"/>
      <c r="CC1275" s="20"/>
      <c r="CD1275" s="20"/>
      <c r="CE1275" s="20"/>
      <c r="CF1275" s="20"/>
      <c r="CG1275" s="20"/>
      <c r="CH1275" s="20"/>
      <c r="CI1275" s="20"/>
      <c r="CJ1275" s="20"/>
      <c r="CK1275" s="20"/>
      <c r="CL1275" s="20"/>
      <c r="CM1275" s="20"/>
      <c r="CN1275" s="20"/>
      <c r="CO1275" s="20"/>
      <c r="CP1275" s="20"/>
      <c r="CQ1275" s="20"/>
      <c r="CR1275" s="20"/>
      <c r="CS1275" s="20"/>
      <c r="CT1275" s="20"/>
      <c r="CU1275" s="20"/>
      <c r="CV1275" s="20"/>
      <c r="CW1275" s="20"/>
      <c r="CX1275" s="20"/>
      <c r="CY1275" s="20"/>
      <c r="CZ1275" s="20"/>
      <c r="DA1275" s="20"/>
      <c r="DB1275" s="20"/>
      <c r="DC1275" s="20"/>
      <c r="DD1275" s="20"/>
      <c r="DE1275" s="20"/>
      <c r="DF1275" s="20"/>
      <c r="DG1275" s="20"/>
      <c r="DH1275" s="20"/>
      <c r="DI1275" s="20"/>
      <c r="DJ1275" s="20"/>
      <c r="DK1275" s="20"/>
      <c r="DL1275" s="20"/>
      <c r="DM1275" s="20"/>
      <c r="DN1275" s="20"/>
      <c r="DO1275" s="20"/>
      <c r="DP1275" s="20"/>
      <c r="DQ1275" s="20"/>
      <c r="DR1275" s="20"/>
      <c r="DS1275" s="20"/>
      <c r="DT1275" s="20"/>
      <c r="DU1275" s="20"/>
      <c r="DV1275" s="20"/>
      <c r="DW1275" s="20"/>
      <c r="DX1275" s="20"/>
      <c r="DY1275" s="20"/>
      <c r="DZ1275" s="20"/>
      <c r="EA1275" s="20"/>
      <c r="EB1275" s="20"/>
      <c r="EC1275" s="20"/>
      <c r="ED1275" s="20"/>
      <c r="EE1275" s="20"/>
      <c r="EF1275" s="20"/>
      <c r="EG1275" s="20"/>
      <c r="EH1275" s="20"/>
    </row>
    <row r="1276" spans="1:138" s="19" customFormat="1" ht="12" customHeight="1" x14ac:dyDescent="0.25">
      <c r="A1276" s="22"/>
      <c r="B1276" s="4"/>
      <c r="C1276" s="73"/>
      <c r="D1276" s="73"/>
      <c r="E1276" s="73"/>
      <c r="F1276" s="73"/>
      <c r="G1276" s="73"/>
      <c r="H1276" s="73"/>
      <c r="I1276" s="73"/>
      <c r="J1276" s="73"/>
      <c r="K1276" s="82"/>
      <c r="L1276" s="81"/>
      <c r="M1276" s="81"/>
      <c r="N1276" s="55"/>
      <c r="O1276" s="55"/>
      <c r="P1276" s="56"/>
      <c r="Q1276" s="17"/>
      <c r="R1276" s="150"/>
      <c r="S1276" s="150"/>
      <c r="T1276" s="150"/>
      <c r="U1276" s="150"/>
      <c r="V1276" s="321"/>
      <c r="W1276" s="338"/>
      <c r="X1276" s="192"/>
      <c r="Y1276" s="195"/>
      <c r="Z1276" s="151"/>
      <c r="AA1276" s="152"/>
      <c r="AB1276" s="152"/>
      <c r="AC1276" s="152"/>
      <c r="AD1276" s="152"/>
      <c r="AE1276" s="20"/>
      <c r="AF1276" s="20"/>
      <c r="AG1276" s="20"/>
      <c r="AH1276" s="20"/>
      <c r="AI1276" s="20"/>
      <c r="AJ1276" s="20"/>
      <c r="AK1276" s="20"/>
      <c r="AL1276" s="20"/>
      <c r="AM1276" s="20"/>
      <c r="AN1276" s="20"/>
      <c r="AO1276" s="20"/>
      <c r="AP1276" s="20"/>
      <c r="AQ1276" s="20"/>
      <c r="AR1276" s="20"/>
      <c r="AS1276" s="20"/>
      <c r="AT1276" s="20"/>
      <c r="AU1276" s="20"/>
      <c r="AV1276" s="20"/>
      <c r="AW1276" s="20"/>
      <c r="AX1276" s="20"/>
      <c r="AY1276" s="20"/>
      <c r="AZ1276" s="20"/>
      <c r="BA1276" s="20"/>
      <c r="BB1276" s="20"/>
      <c r="BC1276" s="20"/>
      <c r="BD1276" s="20"/>
      <c r="BE1276" s="20"/>
      <c r="BF1276" s="20"/>
      <c r="BG1276" s="20"/>
      <c r="BH1276" s="20"/>
      <c r="BI1276" s="20"/>
      <c r="BJ1276" s="20"/>
      <c r="BK1276" s="20"/>
      <c r="BL1276" s="20"/>
      <c r="BM1276" s="20"/>
      <c r="BN1276" s="20"/>
      <c r="BO1276" s="20"/>
      <c r="BP1276" s="20"/>
      <c r="BQ1276" s="20"/>
      <c r="BR1276" s="20"/>
      <c r="BS1276" s="20"/>
      <c r="BT1276" s="20"/>
      <c r="BU1276" s="20"/>
      <c r="BV1276" s="20"/>
      <c r="BW1276" s="20"/>
      <c r="BX1276" s="20"/>
      <c r="BY1276" s="20"/>
      <c r="BZ1276" s="20"/>
      <c r="CA1276" s="20"/>
      <c r="CB1276" s="20"/>
      <c r="CC1276" s="20"/>
      <c r="CD1276" s="20"/>
      <c r="CE1276" s="20"/>
      <c r="CF1276" s="20"/>
      <c r="CG1276" s="20"/>
      <c r="CH1276" s="20"/>
      <c r="CI1276" s="20"/>
      <c r="CJ1276" s="20"/>
      <c r="CK1276" s="20"/>
      <c r="CL1276" s="20"/>
      <c r="CM1276" s="20"/>
      <c r="CN1276" s="20"/>
      <c r="CO1276" s="20"/>
      <c r="CP1276" s="20"/>
      <c r="CQ1276" s="20"/>
      <c r="CR1276" s="20"/>
      <c r="CS1276" s="20"/>
      <c r="CT1276" s="20"/>
      <c r="CU1276" s="20"/>
      <c r="CV1276" s="20"/>
      <c r="CW1276" s="20"/>
      <c r="CX1276" s="20"/>
      <c r="CY1276" s="20"/>
      <c r="CZ1276" s="20"/>
      <c r="DA1276" s="20"/>
      <c r="DB1276" s="20"/>
      <c r="DC1276" s="20"/>
      <c r="DD1276" s="20"/>
      <c r="DE1276" s="20"/>
      <c r="DF1276" s="20"/>
      <c r="DG1276" s="20"/>
      <c r="DH1276" s="20"/>
      <c r="DI1276" s="20"/>
      <c r="DJ1276" s="20"/>
      <c r="DK1276" s="20"/>
      <c r="DL1276" s="20"/>
      <c r="DM1276" s="20"/>
      <c r="DN1276" s="20"/>
      <c r="DO1276" s="20"/>
      <c r="DP1276" s="20"/>
      <c r="DQ1276" s="20"/>
      <c r="DR1276" s="20"/>
      <c r="DS1276" s="20"/>
      <c r="DT1276" s="20"/>
      <c r="DU1276" s="20"/>
      <c r="DV1276" s="20"/>
      <c r="DW1276" s="20"/>
      <c r="DX1276" s="20"/>
      <c r="DY1276" s="20"/>
      <c r="DZ1276" s="20"/>
      <c r="EA1276" s="20"/>
      <c r="EB1276" s="20"/>
      <c r="EC1276" s="20"/>
      <c r="ED1276" s="20"/>
      <c r="EE1276" s="20"/>
      <c r="EF1276" s="20"/>
      <c r="EG1276" s="20"/>
      <c r="EH1276" s="20"/>
    </row>
    <row r="1277" spans="1:138" s="19" customFormat="1" ht="12" customHeight="1" x14ac:dyDescent="0.25">
      <c r="A1277" s="22"/>
      <c r="B1277" s="4"/>
      <c r="C1277" s="73"/>
      <c r="D1277" s="73"/>
      <c r="E1277" s="73"/>
      <c r="F1277" s="73"/>
      <c r="G1277" s="73"/>
      <c r="H1277" s="73"/>
      <c r="I1277" s="73"/>
      <c r="J1277" s="73"/>
      <c r="K1277" s="82"/>
      <c r="L1277" s="81"/>
      <c r="M1277" s="81"/>
      <c r="N1277" s="55"/>
      <c r="O1277" s="55"/>
      <c r="P1277" s="56"/>
      <c r="Q1277" s="17"/>
      <c r="R1277" s="150"/>
      <c r="S1277" s="150"/>
      <c r="T1277" s="150"/>
      <c r="U1277" s="150"/>
      <c r="V1277" s="321"/>
      <c r="W1277" s="338"/>
      <c r="X1277" s="192"/>
      <c r="Y1277" s="195"/>
      <c r="Z1277" s="151"/>
      <c r="AA1277" s="152"/>
      <c r="AB1277" s="152"/>
      <c r="AC1277" s="152"/>
      <c r="AD1277" s="152"/>
      <c r="AE1277" s="20"/>
      <c r="AF1277" s="20"/>
      <c r="AG1277" s="20"/>
      <c r="AH1277" s="20"/>
      <c r="AI1277" s="20"/>
      <c r="AJ1277" s="20"/>
      <c r="AK1277" s="20"/>
      <c r="AL1277" s="20"/>
      <c r="AM1277" s="20"/>
      <c r="AN1277" s="20"/>
      <c r="AO1277" s="20"/>
      <c r="AP1277" s="20"/>
      <c r="AQ1277" s="20"/>
      <c r="AR1277" s="20"/>
      <c r="AS1277" s="20"/>
      <c r="AT1277" s="20"/>
      <c r="AU1277" s="20"/>
      <c r="AV1277" s="20"/>
      <c r="AW1277" s="20"/>
      <c r="AX1277" s="20"/>
      <c r="AY1277" s="20"/>
      <c r="AZ1277" s="20"/>
      <c r="BA1277" s="20"/>
      <c r="BB1277" s="20"/>
      <c r="BC1277" s="20"/>
      <c r="BD1277" s="20"/>
      <c r="BE1277" s="20"/>
      <c r="BF1277" s="20"/>
      <c r="BG1277" s="20"/>
      <c r="BH1277" s="20"/>
      <c r="BI1277" s="20"/>
      <c r="BJ1277" s="20"/>
      <c r="BK1277" s="20"/>
      <c r="BL1277" s="20"/>
      <c r="BM1277" s="20"/>
      <c r="BN1277" s="20"/>
      <c r="BO1277" s="20"/>
      <c r="BP1277" s="20"/>
      <c r="BQ1277" s="20"/>
      <c r="BR1277" s="20"/>
      <c r="BS1277" s="20"/>
      <c r="BT1277" s="20"/>
      <c r="BU1277" s="20"/>
      <c r="BV1277" s="20"/>
      <c r="BW1277" s="20"/>
      <c r="BX1277" s="20"/>
      <c r="BY1277" s="20"/>
      <c r="BZ1277" s="20"/>
      <c r="CA1277" s="20"/>
      <c r="CB1277" s="20"/>
      <c r="CC1277" s="20"/>
      <c r="CD1277" s="20"/>
      <c r="CE1277" s="20"/>
      <c r="CF1277" s="20"/>
      <c r="CG1277" s="20"/>
      <c r="CH1277" s="20"/>
      <c r="CI1277" s="20"/>
      <c r="CJ1277" s="20"/>
      <c r="CK1277" s="20"/>
      <c r="CL1277" s="20"/>
      <c r="CM1277" s="20"/>
      <c r="CN1277" s="20"/>
      <c r="CO1277" s="20"/>
      <c r="CP1277" s="20"/>
      <c r="CQ1277" s="20"/>
      <c r="CR1277" s="20"/>
      <c r="CS1277" s="20"/>
      <c r="CT1277" s="20"/>
      <c r="CU1277" s="20"/>
      <c r="CV1277" s="20"/>
      <c r="CW1277" s="20"/>
      <c r="CX1277" s="20"/>
      <c r="CY1277" s="20"/>
      <c r="CZ1277" s="20"/>
      <c r="DA1277" s="20"/>
      <c r="DB1277" s="20"/>
      <c r="DC1277" s="20"/>
      <c r="DD1277" s="20"/>
      <c r="DE1277" s="20"/>
      <c r="DF1277" s="20"/>
      <c r="DG1277" s="20"/>
      <c r="DH1277" s="20"/>
      <c r="DI1277" s="20"/>
      <c r="DJ1277" s="20"/>
      <c r="DK1277" s="20"/>
      <c r="DL1277" s="20"/>
      <c r="DM1277" s="20"/>
      <c r="DN1277" s="20"/>
      <c r="DO1277" s="20"/>
      <c r="DP1277" s="20"/>
      <c r="DQ1277" s="20"/>
      <c r="DR1277" s="20"/>
      <c r="DS1277" s="20"/>
      <c r="DT1277" s="20"/>
      <c r="DU1277" s="20"/>
      <c r="DV1277" s="20"/>
      <c r="DW1277" s="20"/>
      <c r="DX1277" s="20"/>
      <c r="DY1277" s="20"/>
      <c r="DZ1277" s="20"/>
      <c r="EA1277" s="20"/>
      <c r="EB1277" s="20"/>
      <c r="EC1277" s="20"/>
      <c r="ED1277" s="20"/>
      <c r="EE1277" s="20"/>
      <c r="EF1277" s="20"/>
      <c r="EG1277" s="20"/>
      <c r="EH1277" s="20"/>
    </row>
    <row r="1278" spans="1:138" s="19" customFormat="1" ht="12" customHeight="1" x14ac:dyDescent="0.25">
      <c r="A1278" s="22"/>
      <c r="B1278" s="4"/>
      <c r="C1278" s="73"/>
      <c r="D1278" s="73"/>
      <c r="E1278" s="73"/>
      <c r="F1278" s="73"/>
      <c r="G1278" s="73"/>
      <c r="H1278" s="73"/>
      <c r="I1278" s="73"/>
      <c r="J1278" s="73"/>
      <c r="K1278" s="82"/>
      <c r="L1278" s="81"/>
      <c r="M1278" s="81"/>
      <c r="N1278" s="55"/>
      <c r="O1278" s="55"/>
      <c r="P1278" s="56"/>
      <c r="Q1278" s="17"/>
      <c r="R1278" s="150"/>
      <c r="S1278" s="150"/>
      <c r="T1278" s="150"/>
      <c r="U1278" s="150"/>
      <c r="V1278" s="321"/>
      <c r="W1278" s="338"/>
      <c r="X1278" s="192"/>
      <c r="Y1278" s="195"/>
      <c r="Z1278" s="151"/>
      <c r="AA1278" s="152"/>
      <c r="AB1278" s="152"/>
      <c r="AC1278" s="152"/>
      <c r="AD1278" s="152"/>
      <c r="AE1278" s="20"/>
      <c r="AF1278" s="20"/>
      <c r="AG1278" s="20"/>
      <c r="AH1278" s="20"/>
      <c r="AI1278" s="20"/>
      <c r="AJ1278" s="20"/>
      <c r="AK1278" s="20"/>
      <c r="AL1278" s="20"/>
      <c r="AM1278" s="20"/>
      <c r="AN1278" s="20"/>
      <c r="AO1278" s="20"/>
      <c r="AP1278" s="20"/>
      <c r="AQ1278" s="20"/>
      <c r="AR1278" s="20"/>
      <c r="AS1278" s="20"/>
      <c r="AT1278" s="20"/>
      <c r="AU1278" s="20"/>
      <c r="AV1278" s="20"/>
      <c r="AW1278" s="20"/>
      <c r="AX1278" s="20"/>
      <c r="AY1278" s="20"/>
      <c r="AZ1278" s="20"/>
      <c r="BA1278" s="20"/>
      <c r="BB1278" s="20"/>
      <c r="BC1278" s="20"/>
      <c r="BD1278" s="20"/>
      <c r="BE1278" s="20"/>
      <c r="BF1278" s="20"/>
      <c r="BG1278" s="20"/>
      <c r="BH1278" s="20"/>
      <c r="BI1278" s="20"/>
      <c r="BJ1278" s="20"/>
      <c r="BK1278" s="20"/>
      <c r="BL1278" s="20"/>
      <c r="BM1278" s="20"/>
      <c r="BN1278" s="20"/>
      <c r="BO1278" s="20"/>
      <c r="BP1278" s="20"/>
      <c r="BQ1278" s="20"/>
      <c r="BR1278" s="20"/>
      <c r="BS1278" s="20"/>
      <c r="BT1278" s="20"/>
      <c r="BU1278" s="20"/>
      <c r="BV1278" s="20"/>
      <c r="BW1278" s="20"/>
      <c r="BX1278" s="20"/>
      <c r="BY1278" s="20"/>
      <c r="BZ1278" s="20"/>
      <c r="CA1278" s="20"/>
      <c r="CB1278" s="20"/>
      <c r="CC1278" s="20"/>
      <c r="CD1278" s="20"/>
      <c r="CE1278" s="20"/>
      <c r="CF1278" s="20"/>
      <c r="CG1278" s="20"/>
      <c r="CH1278" s="20"/>
      <c r="CI1278" s="20"/>
      <c r="CJ1278" s="20"/>
      <c r="CK1278" s="20"/>
      <c r="CL1278" s="20"/>
      <c r="CM1278" s="20"/>
      <c r="CN1278" s="20"/>
      <c r="CO1278" s="20"/>
      <c r="CP1278" s="20"/>
      <c r="CQ1278" s="20"/>
      <c r="CR1278" s="20"/>
      <c r="CS1278" s="20"/>
      <c r="CT1278" s="20"/>
      <c r="CU1278" s="20"/>
      <c r="CV1278" s="20"/>
      <c r="CW1278" s="20"/>
      <c r="CX1278" s="20"/>
      <c r="CY1278" s="20"/>
      <c r="CZ1278" s="20"/>
      <c r="DA1278" s="20"/>
      <c r="DB1278" s="20"/>
      <c r="DC1278" s="20"/>
      <c r="DD1278" s="20"/>
      <c r="DE1278" s="20"/>
      <c r="DF1278" s="20"/>
      <c r="DG1278" s="20"/>
      <c r="DH1278" s="20"/>
      <c r="DI1278" s="20"/>
      <c r="DJ1278" s="20"/>
      <c r="DK1278" s="20"/>
      <c r="DL1278" s="20"/>
      <c r="DM1278" s="20"/>
      <c r="DN1278" s="20"/>
      <c r="DO1278" s="20"/>
      <c r="DP1278" s="20"/>
      <c r="DQ1278" s="20"/>
      <c r="DR1278" s="20"/>
      <c r="DS1278" s="20"/>
      <c r="DT1278" s="20"/>
      <c r="DU1278" s="20"/>
      <c r="DV1278" s="20"/>
      <c r="DW1278" s="20"/>
      <c r="DX1278" s="20"/>
      <c r="DY1278" s="20"/>
      <c r="DZ1278" s="20"/>
      <c r="EA1278" s="20"/>
      <c r="EB1278" s="20"/>
      <c r="EC1278" s="20"/>
      <c r="ED1278" s="20"/>
      <c r="EE1278" s="20"/>
      <c r="EF1278" s="20"/>
      <c r="EG1278" s="20"/>
      <c r="EH1278" s="20"/>
    </row>
    <row r="1279" spans="1:138" s="19" customFormat="1" ht="12" customHeight="1" x14ac:dyDescent="0.25">
      <c r="A1279" s="22"/>
      <c r="B1279" s="4"/>
      <c r="C1279" s="73"/>
      <c r="D1279" s="73"/>
      <c r="E1279" s="73"/>
      <c r="F1279" s="73"/>
      <c r="G1279" s="73"/>
      <c r="H1279" s="73"/>
      <c r="I1279" s="73"/>
      <c r="J1279" s="73"/>
      <c r="K1279" s="82"/>
      <c r="L1279" s="81"/>
      <c r="M1279" s="81"/>
      <c r="N1279" s="55"/>
      <c r="O1279" s="55"/>
      <c r="P1279" s="56"/>
      <c r="Q1279" s="17"/>
      <c r="R1279" s="150"/>
      <c r="S1279" s="150"/>
      <c r="T1279" s="150"/>
      <c r="U1279" s="150"/>
      <c r="V1279" s="321"/>
      <c r="W1279" s="338"/>
      <c r="X1279" s="192"/>
      <c r="Y1279" s="195"/>
      <c r="Z1279" s="151"/>
      <c r="AA1279" s="152"/>
      <c r="AB1279" s="152"/>
      <c r="AC1279" s="152"/>
      <c r="AD1279" s="152"/>
      <c r="AE1279" s="20"/>
      <c r="AF1279" s="20"/>
      <c r="AG1279" s="20"/>
      <c r="AH1279" s="20"/>
      <c r="AI1279" s="20"/>
      <c r="AJ1279" s="20"/>
      <c r="AK1279" s="20"/>
      <c r="AL1279" s="20"/>
      <c r="AM1279" s="20"/>
      <c r="AN1279" s="20"/>
      <c r="AO1279" s="20"/>
      <c r="AP1279" s="20"/>
      <c r="AQ1279" s="20"/>
      <c r="AR1279" s="20"/>
      <c r="AS1279" s="20"/>
      <c r="AT1279" s="20"/>
      <c r="AU1279" s="20"/>
      <c r="AV1279" s="20"/>
      <c r="AW1279" s="20"/>
      <c r="AX1279" s="20"/>
      <c r="AY1279" s="20"/>
      <c r="AZ1279" s="20"/>
      <c r="BA1279" s="20"/>
      <c r="BB1279" s="20"/>
      <c r="BC1279" s="20"/>
      <c r="BD1279" s="20"/>
      <c r="BE1279" s="20"/>
      <c r="BF1279" s="20"/>
      <c r="BG1279" s="20"/>
      <c r="BH1279" s="20"/>
      <c r="BI1279" s="20"/>
      <c r="BJ1279" s="20"/>
      <c r="BK1279" s="20"/>
      <c r="BL1279" s="20"/>
      <c r="BM1279" s="20"/>
      <c r="BN1279" s="20"/>
      <c r="BO1279" s="20"/>
      <c r="BP1279" s="20"/>
      <c r="BQ1279" s="20"/>
      <c r="BR1279" s="20"/>
      <c r="BS1279" s="20"/>
      <c r="BT1279" s="20"/>
      <c r="BU1279" s="20"/>
      <c r="BV1279" s="20"/>
      <c r="BW1279" s="20"/>
      <c r="BX1279" s="20"/>
      <c r="BY1279" s="20"/>
      <c r="BZ1279" s="20"/>
      <c r="CA1279" s="20"/>
      <c r="CB1279" s="20"/>
      <c r="CC1279" s="20"/>
      <c r="CD1279" s="20"/>
      <c r="CE1279" s="20"/>
      <c r="CF1279" s="20"/>
      <c r="CG1279" s="20"/>
      <c r="CH1279" s="20"/>
      <c r="CI1279" s="20"/>
      <c r="CJ1279" s="20"/>
      <c r="CK1279" s="20"/>
      <c r="CL1279" s="20"/>
      <c r="CM1279" s="20"/>
      <c r="CN1279" s="20"/>
      <c r="CO1279" s="20"/>
      <c r="CP1279" s="20"/>
      <c r="CQ1279" s="20"/>
      <c r="CR1279" s="20"/>
      <c r="CS1279" s="20"/>
      <c r="CT1279" s="20"/>
      <c r="CU1279" s="20"/>
      <c r="CV1279" s="20"/>
      <c r="CW1279" s="20"/>
      <c r="CX1279" s="20"/>
      <c r="CY1279" s="20"/>
      <c r="CZ1279" s="20"/>
      <c r="DA1279" s="20"/>
      <c r="DB1279" s="20"/>
      <c r="DC1279" s="20"/>
      <c r="DD1279" s="20"/>
      <c r="DE1279" s="20"/>
      <c r="DF1279" s="20"/>
      <c r="DG1279" s="20"/>
      <c r="DH1279" s="20"/>
      <c r="DI1279" s="20"/>
      <c r="DJ1279" s="20"/>
      <c r="DK1279" s="20"/>
      <c r="DL1279" s="20"/>
      <c r="DM1279" s="20"/>
      <c r="DN1279" s="20"/>
      <c r="DO1279" s="20"/>
      <c r="DP1279" s="20"/>
      <c r="DQ1279" s="20"/>
      <c r="DR1279" s="20"/>
      <c r="DS1279" s="20"/>
      <c r="DT1279" s="20"/>
      <c r="DU1279" s="20"/>
      <c r="DV1279" s="20"/>
      <c r="DW1279" s="20"/>
      <c r="DX1279" s="20"/>
      <c r="DY1279" s="20"/>
      <c r="DZ1279" s="20"/>
      <c r="EA1279" s="20"/>
      <c r="EB1279" s="20"/>
      <c r="EC1279" s="20"/>
      <c r="ED1279" s="20"/>
      <c r="EE1279" s="20"/>
      <c r="EF1279" s="20"/>
      <c r="EG1279" s="20"/>
      <c r="EH1279" s="20"/>
    </row>
    <row r="1280" spans="1:138" s="19" customFormat="1" ht="12" customHeight="1" x14ac:dyDescent="0.25">
      <c r="A1280" s="22"/>
      <c r="B1280" s="4"/>
      <c r="C1280" s="73"/>
      <c r="D1280" s="73"/>
      <c r="E1280" s="73"/>
      <c r="F1280" s="73"/>
      <c r="G1280" s="73"/>
      <c r="H1280" s="73"/>
      <c r="I1280" s="73"/>
      <c r="J1280" s="73"/>
      <c r="K1280" s="82"/>
      <c r="L1280" s="81"/>
      <c r="M1280" s="81"/>
      <c r="N1280" s="55"/>
      <c r="O1280" s="55"/>
      <c r="P1280" s="56"/>
      <c r="Q1280" s="17"/>
      <c r="R1280" s="150"/>
      <c r="S1280" s="150"/>
      <c r="T1280" s="150"/>
      <c r="U1280" s="150"/>
      <c r="V1280" s="321"/>
      <c r="W1280" s="338"/>
      <c r="X1280" s="192"/>
      <c r="Y1280" s="195"/>
      <c r="Z1280" s="151"/>
      <c r="AA1280" s="152"/>
      <c r="AB1280" s="152"/>
      <c r="AC1280" s="152"/>
      <c r="AD1280" s="152"/>
      <c r="AE1280" s="20"/>
      <c r="AF1280" s="20"/>
      <c r="AG1280" s="20"/>
      <c r="AH1280" s="20"/>
      <c r="AI1280" s="20"/>
      <c r="AJ1280" s="20"/>
      <c r="AK1280" s="20"/>
      <c r="AL1280" s="20"/>
      <c r="AM1280" s="20"/>
      <c r="AN1280" s="20"/>
      <c r="AO1280" s="20"/>
      <c r="AP1280" s="20"/>
      <c r="AQ1280" s="20"/>
      <c r="AR1280" s="20"/>
      <c r="AS1280" s="20"/>
      <c r="AT1280" s="20"/>
      <c r="AU1280" s="20"/>
      <c r="AV1280" s="20"/>
      <c r="AW1280" s="20"/>
      <c r="AX1280" s="20"/>
      <c r="AY1280" s="20"/>
      <c r="AZ1280" s="20"/>
      <c r="BA1280" s="20"/>
      <c r="BB1280" s="20"/>
      <c r="BC1280" s="20"/>
      <c r="BD1280" s="20"/>
      <c r="BE1280" s="20"/>
      <c r="BF1280" s="20"/>
      <c r="BG1280" s="20"/>
      <c r="BH1280" s="20"/>
      <c r="BI1280" s="20"/>
      <c r="BJ1280" s="20"/>
      <c r="BK1280" s="20"/>
      <c r="BL1280" s="20"/>
      <c r="BM1280" s="20"/>
      <c r="BN1280" s="20"/>
      <c r="BO1280" s="20"/>
      <c r="BP1280" s="20"/>
      <c r="BQ1280" s="20"/>
      <c r="BR1280" s="20"/>
      <c r="BS1280" s="20"/>
      <c r="BT1280" s="20"/>
      <c r="BU1280" s="20"/>
      <c r="BV1280" s="20"/>
      <c r="BW1280" s="20"/>
      <c r="BX1280" s="20"/>
      <c r="BY1280" s="20"/>
      <c r="BZ1280" s="20"/>
      <c r="CA1280" s="20"/>
      <c r="CB1280" s="20"/>
      <c r="CC1280" s="20"/>
      <c r="CD1280" s="20"/>
      <c r="CE1280" s="20"/>
      <c r="CF1280" s="20"/>
      <c r="CG1280" s="20"/>
      <c r="CH1280" s="20"/>
      <c r="CI1280" s="20"/>
      <c r="CJ1280" s="20"/>
      <c r="CK1280" s="20"/>
      <c r="CL1280" s="20"/>
      <c r="CM1280" s="20"/>
      <c r="CN1280" s="20"/>
      <c r="CO1280" s="20"/>
      <c r="CP1280" s="20"/>
      <c r="CQ1280" s="20"/>
      <c r="CR1280" s="20"/>
      <c r="CS1280" s="20"/>
      <c r="CT1280" s="20"/>
      <c r="CU1280" s="20"/>
      <c r="CV1280" s="20"/>
      <c r="CW1280" s="20"/>
      <c r="CX1280" s="20"/>
      <c r="CY1280" s="20"/>
      <c r="CZ1280" s="20"/>
      <c r="DA1280" s="20"/>
      <c r="DB1280" s="20"/>
      <c r="DC1280" s="20"/>
      <c r="DD1280" s="20"/>
      <c r="DE1280" s="20"/>
      <c r="DF1280" s="20"/>
      <c r="DG1280" s="20"/>
      <c r="DH1280" s="20"/>
      <c r="DI1280" s="20"/>
      <c r="DJ1280" s="20"/>
      <c r="DK1280" s="20"/>
      <c r="DL1280" s="20"/>
      <c r="DM1280" s="20"/>
      <c r="DN1280" s="20"/>
      <c r="DO1280" s="20"/>
      <c r="DP1280" s="20"/>
      <c r="DQ1280" s="20"/>
      <c r="DR1280" s="20"/>
      <c r="DS1280" s="20"/>
      <c r="DT1280" s="20"/>
      <c r="DU1280" s="20"/>
      <c r="DV1280" s="20"/>
      <c r="DW1280" s="20"/>
      <c r="DX1280" s="20"/>
      <c r="DY1280" s="20"/>
      <c r="DZ1280" s="20"/>
      <c r="EA1280" s="20"/>
      <c r="EB1280" s="20"/>
      <c r="EC1280" s="20"/>
      <c r="ED1280" s="20"/>
      <c r="EE1280" s="20"/>
      <c r="EF1280" s="20"/>
      <c r="EG1280" s="20"/>
      <c r="EH1280" s="20"/>
    </row>
    <row r="1281" spans="1:138" s="19" customFormat="1" ht="12" customHeight="1" x14ac:dyDescent="0.25">
      <c r="A1281" s="22"/>
      <c r="B1281" s="4"/>
      <c r="C1281" s="73"/>
      <c r="D1281" s="73"/>
      <c r="E1281" s="73"/>
      <c r="F1281" s="73"/>
      <c r="G1281" s="73"/>
      <c r="H1281" s="73"/>
      <c r="I1281" s="73"/>
      <c r="J1281" s="73"/>
      <c r="K1281" s="82"/>
      <c r="L1281" s="81"/>
      <c r="M1281" s="81"/>
      <c r="N1281" s="55"/>
      <c r="O1281" s="55"/>
      <c r="P1281" s="56"/>
      <c r="Q1281" s="17"/>
      <c r="R1281" s="150"/>
      <c r="S1281" s="150"/>
      <c r="T1281" s="150"/>
      <c r="U1281" s="150"/>
      <c r="V1281" s="321"/>
      <c r="W1281" s="338"/>
      <c r="X1281" s="192"/>
      <c r="Y1281" s="195"/>
      <c r="Z1281" s="151"/>
      <c r="AA1281" s="152"/>
      <c r="AB1281" s="152"/>
      <c r="AC1281" s="152"/>
      <c r="AD1281" s="152"/>
      <c r="AE1281" s="20"/>
      <c r="AF1281" s="20"/>
      <c r="AG1281" s="20"/>
      <c r="AH1281" s="20"/>
      <c r="AI1281" s="20"/>
      <c r="AJ1281" s="20"/>
      <c r="AK1281" s="20"/>
      <c r="AL1281" s="20"/>
      <c r="AM1281" s="20"/>
      <c r="AN1281" s="20"/>
      <c r="AO1281" s="20"/>
      <c r="AP1281" s="20"/>
      <c r="AQ1281" s="20"/>
      <c r="AR1281" s="20"/>
      <c r="AS1281" s="20"/>
      <c r="AT1281" s="20"/>
      <c r="AU1281" s="20"/>
      <c r="AV1281" s="20"/>
      <c r="AW1281" s="20"/>
      <c r="AX1281" s="20"/>
      <c r="AY1281" s="20"/>
      <c r="AZ1281" s="20"/>
      <c r="BA1281" s="20"/>
      <c r="BB1281" s="20"/>
      <c r="BC1281" s="20"/>
      <c r="BD1281" s="20"/>
      <c r="BE1281" s="20"/>
      <c r="BF1281" s="20"/>
      <c r="BG1281" s="20"/>
      <c r="BH1281" s="20"/>
      <c r="BI1281" s="20"/>
      <c r="BJ1281" s="20"/>
      <c r="BK1281" s="20"/>
      <c r="BL1281" s="20"/>
      <c r="BM1281" s="20"/>
      <c r="BN1281" s="20"/>
      <c r="BO1281" s="20"/>
      <c r="BP1281" s="20"/>
      <c r="BQ1281" s="20"/>
      <c r="BR1281" s="20"/>
      <c r="BS1281" s="20"/>
      <c r="BT1281" s="20"/>
      <c r="BU1281" s="20"/>
      <c r="BV1281" s="20"/>
      <c r="BW1281" s="20"/>
      <c r="BX1281" s="20"/>
      <c r="BY1281" s="20"/>
      <c r="BZ1281" s="20"/>
      <c r="CA1281" s="20"/>
      <c r="CB1281" s="20"/>
      <c r="CC1281" s="20"/>
      <c r="CD1281" s="20"/>
      <c r="CE1281" s="20"/>
      <c r="CF1281" s="20"/>
      <c r="CG1281" s="20"/>
      <c r="CH1281" s="20"/>
      <c r="CI1281" s="20"/>
      <c r="CJ1281" s="20"/>
      <c r="CK1281" s="20"/>
      <c r="CL1281" s="20"/>
      <c r="CM1281" s="20"/>
      <c r="CN1281" s="20"/>
      <c r="CO1281" s="20"/>
      <c r="CP1281" s="20"/>
      <c r="CQ1281" s="20"/>
      <c r="CR1281" s="20"/>
      <c r="CS1281" s="20"/>
      <c r="CT1281" s="20"/>
      <c r="CU1281" s="20"/>
      <c r="CV1281" s="20"/>
      <c r="CW1281" s="20"/>
      <c r="CX1281" s="20"/>
      <c r="CY1281" s="20"/>
      <c r="CZ1281" s="20"/>
      <c r="DA1281" s="20"/>
      <c r="DB1281" s="20"/>
      <c r="DC1281" s="20"/>
      <c r="DD1281" s="20"/>
      <c r="DE1281" s="20"/>
      <c r="DF1281" s="20"/>
      <c r="DG1281" s="20"/>
      <c r="DH1281" s="20"/>
      <c r="DI1281" s="20"/>
      <c r="DJ1281" s="20"/>
      <c r="DK1281" s="20"/>
      <c r="DL1281" s="20"/>
      <c r="DM1281" s="20"/>
      <c r="DN1281" s="20"/>
      <c r="DO1281" s="20"/>
      <c r="DP1281" s="20"/>
      <c r="DQ1281" s="20"/>
      <c r="DR1281" s="20"/>
      <c r="DS1281" s="20"/>
      <c r="DT1281" s="20"/>
      <c r="DU1281" s="20"/>
      <c r="DV1281" s="20"/>
      <c r="DW1281" s="20"/>
      <c r="DX1281" s="20"/>
      <c r="DY1281" s="20"/>
      <c r="DZ1281" s="20"/>
      <c r="EA1281" s="20"/>
      <c r="EB1281" s="20"/>
      <c r="EC1281" s="20"/>
      <c r="ED1281" s="20"/>
      <c r="EE1281" s="20"/>
      <c r="EF1281" s="20"/>
      <c r="EG1281" s="20"/>
      <c r="EH1281" s="20"/>
    </row>
    <row r="1282" spans="1:138" s="19" customFormat="1" ht="12" customHeight="1" x14ac:dyDescent="0.25">
      <c r="A1282" s="22"/>
      <c r="B1282" s="4"/>
      <c r="C1282" s="73"/>
      <c r="D1282" s="73"/>
      <c r="E1282" s="73"/>
      <c r="F1282" s="73"/>
      <c r="G1282" s="73"/>
      <c r="H1282" s="73"/>
      <c r="I1282" s="73"/>
      <c r="J1282" s="73"/>
      <c r="K1282" s="82"/>
      <c r="L1282" s="81"/>
      <c r="M1282" s="81"/>
      <c r="N1282" s="55"/>
      <c r="O1282" s="55"/>
      <c r="P1282" s="56"/>
      <c r="Q1282" s="17"/>
      <c r="R1282" s="150"/>
      <c r="S1282" s="150"/>
      <c r="T1282" s="150"/>
      <c r="U1282" s="150"/>
      <c r="V1282" s="321"/>
      <c r="W1282" s="338"/>
      <c r="X1282" s="192"/>
      <c r="Y1282" s="195"/>
      <c r="Z1282" s="151"/>
      <c r="AA1282" s="152"/>
      <c r="AB1282" s="152"/>
      <c r="AC1282" s="152"/>
      <c r="AD1282" s="152"/>
      <c r="AE1282" s="20"/>
      <c r="AF1282" s="20"/>
      <c r="AG1282" s="20"/>
      <c r="AH1282" s="20"/>
      <c r="AI1282" s="20"/>
      <c r="AJ1282" s="20"/>
      <c r="AK1282" s="20"/>
      <c r="AL1282" s="20"/>
      <c r="AM1282" s="20"/>
      <c r="AN1282" s="20"/>
      <c r="AO1282" s="20"/>
      <c r="AP1282" s="20"/>
      <c r="AQ1282" s="20"/>
      <c r="AR1282" s="20"/>
      <c r="AS1282" s="20"/>
      <c r="AT1282" s="20"/>
      <c r="AU1282" s="20"/>
      <c r="AV1282" s="20"/>
      <c r="AW1282" s="20"/>
      <c r="AX1282" s="20"/>
      <c r="AY1282" s="20"/>
      <c r="AZ1282" s="20"/>
      <c r="BA1282" s="20"/>
      <c r="BB1282" s="20"/>
      <c r="BC1282" s="20"/>
      <c r="BD1282" s="20"/>
      <c r="BE1282" s="20"/>
      <c r="BF1282" s="20"/>
      <c r="BG1282" s="20"/>
      <c r="BH1282" s="20"/>
      <c r="BI1282" s="20"/>
      <c r="BJ1282" s="20"/>
      <c r="BK1282" s="20"/>
      <c r="BL1282" s="20"/>
      <c r="BM1282" s="20"/>
      <c r="BN1282" s="20"/>
      <c r="BO1282" s="20"/>
      <c r="BP1282" s="20"/>
      <c r="BQ1282" s="20"/>
      <c r="BR1282" s="20"/>
      <c r="BS1282" s="20"/>
      <c r="BT1282" s="20"/>
      <c r="BU1282" s="20"/>
      <c r="BV1282" s="20"/>
      <c r="BW1282" s="20"/>
      <c r="BX1282" s="20"/>
      <c r="BY1282" s="20"/>
      <c r="BZ1282" s="20"/>
      <c r="CA1282" s="20"/>
      <c r="CB1282" s="20"/>
      <c r="CC1282" s="20"/>
      <c r="CD1282" s="20"/>
      <c r="CE1282" s="20"/>
      <c r="CF1282" s="20"/>
      <c r="CG1282" s="20"/>
      <c r="CH1282" s="20"/>
      <c r="CI1282" s="20"/>
      <c r="CJ1282" s="20"/>
      <c r="CK1282" s="20"/>
      <c r="CL1282" s="20"/>
      <c r="CM1282" s="20"/>
      <c r="CN1282" s="20"/>
      <c r="CO1282" s="20"/>
      <c r="CP1282" s="20"/>
      <c r="CQ1282" s="20"/>
      <c r="CR1282" s="20"/>
      <c r="CS1282" s="20"/>
      <c r="CT1282" s="20"/>
      <c r="CU1282" s="20"/>
      <c r="CV1282" s="20"/>
      <c r="CW1282" s="20"/>
      <c r="CX1282" s="20"/>
      <c r="CY1282" s="20"/>
      <c r="CZ1282" s="20"/>
      <c r="DA1282" s="20"/>
      <c r="DB1282" s="20"/>
      <c r="DC1282" s="20"/>
      <c r="DD1282" s="20"/>
      <c r="DE1282" s="20"/>
      <c r="DF1282" s="20"/>
      <c r="DG1282" s="20"/>
      <c r="DH1282" s="20"/>
      <c r="DI1282" s="20"/>
      <c r="DJ1282" s="20"/>
      <c r="DK1282" s="20"/>
      <c r="DL1282" s="20"/>
      <c r="DM1282" s="20"/>
      <c r="DN1282" s="20"/>
      <c r="DO1282" s="20"/>
      <c r="DP1282" s="20"/>
      <c r="DQ1282" s="20"/>
      <c r="DR1282" s="20"/>
      <c r="DS1282" s="20"/>
      <c r="DT1282" s="20"/>
      <c r="DU1282" s="20"/>
      <c r="DV1282" s="20"/>
      <c r="DW1282" s="20"/>
      <c r="DX1282" s="20"/>
      <c r="DY1282" s="20"/>
      <c r="DZ1282" s="20"/>
      <c r="EA1282" s="20"/>
      <c r="EB1282" s="20"/>
      <c r="EC1282" s="20"/>
      <c r="ED1282" s="20"/>
      <c r="EE1282" s="20"/>
      <c r="EF1282" s="20"/>
      <c r="EG1282" s="20"/>
      <c r="EH1282" s="20"/>
    </row>
    <row r="1283" spans="1:138" s="19" customFormat="1" ht="12" customHeight="1" x14ac:dyDescent="0.25">
      <c r="A1283" s="22"/>
      <c r="B1283" s="4"/>
      <c r="C1283" s="73"/>
      <c r="D1283" s="73"/>
      <c r="E1283" s="73"/>
      <c r="F1283" s="73"/>
      <c r="G1283" s="73"/>
      <c r="H1283" s="73"/>
      <c r="I1283" s="73"/>
      <c r="J1283" s="73"/>
      <c r="K1283" s="82"/>
      <c r="L1283" s="81"/>
      <c r="M1283" s="81"/>
      <c r="N1283" s="55"/>
      <c r="O1283" s="55"/>
      <c r="P1283" s="56"/>
      <c r="Q1283" s="17"/>
      <c r="R1283" s="150"/>
      <c r="S1283" s="150"/>
      <c r="T1283" s="150"/>
      <c r="U1283" s="150"/>
      <c r="V1283" s="321"/>
      <c r="W1283" s="338"/>
      <c r="X1283" s="192"/>
      <c r="Y1283" s="195"/>
      <c r="Z1283" s="151"/>
      <c r="AA1283" s="152"/>
      <c r="AB1283" s="152"/>
      <c r="AC1283" s="152"/>
      <c r="AD1283" s="152"/>
      <c r="AE1283" s="20"/>
      <c r="AF1283" s="20"/>
      <c r="AG1283" s="20"/>
      <c r="AH1283" s="20"/>
      <c r="AI1283" s="20"/>
      <c r="AJ1283" s="20"/>
      <c r="AK1283" s="20"/>
      <c r="AL1283" s="20"/>
      <c r="AM1283" s="20"/>
      <c r="AN1283" s="20"/>
      <c r="AO1283" s="20"/>
      <c r="AP1283" s="20"/>
      <c r="AQ1283" s="20"/>
      <c r="AR1283" s="20"/>
      <c r="AS1283" s="20"/>
      <c r="AT1283" s="20"/>
      <c r="AU1283" s="20"/>
      <c r="AV1283" s="20"/>
      <c r="AW1283" s="20"/>
      <c r="AX1283" s="20"/>
      <c r="AY1283" s="20"/>
      <c r="AZ1283" s="20"/>
      <c r="BA1283" s="20"/>
      <c r="BB1283" s="20"/>
      <c r="BC1283" s="20"/>
      <c r="BD1283" s="20"/>
      <c r="BE1283" s="20"/>
      <c r="BF1283" s="20"/>
      <c r="BG1283" s="20"/>
      <c r="BH1283" s="20"/>
      <c r="BI1283" s="20"/>
      <c r="BJ1283" s="20"/>
      <c r="BK1283" s="20"/>
      <c r="BL1283" s="20"/>
      <c r="BM1283" s="20"/>
      <c r="BN1283" s="20"/>
      <c r="BO1283" s="20"/>
      <c r="BP1283" s="20"/>
      <c r="BQ1283" s="20"/>
      <c r="BR1283" s="20"/>
      <c r="BS1283" s="20"/>
      <c r="BT1283" s="20"/>
      <c r="BU1283" s="20"/>
      <c r="BV1283" s="20"/>
      <c r="BW1283" s="20"/>
      <c r="BX1283" s="20"/>
      <c r="BY1283" s="20"/>
      <c r="BZ1283" s="20"/>
      <c r="CA1283" s="20"/>
      <c r="CB1283" s="20"/>
      <c r="CC1283" s="20"/>
      <c r="CD1283" s="20"/>
      <c r="CE1283" s="20"/>
      <c r="CF1283" s="20"/>
      <c r="CG1283" s="20"/>
      <c r="CH1283" s="20"/>
      <c r="CI1283" s="20"/>
      <c r="CJ1283" s="20"/>
      <c r="CK1283" s="20"/>
      <c r="CL1283" s="20"/>
      <c r="CM1283" s="20"/>
      <c r="CN1283" s="20"/>
      <c r="CO1283" s="20"/>
      <c r="CP1283" s="20"/>
      <c r="CQ1283" s="20"/>
      <c r="CR1283" s="20"/>
      <c r="CS1283" s="20"/>
      <c r="CT1283" s="20"/>
      <c r="CU1283" s="20"/>
      <c r="CV1283" s="20"/>
      <c r="CW1283" s="20"/>
      <c r="CX1283" s="20"/>
      <c r="CY1283" s="20"/>
      <c r="CZ1283" s="20"/>
      <c r="DA1283" s="20"/>
      <c r="DB1283" s="20"/>
      <c r="DC1283" s="20"/>
      <c r="DD1283" s="20"/>
      <c r="DE1283" s="20"/>
      <c r="DF1283" s="20"/>
      <c r="DG1283" s="20"/>
      <c r="DH1283" s="20"/>
      <c r="DI1283" s="20"/>
      <c r="DJ1283" s="20"/>
      <c r="DK1283" s="20"/>
      <c r="DL1283" s="20"/>
      <c r="DM1283" s="20"/>
      <c r="DN1283" s="20"/>
      <c r="DO1283" s="20"/>
      <c r="DP1283" s="20"/>
      <c r="DQ1283" s="20"/>
      <c r="DR1283" s="20"/>
      <c r="DS1283" s="20"/>
      <c r="DT1283" s="20"/>
      <c r="DU1283" s="20"/>
      <c r="DV1283" s="20"/>
      <c r="DW1283" s="20"/>
      <c r="DX1283" s="20"/>
      <c r="DY1283" s="20"/>
      <c r="DZ1283" s="20"/>
      <c r="EA1283" s="20"/>
      <c r="EB1283" s="20"/>
      <c r="EC1283" s="20"/>
      <c r="ED1283" s="20"/>
      <c r="EE1283" s="20"/>
      <c r="EF1283" s="20"/>
      <c r="EG1283" s="20"/>
      <c r="EH1283" s="20"/>
    </row>
    <row r="1284" spans="1:138" s="19" customFormat="1" ht="12" customHeight="1" x14ac:dyDescent="0.25">
      <c r="A1284" s="22"/>
      <c r="B1284" s="4"/>
      <c r="C1284" s="73"/>
      <c r="D1284" s="73"/>
      <c r="E1284" s="73"/>
      <c r="F1284" s="73"/>
      <c r="G1284" s="73"/>
      <c r="H1284" s="73"/>
      <c r="I1284" s="73"/>
      <c r="J1284" s="73"/>
      <c r="K1284" s="82"/>
      <c r="L1284" s="81"/>
      <c r="M1284" s="81"/>
      <c r="N1284" s="55"/>
      <c r="O1284" s="55"/>
      <c r="P1284" s="56"/>
      <c r="Q1284" s="17"/>
      <c r="R1284" s="150"/>
      <c r="S1284" s="150"/>
      <c r="T1284" s="150"/>
      <c r="U1284" s="150"/>
      <c r="V1284" s="321"/>
      <c r="W1284" s="338"/>
      <c r="X1284" s="192"/>
      <c r="Y1284" s="195"/>
      <c r="Z1284" s="151"/>
      <c r="AA1284" s="152"/>
      <c r="AB1284" s="152"/>
      <c r="AC1284" s="152"/>
      <c r="AD1284" s="152"/>
      <c r="AE1284" s="20"/>
      <c r="AF1284" s="20"/>
      <c r="AG1284" s="20"/>
      <c r="AH1284" s="20"/>
      <c r="AI1284" s="20"/>
      <c r="AJ1284" s="20"/>
      <c r="AK1284" s="20"/>
      <c r="AL1284" s="20"/>
      <c r="AM1284" s="20"/>
      <c r="AN1284" s="20"/>
      <c r="AO1284" s="20"/>
      <c r="AP1284" s="20"/>
      <c r="AQ1284" s="20"/>
      <c r="AR1284" s="20"/>
      <c r="AS1284" s="20"/>
      <c r="AT1284" s="20"/>
      <c r="AU1284" s="20"/>
      <c r="AV1284" s="20"/>
      <c r="AW1284" s="20"/>
      <c r="AX1284" s="20"/>
      <c r="AY1284" s="20"/>
      <c r="AZ1284" s="20"/>
      <c r="BA1284" s="20"/>
      <c r="BB1284" s="20"/>
      <c r="BC1284" s="20"/>
      <c r="BD1284" s="20"/>
      <c r="BE1284" s="20"/>
      <c r="BF1284" s="20"/>
      <c r="BG1284" s="20"/>
      <c r="BH1284" s="20"/>
      <c r="BI1284" s="20"/>
      <c r="BJ1284" s="20"/>
      <c r="BK1284" s="20"/>
      <c r="BL1284" s="20"/>
      <c r="BM1284" s="20"/>
      <c r="BN1284" s="20"/>
      <c r="BO1284" s="20"/>
      <c r="BP1284" s="20"/>
      <c r="BQ1284" s="20"/>
      <c r="BR1284" s="20"/>
      <c r="BS1284" s="20"/>
      <c r="BT1284" s="20"/>
      <c r="BU1284" s="20"/>
      <c r="BV1284" s="20"/>
      <c r="BW1284" s="20"/>
      <c r="BX1284" s="20"/>
      <c r="BY1284" s="20"/>
      <c r="BZ1284" s="20"/>
      <c r="CA1284" s="20"/>
      <c r="CB1284" s="20"/>
      <c r="CC1284" s="20"/>
      <c r="CD1284" s="20"/>
      <c r="CE1284" s="20"/>
      <c r="CF1284" s="20"/>
      <c r="CG1284" s="20"/>
      <c r="CH1284" s="20"/>
      <c r="CI1284" s="20"/>
      <c r="CJ1284" s="20"/>
      <c r="CK1284" s="20"/>
      <c r="CL1284" s="20"/>
      <c r="CM1284" s="20"/>
      <c r="CN1284" s="20"/>
      <c r="CO1284" s="20"/>
      <c r="CP1284" s="20"/>
      <c r="CQ1284" s="20"/>
      <c r="CR1284" s="20"/>
      <c r="CS1284" s="20"/>
      <c r="CT1284" s="20"/>
      <c r="CU1284" s="20"/>
      <c r="CV1284" s="20"/>
      <c r="CW1284" s="20"/>
      <c r="CX1284" s="20"/>
      <c r="CY1284" s="20"/>
      <c r="CZ1284" s="20"/>
      <c r="DA1284" s="20"/>
      <c r="DB1284" s="20"/>
      <c r="DC1284" s="20"/>
      <c r="DD1284" s="20"/>
      <c r="DE1284" s="20"/>
      <c r="DF1284" s="20"/>
      <c r="DG1284" s="20"/>
      <c r="DH1284" s="20"/>
      <c r="DI1284" s="20"/>
      <c r="DJ1284" s="20"/>
      <c r="DK1284" s="20"/>
      <c r="DL1284" s="20"/>
      <c r="DM1284" s="20"/>
      <c r="DN1284" s="20"/>
      <c r="DO1284" s="20"/>
      <c r="DP1284" s="20"/>
      <c r="DQ1284" s="20"/>
      <c r="DR1284" s="20"/>
      <c r="DS1284" s="20"/>
      <c r="DT1284" s="20"/>
      <c r="DU1284" s="20"/>
      <c r="DV1284" s="20"/>
      <c r="DW1284" s="20"/>
      <c r="DX1284" s="20"/>
      <c r="DY1284" s="20"/>
      <c r="DZ1284" s="20"/>
      <c r="EA1284" s="20"/>
      <c r="EB1284" s="20"/>
      <c r="EC1284" s="20"/>
      <c r="ED1284" s="20"/>
      <c r="EE1284" s="20"/>
      <c r="EF1284" s="20"/>
      <c r="EG1284" s="20"/>
      <c r="EH1284" s="20"/>
    </row>
    <row r="1285" spans="1:138" s="19" customFormat="1" ht="12" customHeight="1" x14ac:dyDescent="0.25">
      <c r="A1285" s="22"/>
      <c r="B1285" s="4"/>
      <c r="C1285" s="73"/>
      <c r="D1285" s="73"/>
      <c r="E1285" s="73"/>
      <c r="F1285" s="73"/>
      <c r="G1285" s="73"/>
      <c r="H1285" s="73"/>
      <c r="I1285" s="73"/>
      <c r="J1285" s="73"/>
      <c r="K1285" s="82"/>
      <c r="L1285" s="81"/>
      <c r="M1285" s="81"/>
      <c r="N1285" s="55"/>
      <c r="O1285" s="55"/>
      <c r="P1285" s="56"/>
      <c r="Q1285" s="17"/>
      <c r="R1285" s="150"/>
      <c r="S1285" s="150"/>
      <c r="T1285" s="150"/>
      <c r="U1285" s="150"/>
      <c r="V1285" s="321"/>
      <c r="W1285" s="338"/>
      <c r="X1285" s="192"/>
      <c r="Y1285" s="195"/>
      <c r="Z1285" s="151"/>
      <c r="AA1285" s="152"/>
      <c r="AB1285" s="152"/>
      <c r="AC1285" s="152"/>
      <c r="AD1285" s="152"/>
      <c r="AE1285" s="20"/>
      <c r="AF1285" s="20"/>
      <c r="AG1285" s="20"/>
      <c r="AH1285" s="20"/>
      <c r="AI1285" s="20"/>
      <c r="AJ1285" s="20"/>
      <c r="AK1285" s="20"/>
      <c r="AL1285" s="20"/>
      <c r="AM1285" s="20"/>
      <c r="AN1285" s="20"/>
      <c r="AO1285" s="20"/>
      <c r="AP1285" s="20"/>
      <c r="AQ1285" s="20"/>
      <c r="AR1285" s="20"/>
      <c r="AS1285" s="20"/>
      <c r="AT1285" s="20"/>
      <c r="AU1285" s="20"/>
      <c r="AV1285" s="20"/>
      <c r="AW1285" s="20"/>
      <c r="AX1285" s="20"/>
      <c r="AY1285" s="20"/>
      <c r="AZ1285" s="20"/>
      <c r="BA1285" s="20"/>
      <c r="BB1285" s="20"/>
      <c r="BC1285" s="20"/>
      <c r="BD1285" s="20"/>
      <c r="BE1285" s="20"/>
      <c r="BF1285" s="20"/>
      <c r="BG1285" s="20"/>
      <c r="BH1285" s="20"/>
      <c r="BI1285" s="20"/>
      <c r="BJ1285" s="20"/>
      <c r="BK1285" s="20"/>
      <c r="BL1285" s="20"/>
      <c r="BM1285" s="20"/>
      <c r="BN1285" s="20"/>
      <c r="BO1285" s="20"/>
      <c r="BP1285" s="20"/>
      <c r="BQ1285" s="20"/>
      <c r="BR1285" s="20"/>
      <c r="BS1285" s="20"/>
      <c r="BT1285" s="20"/>
      <c r="BU1285" s="20"/>
      <c r="BV1285" s="20"/>
      <c r="BW1285" s="20"/>
      <c r="BX1285" s="20"/>
      <c r="BY1285" s="20"/>
      <c r="BZ1285" s="20"/>
      <c r="CA1285" s="20"/>
      <c r="CB1285" s="20"/>
      <c r="CC1285" s="20"/>
      <c r="CD1285" s="20"/>
      <c r="CE1285" s="20"/>
      <c r="CF1285" s="20"/>
      <c r="CG1285" s="20"/>
      <c r="CH1285" s="20"/>
      <c r="CI1285" s="20"/>
      <c r="CJ1285" s="20"/>
      <c r="CK1285" s="20"/>
      <c r="CL1285" s="20"/>
      <c r="CM1285" s="20"/>
      <c r="CN1285" s="20"/>
      <c r="CO1285" s="20"/>
      <c r="CP1285" s="20"/>
      <c r="CQ1285" s="20"/>
      <c r="CR1285" s="20"/>
      <c r="CS1285" s="20"/>
      <c r="CT1285" s="20"/>
      <c r="CU1285" s="20"/>
      <c r="CV1285" s="20"/>
      <c r="CW1285" s="20"/>
      <c r="CX1285" s="20"/>
      <c r="CY1285" s="20"/>
      <c r="CZ1285" s="20"/>
      <c r="DA1285" s="20"/>
      <c r="DB1285" s="20"/>
      <c r="DC1285" s="20"/>
      <c r="DD1285" s="20"/>
      <c r="DE1285" s="20"/>
      <c r="DF1285" s="20"/>
      <c r="DG1285" s="20"/>
      <c r="DH1285" s="20"/>
      <c r="DI1285" s="20"/>
      <c r="DJ1285" s="20"/>
      <c r="DK1285" s="20"/>
      <c r="DL1285" s="20"/>
      <c r="DM1285" s="20"/>
      <c r="DN1285" s="20"/>
      <c r="DO1285" s="20"/>
      <c r="DP1285" s="20"/>
      <c r="DQ1285" s="20"/>
      <c r="DR1285" s="20"/>
      <c r="DS1285" s="20"/>
      <c r="DT1285" s="20"/>
      <c r="DU1285" s="20"/>
      <c r="DV1285" s="20"/>
      <c r="DW1285" s="20"/>
      <c r="DX1285" s="20"/>
      <c r="DY1285" s="20"/>
      <c r="DZ1285" s="20"/>
      <c r="EA1285" s="20"/>
      <c r="EB1285" s="20"/>
      <c r="EC1285" s="20"/>
      <c r="ED1285" s="20"/>
      <c r="EE1285" s="20"/>
      <c r="EF1285" s="20"/>
      <c r="EG1285" s="20"/>
      <c r="EH1285" s="20"/>
    </row>
    <row r="1286" spans="1:138" s="19" customFormat="1" ht="12" customHeight="1" x14ac:dyDescent="0.25">
      <c r="A1286" s="22"/>
      <c r="B1286" s="4"/>
      <c r="C1286" s="73"/>
      <c r="D1286" s="73"/>
      <c r="E1286" s="73"/>
      <c r="F1286" s="73"/>
      <c r="G1286" s="73"/>
      <c r="H1286" s="73"/>
      <c r="I1286" s="73"/>
      <c r="J1286" s="73"/>
      <c r="K1286" s="82"/>
      <c r="L1286" s="81"/>
      <c r="M1286" s="81"/>
      <c r="N1286" s="55"/>
      <c r="O1286" s="55"/>
      <c r="P1286" s="56"/>
      <c r="Q1286" s="17"/>
      <c r="R1286" s="150"/>
      <c r="S1286" s="150"/>
      <c r="T1286" s="150"/>
      <c r="U1286" s="150"/>
      <c r="V1286" s="321"/>
      <c r="W1286" s="338"/>
      <c r="X1286" s="192"/>
      <c r="Y1286" s="195"/>
      <c r="Z1286" s="151"/>
      <c r="AA1286" s="152"/>
      <c r="AB1286" s="152"/>
      <c r="AC1286" s="152"/>
      <c r="AD1286" s="152"/>
      <c r="AE1286" s="20"/>
      <c r="AF1286" s="20"/>
      <c r="AG1286" s="20"/>
      <c r="AH1286" s="20"/>
      <c r="AI1286" s="20"/>
      <c r="AJ1286" s="20"/>
      <c r="AK1286" s="20"/>
      <c r="AL1286" s="20"/>
      <c r="AM1286" s="20"/>
      <c r="AN1286" s="20"/>
      <c r="AO1286" s="20"/>
      <c r="AP1286" s="20"/>
      <c r="AQ1286" s="20"/>
      <c r="AR1286" s="20"/>
      <c r="AS1286" s="20"/>
      <c r="AT1286" s="20"/>
      <c r="AU1286" s="20"/>
      <c r="AV1286" s="20"/>
      <c r="AW1286" s="20"/>
      <c r="AX1286" s="20"/>
      <c r="AY1286" s="20"/>
      <c r="AZ1286" s="20"/>
      <c r="BA1286" s="20"/>
      <c r="BB1286" s="20"/>
      <c r="BC1286" s="20"/>
      <c r="BD1286" s="20"/>
      <c r="BE1286" s="20"/>
      <c r="BF1286" s="20"/>
      <c r="BG1286" s="20"/>
      <c r="BH1286" s="20"/>
      <c r="BI1286" s="20"/>
      <c r="BJ1286" s="20"/>
      <c r="BK1286" s="20"/>
      <c r="BL1286" s="20"/>
      <c r="BM1286" s="20"/>
      <c r="BN1286" s="20"/>
      <c r="BO1286" s="20"/>
      <c r="BP1286" s="20"/>
      <c r="BQ1286" s="20"/>
      <c r="BR1286" s="20"/>
      <c r="BS1286" s="20"/>
      <c r="BT1286" s="20"/>
      <c r="BU1286" s="20"/>
      <c r="BV1286" s="20"/>
      <c r="BW1286" s="20"/>
      <c r="BX1286" s="20"/>
      <c r="BY1286" s="20"/>
      <c r="BZ1286" s="20"/>
      <c r="CA1286" s="20"/>
      <c r="CB1286" s="20"/>
      <c r="CC1286" s="20"/>
      <c r="CD1286" s="20"/>
      <c r="CE1286" s="20"/>
      <c r="CF1286" s="20"/>
      <c r="CG1286" s="20"/>
      <c r="CH1286" s="20"/>
      <c r="CI1286" s="20"/>
      <c r="CJ1286" s="20"/>
      <c r="CK1286" s="20"/>
      <c r="CL1286" s="20"/>
      <c r="CM1286" s="20"/>
      <c r="CN1286" s="20"/>
      <c r="CO1286" s="20"/>
      <c r="CP1286" s="20"/>
      <c r="CQ1286" s="20"/>
      <c r="CR1286" s="20"/>
      <c r="CS1286" s="20"/>
      <c r="CT1286" s="20"/>
      <c r="CU1286" s="20"/>
      <c r="CV1286" s="20"/>
      <c r="CW1286" s="20"/>
      <c r="CX1286" s="20"/>
      <c r="CY1286" s="20"/>
      <c r="CZ1286" s="20"/>
      <c r="DA1286" s="20"/>
      <c r="DB1286" s="20"/>
      <c r="DC1286" s="20"/>
      <c r="DD1286" s="20"/>
      <c r="DE1286" s="20"/>
      <c r="DF1286" s="20"/>
      <c r="DG1286" s="20"/>
      <c r="DH1286" s="20"/>
      <c r="DI1286" s="20"/>
      <c r="DJ1286" s="20"/>
      <c r="DK1286" s="20"/>
      <c r="DL1286" s="20"/>
      <c r="DM1286" s="20"/>
      <c r="DN1286" s="20"/>
      <c r="DO1286" s="20"/>
      <c r="DP1286" s="20"/>
      <c r="DQ1286" s="20"/>
      <c r="DR1286" s="20"/>
      <c r="DS1286" s="20"/>
      <c r="DT1286" s="20"/>
      <c r="DU1286" s="20"/>
      <c r="DV1286" s="20"/>
      <c r="DW1286" s="20"/>
      <c r="DX1286" s="20"/>
      <c r="DY1286" s="20"/>
      <c r="DZ1286" s="20"/>
      <c r="EA1286" s="20"/>
      <c r="EB1286" s="20"/>
      <c r="EC1286" s="20"/>
      <c r="ED1286" s="20"/>
      <c r="EE1286" s="20"/>
      <c r="EF1286" s="20"/>
      <c r="EG1286" s="20"/>
      <c r="EH1286" s="20"/>
    </row>
    <row r="1287" spans="1:138" s="19" customFormat="1" ht="12" customHeight="1" x14ac:dyDescent="0.25">
      <c r="A1287" s="22"/>
      <c r="B1287" s="4"/>
      <c r="C1287" s="73"/>
      <c r="D1287" s="73"/>
      <c r="E1287" s="73"/>
      <c r="F1287" s="73"/>
      <c r="G1287" s="73"/>
      <c r="H1287" s="73"/>
      <c r="I1287" s="73"/>
      <c r="J1287" s="73"/>
      <c r="K1287" s="82"/>
      <c r="L1287" s="81"/>
      <c r="M1287" s="81"/>
      <c r="N1287" s="55"/>
      <c r="O1287" s="55"/>
      <c r="P1287" s="56"/>
      <c r="Q1287" s="17"/>
      <c r="R1287" s="150"/>
      <c r="S1287" s="150"/>
      <c r="T1287" s="150"/>
      <c r="U1287" s="150"/>
      <c r="V1287" s="321"/>
      <c r="W1287" s="338"/>
      <c r="X1287" s="192"/>
      <c r="Y1287" s="195"/>
      <c r="Z1287" s="151"/>
      <c r="AA1287" s="152"/>
      <c r="AB1287" s="152"/>
      <c r="AC1287" s="152"/>
      <c r="AD1287" s="152"/>
      <c r="AE1287" s="20"/>
      <c r="AF1287" s="20"/>
      <c r="AG1287" s="20"/>
      <c r="AH1287" s="20"/>
      <c r="AI1287" s="20"/>
      <c r="AJ1287" s="20"/>
      <c r="AK1287" s="20"/>
      <c r="AL1287" s="20"/>
      <c r="AM1287" s="20"/>
      <c r="AN1287" s="20"/>
      <c r="AO1287" s="20"/>
      <c r="AP1287" s="20"/>
      <c r="AQ1287" s="20"/>
      <c r="AR1287" s="20"/>
      <c r="AS1287" s="20"/>
      <c r="AT1287" s="20"/>
      <c r="AU1287" s="20"/>
      <c r="AV1287" s="20"/>
      <c r="AW1287" s="20"/>
      <c r="AX1287" s="20"/>
      <c r="AY1287" s="20"/>
      <c r="AZ1287" s="20"/>
      <c r="BA1287" s="20"/>
      <c r="BB1287" s="20"/>
      <c r="BC1287" s="20"/>
      <c r="BD1287" s="20"/>
      <c r="BE1287" s="20"/>
      <c r="BF1287" s="20"/>
      <c r="BG1287" s="20"/>
      <c r="BH1287" s="20"/>
      <c r="BI1287" s="20"/>
      <c r="BJ1287" s="20"/>
      <c r="BK1287" s="20"/>
      <c r="BL1287" s="20"/>
      <c r="BM1287" s="20"/>
      <c r="BN1287" s="20"/>
      <c r="BO1287" s="20"/>
      <c r="BP1287" s="20"/>
      <c r="BQ1287" s="20"/>
      <c r="BR1287" s="20"/>
      <c r="BS1287" s="20"/>
      <c r="BT1287" s="20"/>
      <c r="BU1287" s="20"/>
      <c r="BV1287" s="20"/>
      <c r="BW1287" s="20"/>
      <c r="BX1287" s="20"/>
      <c r="BY1287" s="20"/>
      <c r="BZ1287" s="20"/>
      <c r="CA1287" s="20"/>
      <c r="CB1287" s="20"/>
      <c r="CC1287" s="20"/>
      <c r="CD1287" s="20"/>
      <c r="CE1287" s="20"/>
      <c r="CF1287" s="20"/>
      <c r="CG1287" s="20"/>
      <c r="CH1287" s="20"/>
      <c r="CI1287" s="20"/>
      <c r="CJ1287" s="20"/>
      <c r="CK1287" s="20"/>
      <c r="CL1287" s="20"/>
      <c r="CM1287" s="20"/>
      <c r="CN1287" s="20"/>
      <c r="CO1287" s="20"/>
      <c r="CP1287" s="20"/>
      <c r="CQ1287" s="20"/>
      <c r="CR1287" s="20"/>
      <c r="CS1287" s="20"/>
      <c r="CT1287" s="20"/>
      <c r="CU1287" s="20"/>
      <c r="CV1287" s="20"/>
      <c r="CW1287" s="20"/>
      <c r="CX1287" s="20"/>
      <c r="CY1287" s="20"/>
      <c r="CZ1287" s="20"/>
      <c r="DA1287" s="20"/>
      <c r="DB1287" s="20"/>
      <c r="DC1287" s="20"/>
      <c r="DD1287" s="20"/>
      <c r="DE1287" s="20"/>
      <c r="DF1287" s="20"/>
      <c r="DG1287" s="20"/>
      <c r="DH1287" s="20"/>
      <c r="DI1287" s="20"/>
      <c r="DJ1287" s="20"/>
      <c r="DK1287" s="20"/>
      <c r="DL1287" s="20"/>
      <c r="DM1287" s="20"/>
      <c r="DN1287" s="20"/>
      <c r="DO1287" s="20"/>
      <c r="DP1287" s="20"/>
      <c r="DQ1287" s="20"/>
      <c r="DR1287" s="20"/>
      <c r="DS1287" s="20"/>
      <c r="DT1287" s="20"/>
      <c r="DU1287" s="20"/>
      <c r="DV1287" s="20"/>
      <c r="DW1287" s="20"/>
      <c r="DX1287" s="20"/>
      <c r="DY1287" s="20"/>
      <c r="DZ1287" s="20"/>
      <c r="EA1287" s="20"/>
      <c r="EB1287" s="20"/>
      <c r="EC1287" s="20"/>
      <c r="ED1287" s="20"/>
      <c r="EE1287" s="20"/>
      <c r="EF1287" s="20"/>
      <c r="EG1287" s="20"/>
      <c r="EH1287" s="20"/>
    </row>
    <row r="1288" spans="1:138" s="19" customFormat="1" ht="12" customHeight="1" x14ac:dyDescent="0.25">
      <c r="A1288" s="22"/>
      <c r="B1288" s="4"/>
      <c r="C1288" s="73"/>
      <c r="D1288" s="73"/>
      <c r="E1288" s="73"/>
      <c r="F1288" s="73"/>
      <c r="G1288" s="73"/>
      <c r="H1288" s="73"/>
      <c r="I1288" s="73"/>
      <c r="J1288" s="73"/>
      <c r="K1288" s="82"/>
      <c r="L1288" s="81"/>
      <c r="M1288" s="81"/>
      <c r="N1288" s="55"/>
      <c r="O1288" s="55"/>
      <c r="P1288" s="56"/>
      <c r="Q1288" s="17"/>
      <c r="R1288" s="150"/>
      <c r="S1288" s="150"/>
      <c r="T1288" s="150"/>
      <c r="U1288" s="150"/>
      <c r="V1288" s="321"/>
      <c r="W1288" s="338"/>
      <c r="X1288" s="192"/>
      <c r="Y1288" s="195"/>
      <c r="Z1288" s="151"/>
      <c r="AA1288" s="152"/>
      <c r="AB1288" s="152"/>
      <c r="AC1288" s="152"/>
      <c r="AD1288" s="152"/>
      <c r="AE1288" s="20"/>
      <c r="AF1288" s="20"/>
      <c r="AG1288" s="20"/>
      <c r="AH1288" s="20"/>
      <c r="AI1288" s="20"/>
      <c r="AJ1288" s="20"/>
      <c r="AK1288" s="20"/>
      <c r="AL1288" s="20"/>
      <c r="AM1288" s="20"/>
      <c r="AN1288" s="20"/>
      <c r="AO1288" s="20"/>
      <c r="AP1288" s="20"/>
      <c r="AQ1288" s="20"/>
      <c r="AR1288" s="20"/>
      <c r="AS1288" s="20"/>
      <c r="AT1288" s="20"/>
      <c r="AU1288" s="20"/>
      <c r="AV1288" s="20"/>
      <c r="AW1288" s="20"/>
      <c r="AX1288" s="20"/>
      <c r="AY1288" s="20"/>
      <c r="AZ1288" s="20"/>
      <c r="BA1288" s="20"/>
      <c r="BB1288" s="20"/>
      <c r="BC1288" s="20"/>
      <c r="BD1288" s="20"/>
      <c r="BE1288" s="20"/>
      <c r="BF1288" s="20"/>
      <c r="BG1288" s="20"/>
      <c r="BH1288" s="20"/>
      <c r="BI1288" s="20"/>
      <c r="BJ1288" s="20"/>
      <c r="BK1288" s="20"/>
      <c r="BL1288" s="20"/>
      <c r="BM1288" s="20"/>
      <c r="BN1288" s="20"/>
      <c r="BO1288" s="20"/>
      <c r="BP1288" s="20"/>
      <c r="BQ1288" s="20"/>
      <c r="BR1288" s="20"/>
      <c r="BS1288" s="20"/>
      <c r="BT1288" s="20"/>
      <c r="BU1288" s="20"/>
      <c r="BV1288" s="20"/>
      <c r="BW1288" s="20"/>
      <c r="BX1288" s="20"/>
      <c r="BY1288" s="20"/>
      <c r="BZ1288" s="20"/>
      <c r="CA1288" s="20"/>
      <c r="CB1288" s="20"/>
      <c r="CC1288" s="20"/>
      <c r="CD1288" s="20"/>
      <c r="CE1288" s="20"/>
      <c r="CF1288" s="20"/>
      <c r="CG1288" s="20"/>
      <c r="CH1288" s="20"/>
      <c r="CI1288" s="20"/>
      <c r="CJ1288" s="20"/>
      <c r="CK1288" s="20"/>
      <c r="CL1288" s="20"/>
      <c r="CM1288" s="20"/>
      <c r="CN1288" s="20"/>
      <c r="CO1288" s="20"/>
      <c r="CP1288" s="20"/>
      <c r="CQ1288" s="20"/>
      <c r="CR1288" s="20"/>
      <c r="CS1288" s="20"/>
      <c r="CT1288" s="20"/>
      <c r="CU1288" s="20"/>
      <c r="CV1288" s="20"/>
      <c r="CW1288" s="20"/>
      <c r="CX1288" s="20"/>
      <c r="CY1288" s="20"/>
      <c r="CZ1288" s="20"/>
      <c r="DA1288" s="20"/>
      <c r="DB1288" s="20"/>
      <c r="DC1288" s="20"/>
      <c r="DD1288" s="20"/>
      <c r="DE1288" s="20"/>
      <c r="DF1288" s="20"/>
      <c r="DG1288" s="20"/>
      <c r="DH1288" s="20"/>
      <c r="DI1288" s="20"/>
      <c r="DJ1288" s="20"/>
      <c r="DK1288" s="20"/>
      <c r="DL1288" s="20"/>
      <c r="DM1288" s="20"/>
      <c r="DN1288" s="20"/>
      <c r="DO1288" s="20"/>
      <c r="DP1288" s="20"/>
      <c r="DQ1288" s="20"/>
      <c r="DR1288" s="20"/>
      <c r="DS1288" s="20"/>
      <c r="DT1288" s="20"/>
      <c r="DU1288" s="20"/>
      <c r="DV1288" s="20"/>
      <c r="DW1288" s="20"/>
      <c r="DX1288" s="20"/>
      <c r="DY1288" s="20"/>
      <c r="DZ1288" s="20"/>
      <c r="EA1288" s="20"/>
      <c r="EB1288" s="20"/>
      <c r="EC1288" s="20"/>
      <c r="ED1288" s="20"/>
      <c r="EE1288" s="20"/>
      <c r="EF1288" s="20"/>
      <c r="EG1288" s="20"/>
      <c r="EH1288" s="20"/>
    </row>
    <row r="1289" spans="1:138" s="19" customFormat="1" ht="12" customHeight="1" x14ac:dyDescent="0.25">
      <c r="A1289" s="22"/>
      <c r="B1289" s="4"/>
      <c r="C1289" s="73"/>
      <c r="D1289" s="73"/>
      <c r="E1289" s="73"/>
      <c r="F1289" s="73"/>
      <c r="G1289" s="73"/>
      <c r="H1289" s="73"/>
      <c r="I1289" s="73"/>
      <c r="J1289" s="73"/>
      <c r="K1289" s="82"/>
      <c r="L1289" s="81"/>
      <c r="M1289" s="81"/>
      <c r="N1289" s="55"/>
      <c r="O1289" s="55"/>
      <c r="P1289" s="56"/>
      <c r="Q1289" s="17"/>
      <c r="R1289" s="150"/>
      <c r="S1289" s="150"/>
      <c r="T1289" s="150"/>
      <c r="U1289" s="150"/>
      <c r="V1289" s="321"/>
      <c r="W1289" s="338"/>
      <c r="X1289" s="192"/>
      <c r="Y1289" s="195"/>
      <c r="Z1289" s="151"/>
      <c r="AA1289" s="152"/>
      <c r="AB1289" s="152"/>
      <c r="AC1289" s="152"/>
      <c r="AD1289" s="152"/>
      <c r="AE1289" s="20"/>
      <c r="AF1289" s="20"/>
      <c r="AG1289" s="20"/>
      <c r="AH1289" s="20"/>
      <c r="AI1289" s="20"/>
      <c r="AJ1289" s="20"/>
      <c r="AK1289" s="20"/>
      <c r="AL1289" s="20"/>
      <c r="AM1289" s="20"/>
      <c r="AN1289" s="20"/>
      <c r="AO1289" s="20"/>
      <c r="AP1289" s="20"/>
      <c r="AQ1289" s="20"/>
      <c r="AR1289" s="20"/>
      <c r="AS1289" s="20"/>
      <c r="AT1289" s="20"/>
      <c r="AU1289" s="20"/>
      <c r="AV1289" s="20"/>
      <c r="AW1289" s="20"/>
      <c r="AX1289" s="20"/>
      <c r="AY1289" s="20"/>
      <c r="AZ1289" s="20"/>
      <c r="BA1289" s="20"/>
      <c r="BB1289" s="20"/>
      <c r="BC1289" s="20"/>
      <c r="BD1289" s="20"/>
      <c r="BE1289" s="20"/>
      <c r="BF1289" s="20"/>
      <c r="BG1289" s="20"/>
      <c r="BH1289" s="20"/>
      <c r="BI1289" s="20"/>
      <c r="BJ1289" s="20"/>
      <c r="BK1289" s="20"/>
      <c r="BL1289" s="20"/>
      <c r="BM1289" s="20"/>
      <c r="BN1289" s="20"/>
      <c r="BO1289" s="20"/>
      <c r="BP1289" s="20"/>
      <c r="BQ1289" s="20"/>
      <c r="BR1289" s="20"/>
      <c r="BS1289" s="20"/>
      <c r="BT1289" s="20"/>
      <c r="BU1289" s="20"/>
      <c r="BV1289" s="20"/>
      <c r="BW1289" s="20"/>
      <c r="BX1289" s="20"/>
      <c r="BY1289" s="20"/>
      <c r="BZ1289" s="20"/>
      <c r="CA1289" s="20"/>
      <c r="CB1289" s="20"/>
      <c r="CC1289" s="20"/>
      <c r="CD1289" s="20"/>
      <c r="CE1289" s="20"/>
      <c r="CF1289" s="20"/>
      <c r="CG1289" s="20"/>
      <c r="CH1289" s="20"/>
      <c r="CI1289" s="20"/>
      <c r="CJ1289" s="20"/>
      <c r="CK1289" s="20"/>
      <c r="CL1289" s="20"/>
      <c r="CM1289" s="20"/>
      <c r="CN1289" s="20"/>
      <c r="CO1289" s="20"/>
      <c r="CP1289" s="20"/>
      <c r="CQ1289" s="20"/>
      <c r="CR1289" s="20"/>
      <c r="CS1289" s="20"/>
      <c r="CT1289" s="20"/>
      <c r="CU1289" s="20"/>
      <c r="CV1289" s="20"/>
      <c r="CW1289" s="20"/>
      <c r="CX1289" s="20"/>
      <c r="CY1289" s="20"/>
      <c r="CZ1289" s="20"/>
      <c r="DA1289" s="20"/>
      <c r="DB1289" s="20"/>
      <c r="DC1289" s="20"/>
      <c r="DD1289" s="20"/>
      <c r="DE1289" s="20"/>
      <c r="DF1289" s="20"/>
      <c r="DG1289" s="20"/>
      <c r="DH1289" s="20"/>
      <c r="DI1289" s="20"/>
      <c r="DJ1289" s="20"/>
      <c r="DK1289" s="20"/>
      <c r="DL1289" s="20"/>
      <c r="DM1289" s="20"/>
      <c r="DN1289" s="20"/>
      <c r="DO1289" s="20"/>
      <c r="DP1289" s="20"/>
      <c r="DQ1289" s="20"/>
      <c r="DR1289" s="20"/>
      <c r="DS1289" s="20"/>
      <c r="DT1289" s="20"/>
      <c r="DU1289" s="20"/>
      <c r="DV1289" s="20"/>
      <c r="DW1289" s="20"/>
      <c r="DX1289" s="20"/>
      <c r="DY1289" s="20"/>
      <c r="DZ1289" s="20"/>
      <c r="EA1289" s="20"/>
      <c r="EB1289" s="20"/>
      <c r="EC1289" s="20"/>
      <c r="ED1289" s="20"/>
      <c r="EE1289" s="20"/>
      <c r="EF1289" s="20"/>
      <c r="EG1289" s="20"/>
      <c r="EH1289" s="20"/>
    </row>
    <row r="1290" spans="1:138" s="19" customFormat="1" ht="12" customHeight="1" x14ac:dyDescent="0.25">
      <c r="A1290" s="22"/>
      <c r="B1290" s="4"/>
      <c r="C1290" s="73"/>
      <c r="D1290" s="73"/>
      <c r="E1290" s="73"/>
      <c r="F1290" s="73"/>
      <c r="G1290" s="73"/>
      <c r="H1290" s="73"/>
      <c r="I1290" s="73"/>
      <c r="J1290" s="73"/>
      <c r="K1290" s="82"/>
      <c r="L1290" s="81"/>
      <c r="M1290" s="81"/>
      <c r="N1290" s="55"/>
      <c r="O1290" s="55"/>
      <c r="P1290" s="56"/>
      <c r="Q1290" s="17"/>
      <c r="R1290" s="150"/>
      <c r="S1290" s="150"/>
      <c r="T1290" s="150"/>
      <c r="U1290" s="150"/>
      <c r="V1290" s="321"/>
      <c r="W1290" s="338"/>
      <c r="X1290" s="192"/>
      <c r="Y1290" s="195"/>
      <c r="Z1290" s="151"/>
      <c r="AA1290" s="152"/>
      <c r="AB1290" s="152"/>
      <c r="AC1290" s="152"/>
      <c r="AD1290" s="152"/>
      <c r="AE1290" s="20"/>
      <c r="AF1290" s="20"/>
      <c r="AG1290" s="20"/>
      <c r="AH1290" s="20"/>
      <c r="AI1290" s="20"/>
      <c r="AJ1290" s="20"/>
      <c r="AK1290" s="20"/>
      <c r="AL1290" s="20"/>
      <c r="AM1290" s="20"/>
      <c r="AN1290" s="20"/>
      <c r="AO1290" s="20"/>
      <c r="AP1290" s="20"/>
      <c r="AQ1290" s="20"/>
      <c r="AR1290" s="20"/>
      <c r="AS1290" s="20"/>
      <c r="AT1290" s="20"/>
      <c r="AU1290" s="20"/>
      <c r="AV1290" s="20"/>
      <c r="AW1290" s="20"/>
      <c r="AX1290" s="20"/>
      <c r="AY1290" s="20"/>
      <c r="AZ1290" s="20"/>
      <c r="BA1290" s="20"/>
      <c r="BB1290" s="20"/>
      <c r="BC1290" s="20"/>
      <c r="BD1290" s="20"/>
      <c r="BE1290" s="20"/>
      <c r="BF1290" s="20"/>
      <c r="BG1290" s="20"/>
      <c r="BH1290" s="20"/>
      <c r="BI1290" s="20"/>
      <c r="BJ1290" s="20"/>
      <c r="BK1290" s="20"/>
      <c r="BL1290" s="20"/>
      <c r="BM1290" s="20"/>
      <c r="BN1290" s="20"/>
      <c r="BO1290" s="20"/>
      <c r="BP1290" s="20"/>
      <c r="BQ1290" s="20"/>
      <c r="BR1290" s="20"/>
      <c r="BS1290" s="20"/>
      <c r="BT1290" s="20"/>
      <c r="BU1290" s="20"/>
      <c r="BV1290" s="20"/>
      <c r="BW1290" s="20"/>
      <c r="BX1290" s="20"/>
      <c r="BY1290" s="20"/>
      <c r="BZ1290" s="20"/>
      <c r="CA1290" s="20"/>
      <c r="CB1290" s="20"/>
      <c r="CC1290" s="20"/>
      <c r="CD1290" s="20"/>
      <c r="CE1290" s="20"/>
      <c r="CF1290" s="20"/>
      <c r="CG1290" s="20"/>
      <c r="CH1290" s="20"/>
      <c r="CI1290" s="20"/>
      <c r="CJ1290" s="20"/>
      <c r="CK1290" s="20"/>
      <c r="CL1290" s="20"/>
      <c r="CM1290" s="20"/>
      <c r="CN1290" s="20"/>
      <c r="CO1290" s="20"/>
      <c r="CP1290" s="20"/>
      <c r="CQ1290" s="20"/>
      <c r="CR1290" s="20"/>
      <c r="CS1290" s="20"/>
      <c r="CT1290" s="20"/>
      <c r="CU1290" s="20"/>
      <c r="CV1290" s="20"/>
      <c r="CW1290" s="20"/>
      <c r="CX1290" s="20"/>
      <c r="CY1290" s="20"/>
      <c r="CZ1290" s="20"/>
      <c r="DA1290" s="20"/>
      <c r="DB1290" s="20"/>
      <c r="DC1290" s="20"/>
      <c r="DD1290" s="20"/>
      <c r="DE1290" s="20"/>
      <c r="DF1290" s="20"/>
      <c r="DG1290" s="20"/>
      <c r="DH1290" s="20"/>
      <c r="DI1290" s="20"/>
      <c r="DJ1290" s="20"/>
      <c r="DK1290" s="20"/>
      <c r="DL1290" s="20"/>
      <c r="DM1290" s="20"/>
      <c r="DN1290" s="20"/>
      <c r="DO1290" s="20"/>
      <c r="DP1290" s="20"/>
      <c r="DQ1290" s="20"/>
      <c r="DR1290" s="20"/>
      <c r="DS1290" s="20"/>
      <c r="DT1290" s="20"/>
      <c r="DU1290" s="20"/>
      <c r="DV1290" s="20"/>
      <c r="DW1290" s="20"/>
      <c r="DX1290" s="20"/>
      <c r="DY1290" s="20"/>
      <c r="DZ1290" s="20"/>
      <c r="EA1290" s="20"/>
      <c r="EB1290" s="20"/>
      <c r="EC1290" s="20"/>
      <c r="ED1290" s="20"/>
      <c r="EE1290" s="20"/>
      <c r="EF1290" s="20"/>
      <c r="EG1290" s="20"/>
      <c r="EH1290" s="20"/>
    </row>
    <row r="1291" spans="1:138" s="19" customFormat="1" ht="12" customHeight="1" x14ac:dyDescent="0.25">
      <c r="A1291" s="22"/>
      <c r="B1291" s="4"/>
      <c r="C1291" s="73"/>
      <c r="D1291" s="73"/>
      <c r="E1291" s="73"/>
      <c r="F1291" s="73"/>
      <c r="G1291" s="73"/>
      <c r="H1291" s="73"/>
      <c r="I1291" s="73"/>
      <c r="J1291" s="73"/>
      <c r="K1291" s="82"/>
      <c r="L1291" s="81"/>
      <c r="M1291" s="81"/>
      <c r="N1291" s="55"/>
      <c r="O1291" s="55"/>
      <c r="P1291" s="56"/>
      <c r="Q1291" s="17"/>
      <c r="R1291" s="150"/>
      <c r="S1291" s="150"/>
      <c r="T1291" s="150"/>
      <c r="U1291" s="150"/>
      <c r="V1291" s="321"/>
      <c r="W1291" s="338"/>
      <c r="X1291" s="192"/>
      <c r="Y1291" s="195"/>
      <c r="Z1291" s="151"/>
      <c r="AA1291" s="152"/>
      <c r="AB1291" s="152"/>
      <c r="AC1291" s="152"/>
      <c r="AD1291" s="152"/>
      <c r="AE1291" s="20"/>
      <c r="AF1291" s="20"/>
      <c r="AG1291" s="20"/>
      <c r="AH1291" s="20"/>
      <c r="AI1291" s="20"/>
      <c r="AJ1291" s="20"/>
      <c r="AK1291" s="20"/>
      <c r="AL1291" s="20"/>
      <c r="AM1291" s="20"/>
      <c r="AN1291" s="20"/>
      <c r="AO1291" s="20"/>
      <c r="AP1291" s="20"/>
      <c r="AQ1291" s="20"/>
      <c r="AR1291" s="20"/>
      <c r="AS1291" s="20"/>
      <c r="AT1291" s="20"/>
      <c r="AU1291" s="20"/>
      <c r="AV1291" s="20"/>
      <c r="AW1291" s="20"/>
      <c r="AX1291" s="20"/>
      <c r="AY1291" s="20"/>
      <c r="AZ1291" s="20"/>
      <c r="BA1291" s="20"/>
      <c r="BB1291" s="20"/>
      <c r="BC1291" s="20"/>
      <c r="BD1291" s="20"/>
      <c r="BE1291" s="20"/>
      <c r="BF1291" s="20"/>
      <c r="BG1291" s="20"/>
      <c r="BH1291" s="20"/>
      <c r="BI1291" s="20"/>
      <c r="BJ1291" s="20"/>
      <c r="BK1291" s="20"/>
      <c r="BL1291" s="20"/>
      <c r="BM1291" s="20"/>
      <c r="BN1291" s="20"/>
      <c r="BO1291" s="20"/>
      <c r="BP1291" s="20"/>
      <c r="BQ1291" s="20"/>
      <c r="BR1291" s="20"/>
      <c r="BS1291" s="20"/>
      <c r="BT1291" s="20"/>
      <c r="BU1291" s="20"/>
      <c r="BV1291" s="20"/>
      <c r="BW1291" s="20"/>
      <c r="BX1291" s="20"/>
      <c r="BY1291" s="20"/>
      <c r="BZ1291" s="20"/>
      <c r="CA1291" s="20"/>
      <c r="CB1291" s="20"/>
      <c r="CC1291" s="20"/>
      <c r="CD1291" s="20"/>
      <c r="CE1291" s="20"/>
      <c r="CF1291" s="20"/>
      <c r="CG1291" s="20"/>
      <c r="CH1291" s="20"/>
      <c r="CI1291" s="20"/>
      <c r="CJ1291" s="20"/>
      <c r="CK1291" s="20"/>
      <c r="CL1291" s="20"/>
      <c r="CM1291" s="20"/>
      <c r="CN1291" s="20"/>
      <c r="CO1291" s="20"/>
      <c r="CP1291" s="20"/>
      <c r="CQ1291" s="20"/>
      <c r="CR1291" s="20"/>
      <c r="CS1291" s="20"/>
      <c r="CT1291" s="20"/>
      <c r="CU1291" s="20"/>
      <c r="CV1291" s="20"/>
      <c r="CW1291" s="20"/>
      <c r="CX1291" s="20"/>
      <c r="CY1291" s="20"/>
      <c r="CZ1291" s="20"/>
      <c r="DA1291" s="20"/>
      <c r="DB1291" s="20"/>
      <c r="DC1291" s="20"/>
      <c r="DD1291" s="20"/>
      <c r="DE1291" s="20"/>
      <c r="DF1291" s="20"/>
      <c r="DG1291" s="20"/>
      <c r="DH1291" s="20"/>
      <c r="DI1291" s="20"/>
      <c r="DJ1291" s="20"/>
      <c r="DK1291" s="20"/>
      <c r="DL1291" s="20"/>
      <c r="DM1291" s="20"/>
      <c r="DN1291" s="20"/>
      <c r="DO1291" s="20"/>
      <c r="DP1291" s="20"/>
      <c r="DQ1291" s="20"/>
      <c r="DR1291" s="20"/>
      <c r="DS1291" s="20"/>
      <c r="DT1291" s="20"/>
      <c r="DU1291" s="20"/>
      <c r="DV1291" s="20"/>
      <c r="DW1291" s="20"/>
      <c r="DX1291" s="20"/>
      <c r="DY1291" s="20"/>
      <c r="DZ1291" s="20"/>
      <c r="EA1291" s="20"/>
      <c r="EB1291" s="20"/>
      <c r="EC1291" s="20"/>
      <c r="ED1291" s="20"/>
      <c r="EE1291" s="20"/>
      <c r="EF1291" s="20"/>
      <c r="EG1291" s="20"/>
      <c r="EH1291" s="20"/>
    </row>
    <row r="1292" spans="1:138" s="19" customFormat="1" ht="12" customHeight="1" x14ac:dyDescent="0.25">
      <c r="A1292" s="22"/>
      <c r="B1292" s="4"/>
      <c r="C1292" s="73"/>
      <c r="D1292" s="73"/>
      <c r="E1292" s="73"/>
      <c r="F1292" s="73"/>
      <c r="G1292" s="73"/>
      <c r="H1292" s="73"/>
      <c r="I1292" s="73"/>
      <c r="J1292" s="73"/>
      <c r="K1292" s="82"/>
      <c r="L1292" s="81"/>
      <c r="M1292" s="81"/>
      <c r="N1292" s="55"/>
      <c r="O1292" s="55"/>
      <c r="P1292" s="56"/>
      <c r="Q1292" s="17"/>
      <c r="R1292" s="150"/>
      <c r="S1292" s="150"/>
      <c r="T1292" s="150"/>
      <c r="U1292" s="150"/>
      <c r="V1292" s="321"/>
      <c r="W1292" s="338"/>
      <c r="X1292" s="192"/>
      <c r="Y1292" s="195"/>
      <c r="Z1292" s="151"/>
      <c r="AA1292" s="152"/>
      <c r="AB1292" s="152"/>
      <c r="AC1292" s="152"/>
      <c r="AD1292" s="152"/>
      <c r="AE1292" s="20"/>
      <c r="AF1292" s="20"/>
      <c r="AG1292" s="20"/>
      <c r="AH1292" s="20"/>
      <c r="AI1292" s="20"/>
      <c r="AJ1292" s="20"/>
      <c r="AK1292" s="20"/>
      <c r="AL1292" s="20"/>
      <c r="AM1292" s="20"/>
      <c r="AN1292" s="20"/>
      <c r="AO1292" s="20"/>
      <c r="AP1292" s="20"/>
      <c r="AQ1292" s="20"/>
      <c r="AR1292" s="20"/>
      <c r="AS1292" s="20"/>
      <c r="AT1292" s="20"/>
      <c r="AU1292" s="20"/>
      <c r="AV1292" s="20"/>
      <c r="AW1292" s="20"/>
      <c r="AX1292" s="20"/>
      <c r="AY1292" s="20"/>
      <c r="AZ1292" s="20"/>
      <c r="BA1292" s="20"/>
      <c r="BB1292" s="20"/>
      <c r="BC1292" s="20"/>
      <c r="BD1292" s="20"/>
      <c r="BE1292" s="20"/>
      <c r="BF1292" s="20"/>
      <c r="BG1292" s="20"/>
      <c r="BH1292" s="20"/>
      <c r="BI1292" s="20"/>
      <c r="BJ1292" s="20"/>
      <c r="BK1292" s="20"/>
      <c r="BL1292" s="20"/>
      <c r="BM1292" s="20"/>
      <c r="BN1292" s="20"/>
      <c r="BO1292" s="20"/>
      <c r="BP1292" s="20"/>
      <c r="BQ1292" s="20"/>
      <c r="BR1292" s="20"/>
      <c r="BS1292" s="20"/>
      <c r="BT1292" s="20"/>
      <c r="BU1292" s="20"/>
      <c r="BV1292" s="20"/>
      <c r="BW1292" s="20"/>
      <c r="BX1292" s="20"/>
      <c r="BY1292" s="20"/>
      <c r="BZ1292" s="20"/>
      <c r="CA1292" s="20"/>
      <c r="CB1292" s="20"/>
      <c r="CC1292" s="20"/>
      <c r="CD1292" s="20"/>
      <c r="CE1292" s="20"/>
      <c r="CF1292" s="20"/>
      <c r="CG1292" s="20"/>
      <c r="CH1292" s="20"/>
      <c r="CI1292" s="20"/>
      <c r="CJ1292" s="20"/>
      <c r="CK1292" s="20"/>
      <c r="CL1292" s="20"/>
      <c r="CM1292" s="20"/>
      <c r="CN1292" s="20"/>
      <c r="CO1292" s="20"/>
      <c r="CP1292" s="20"/>
      <c r="CQ1292" s="20"/>
      <c r="CR1292" s="20"/>
      <c r="CS1292" s="20"/>
      <c r="CT1292" s="20"/>
      <c r="CU1292" s="20"/>
      <c r="CV1292" s="20"/>
      <c r="CW1292" s="20"/>
      <c r="CX1292" s="20"/>
      <c r="CY1292" s="20"/>
      <c r="CZ1292" s="20"/>
      <c r="DA1292" s="20"/>
      <c r="DB1292" s="20"/>
      <c r="DC1292" s="20"/>
      <c r="DD1292" s="20"/>
      <c r="DE1292" s="20"/>
      <c r="DF1292" s="20"/>
      <c r="DG1292" s="20"/>
      <c r="DH1292" s="20"/>
      <c r="DI1292" s="20"/>
      <c r="DJ1292" s="20"/>
      <c r="DK1292" s="20"/>
      <c r="DL1292" s="20"/>
      <c r="DM1292" s="20"/>
      <c r="DN1292" s="20"/>
      <c r="DO1292" s="20"/>
      <c r="DP1292" s="20"/>
      <c r="DQ1292" s="20"/>
      <c r="DR1292" s="20"/>
      <c r="DS1292" s="20"/>
      <c r="DT1292" s="20"/>
      <c r="DU1292" s="20"/>
      <c r="DV1292" s="20"/>
      <c r="DW1292" s="20"/>
      <c r="DX1292" s="20"/>
      <c r="DY1292" s="20"/>
      <c r="DZ1292" s="20"/>
      <c r="EA1292" s="20"/>
      <c r="EB1292" s="20"/>
      <c r="EC1292" s="20"/>
      <c r="ED1292" s="20"/>
      <c r="EE1292" s="20"/>
      <c r="EF1292" s="20"/>
      <c r="EG1292" s="20"/>
      <c r="EH1292" s="20"/>
    </row>
    <row r="1293" spans="1:138" s="19" customFormat="1" ht="12" customHeight="1" x14ac:dyDescent="0.25">
      <c r="A1293" s="22"/>
      <c r="B1293" s="4"/>
      <c r="C1293" s="73"/>
      <c r="D1293" s="73"/>
      <c r="E1293" s="73"/>
      <c r="F1293" s="73"/>
      <c r="G1293" s="73"/>
      <c r="H1293" s="73"/>
      <c r="I1293" s="73"/>
      <c r="J1293" s="73"/>
      <c r="K1293" s="82"/>
      <c r="L1293" s="81"/>
      <c r="M1293" s="81"/>
      <c r="N1293" s="55"/>
      <c r="O1293" s="55"/>
      <c r="P1293" s="56"/>
      <c r="Q1293" s="17"/>
      <c r="R1293" s="150"/>
      <c r="S1293" s="150"/>
      <c r="T1293" s="150"/>
      <c r="U1293" s="150"/>
      <c r="V1293" s="321"/>
      <c r="W1293" s="338"/>
      <c r="X1293" s="192"/>
      <c r="Y1293" s="195"/>
      <c r="Z1293" s="151"/>
      <c r="AA1293" s="152"/>
      <c r="AB1293" s="152"/>
      <c r="AC1293" s="152"/>
      <c r="AD1293" s="152"/>
      <c r="AE1293" s="20"/>
      <c r="AF1293" s="20"/>
      <c r="AG1293" s="20"/>
      <c r="AH1293" s="20"/>
      <c r="AI1293" s="20"/>
      <c r="AJ1293" s="20"/>
      <c r="AK1293" s="20"/>
      <c r="AL1293" s="20"/>
      <c r="AM1293" s="20"/>
      <c r="AN1293" s="20"/>
      <c r="AO1293" s="20"/>
      <c r="AP1293" s="20"/>
      <c r="AQ1293" s="20"/>
      <c r="AR1293" s="20"/>
      <c r="AS1293" s="20"/>
      <c r="AT1293" s="20"/>
      <c r="AU1293" s="20"/>
      <c r="AV1293" s="20"/>
      <c r="AW1293" s="20"/>
      <c r="AX1293" s="20"/>
      <c r="AY1293" s="20"/>
      <c r="AZ1293" s="20"/>
      <c r="BA1293" s="20"/>
      <c r="BB1293" s="20"/>
      <c r="BC1293" s="20"/>
      <c r="BD1293" s="20"/>
      <c r="BE1293" s="20"/>
      <c r="BF1293" s="20"/>
      <c r="BG1293" s="20"/>
      <c r="BH1293" s="20"/>
      <c r="BI1293" s="20"/>
      <c r="BJ1293" s="20"/>
      <c r="BK1293" s="20"/>
      <c r="BL1293" s="20"/>
      <c r="BM1293" s="20"/>
      <c r="BN1293" s="20"/>
      <c r="BO1293" s="20"/>
      <c r="BP1293" s="20"/>
      <c r="BQ1293" s="20"/>
      <c r="BR1293" s="20"/>
      <c r="BS1293" s="20"/>
      <c r="BT1293" s="20"/>
      <c r="BU1293" s="20"/>
      <c r="BV1293" s="20"/>
      <c r="BW1293" s="20"/>
      <c r="BX1293" s="20"/>
      <c r="BY1293" s="20"/>
      <c r="BZ1293" s="20"/>
      <c r="CA1293" s="20"/>
      <c r="CB1293" s="20"/>
      <c r="CC1293" s="20"/>
      <c r="CD1293" s="20"/>
      <c r="CE1293" s="20"/>
      <c r="CF1293" s="20"/>
      <c r="CG1293" s="20"/>
      <c r="CH1293" s="20"/>
      <c r="CI1293" s="20"/>
      <c r="CJ1293" s="20"/>
      <c r="CK1293" s="20"/>
      <c r="CL1293" s="20"/>
      <c r="CM1293" s="20"/>
      <c r="CN1293" s="20"/>
      <c r="CO1293" s="20"/>
      <c r="CP1293" s="20"/>
      <c r="CQ1293" s="20"/>
      <c r="CR1293" s="20"/>
      <c r="CS1293" s="20"/>
      <c r="CT1293" s="20"/>
      <c r="CU1293" s="20"/>
      <c r="CV1293" s="20"/>
      <c r="CW1293" s="20"/>
      <c r="CX1293" s="20"/>
      <c r="CY1293" s="20"/>
      <c r="CZ1293" s="20"/>
      <c r="DA1293" s="20"/>
      <c r="DB1293" s="20"/>
      <c r="DC1293" s="20"/>
      <c r="DD1293" s="20"/>
      <c r="DE1293" s="20"/>
      <c r="DF1293" s="20"/>
      <c r="DG1293" s="20"/>
      <c r="DH1293" s="20"/>
      <c r="DI1293" s="20"/>
      <c r="DJ1293" s="20"/>
      <c r="DK1293" s="20"/>
      <c r="DL1293" s="20"/>
      <c r="DM1293" s="20"/>
      <c r="DN1293" s="20"/>
      <c r="DO1293" s="20"/>
      <c r="DP1293" s="20"/>
      <c r="DQ1293" s="20"/>
      <c r="DR1293" s="20"/>
      <c r="DS1293" s="20"/>
      <c r="DT1293" s="20"/>
      <c r="DU1293" s="20"/>
      <c r="DV1293" s="20"/>
      <c r="DW1293" s="20"/>
      <c r="DX1293" s="20"/>
      <c r="DY1293" s="20"/>
      <c r="DZ1293" s="20"/>
      <c r="EA1293" s="20"/>
      <c r="EB1293" s="20"/>
      <c r="EC1293" s="20"/>
      <c r="ED1293" s="20"/>
      <c r="EE1293" s="20"/>
      <c r="EF1293" s="20"/>
      <c r="EG1293" s="20"/>
      <c r="EH1293" s="20"/>
    </row>
    <row r="1294" spans="1:138" s="19" customFormat="1" ht="12" customHeight="1" x14ac:dyDescent="0.25">
      <c r="A1294" s="22"/>
      <c r="B1294" s="4"/>
      <c r="C1294" s="73"/>
      <c r="D1294" s="73"/>
      <c r="E1294" s="73"/>
      <c r="F1294" s="73"/>
      <c r="G1294" s="73"/>
      <c r="H1294" s="73"/>
      <c r="I1294" s="73"/>
      <c r="J1294" s="73"/>
      <c r="K1294" s="82"/>
      <c r="L1294" s="81"/>
      <c r="M1294" s="81"/>
      <c r="N1294" s="55"/>
      <c r="O1294" s="55"/>
      <c r="P1294" s="56"/>
      <c r="Q1294" s="17"/>
      <c r="R1294" s="150"/>
      <c r="S1294" s="150"/>
      <c r="T1294" s="150"/>
      <c r="U1294" s="150"/>
      <c r="V1294" s="321"/>
      <c r="W1294" s="338"/>
      <c r="X1294" s="192"/>
      <c r="Y1294" s="195"/>
      <c r="Z1294" s="151"/>
      <c r="AA1294" s="152"/>
      <c r="AB1294" s="152"/>
      <c r="AC1294" s="152"/>
      <c r="AD1294" s="152"/>
      <c r="AE1294" s="20"/>
      <c r="AF1294" s="20"/>
      <c r="AG1294" s="20"/>
      <c r="AH1294" s="20"/>
      <c r="AI1294" s="20"/>
      <c r="AJ1294" s="20"/>
      <c r="AK1294" s="20"/>
      <c r="AL1294" s="20"/>
      <c r="AM1294" s="20"/>
      <c r="AN1294" s="20"/>
      <c r="AO1294" s="20"/>
      <c r="AP1294" s="20"/>
      <c r="AQ1294" s="20"/>
      <c r="AR1294" s="20"/>
      <c r="AS1294" s="20"/>
      <c r="AT1294" s="20"/>
      <c r="AU1294" s="20"/>
      <c r="AV1294" s="20"/>
      <c r="AW1294" s="20"/>
      <c r="AX1294" s="20"/>
      <c r="AY1294" s="20"/>
      <c r="AZ1294" s="20"/>
      <c r="BA1294" s="20"/>
      <c r="BB1294" s="20"/>
      <c r="BC1294" s="20"/>
      <c r="BD1294" s="20"/>
      <c r="BE1294" s="20"/>
      <c r="BF1294" s="20"/>
      <c r="BG1294" s="20"/>
      <c r="BH1294" s="20"/>
      <c r="BI1294" s="20"/>
      <c r="BJ1294" s="20"/>
      <c r="BK1294" s="20"/>
      <c r="BL1294" s="20"/>
      <c r="BM1294" s="20"/>
      <c r="BN1294" s="20"/>
      <c r="BO1294" s="20"/>
      <c r="BP1294" s="20"/>
      <c r="BQ1294" s="20"/>
      <c r="BR1294" s="20"/>
      <c r="BS1294" s="20"/>
      <c r="BT1294" s="20"/>
      <c r="BU1294" s="20"/>
      <c r="BV1294" s="20"/>
      <c r="BW1294" s="20"/>
      <c r="BX1294" s="20"/>
      <c r="BY1294" s="20"/>
      <c r="BZ1294" s="20"/>
      <c r="CA1294" s="20"/>
      <c r="CB1294" s="20"/>
      <c r="CC1294" s="20"/>
      <c r="CD1294" s="20"/>
      <c r="CE1294" s="20"/>
      <c r="CF1294" s="20"/>
      <c r="CG1294" s="20"/>
      <c r="CH1294" s="20"/>
      <c r="CI1294" s="20"/>
      <c r="CJ1294" s="20"/>
      <c r="CK1294" s="20"/>
      <c r="CL1294" s="20"/>
      <c r="CM1294" s="20"/>
      <c r="CN1294" s="20"/>
      <c r="CO1294" s="20"/>
      <c r="CP1294" s="20"/>
      <c r="CQ1294" s="20"/>
      <c r="CR1294" s="20"/>
      <c r="CS1294" s="20"/>
      <c r="CT1294" s="20"/>
      <c r="CU1294" s="20"/>
      <c r="CV1294" s="20"/>
      <c r="CW1294" s="20"/>
      <c r="CX1294" s="20"/>
      <c r="CY1294" s="20"/>
      <c r="CZ1294" s="20"/>
      <c r="DA1294" s="20"/>
      <c r="DB1294" s="20"/>
      <c r="DC1294" s="20"/>
      <c r="DD1294" s="20"/>
      <c r="DE1294" s="20"/>
      <c r="DF1294" s="20"/>
      <c r="DG1294" s="20"/>
      <c r="DH1294" s="20"/>
      <c r="DI1294" s="20"/>
      <c r="DJ1294" s="20"/>
      <c r="DK1294" s="20"/>
      <c r="DL1294" s="20"/>
      <c r="DM1294" s="20"/>
      <c r="DN1294" s="20"/>
      <c r="DO1294" s="20"/>
      <c r="DP1294" s="20"/>
      <c r="DQ1294" s="20"/>
      <c r="DR1294" s="20"/>
      <c r="DS1294" s="20"/>
      <c r="DT1294" s="20"/>
      <c r="DU1294" s="20"/>
      <c r="DV1294" s="20"/>
      <c r="DW1294" s="20"/>
      <c r="DX1294" s="20"/>
      <c r="DY1294" s="20"/>
      <c r="DZ1294" s="20"/>
      <c r="EA1294" s="20"/>
      <c r="EB1294" s="20"/>
      <c r="EC1294" s="20"/>
      <c r="ED1294" s="20"/>
      <c r="EE1294" s="20"/>
      <c r="EF1294" s="20"/>
      <c r="EG1294" s="20"/>
      <c r="EH1294" s="20"/>
    </row>
    <row r="1295" spans="1:138" s="19" customFormat="1" ht="12" customHeight="1" x14ac:dyDescent="0.25">
      <c r="A1295" s="22"/>
      <c r="B1295" s="4"/>
      <c r="C1295" s="73"/>
      <c r="D1295" s="73"/>
      <c r="E1295" s="73"/>
      <c r="F1295" s="73"/>
      <c r="G1295" s="73"/>
      <c r="H1295" s="73"/>
      <c r="I1295" s="73"/>
      <c r="J1295" s="73"/>
      <c r="K1295" s="82"/>
      <c r="L1295" s="81"/>
      <c r="M1295" s="81"/>
      <c r="N1295" s="55"/>
      <c r="O1295" s="55"/>
      <c r="P1295" s="56"/>
      <c r="Q1295" s="17"/>
      <c r="R1295" s="150"/>
      <c r="S1295" s="150"/>
      <c r="T1295" s="150"/>
      <c r="U1295" s="150"/>
      <c r="V1295" s="321"/>
      <c r="W1295" s="338"/>
      <c r="X1295" s="192"/>
      <c r="Y1295" s="195"/>
      <c r="Z1295" s="151"/>
      <c r="AA1295" s="152"/>
      <c r="AB1295" s="152"/>
      <c r="AC1295" s="152"/>
      <c r="AD1295" s="152"/>
      <c r="AE1295" s="20"/>
      <c r="AF1295" s="20"/>
      <c r="AG1295" s="20"/>
      <c r="AH1295" s="20"/>
      <c r="AI1295" s="20"/>
      <c r="AJ1295" s="20"/>
      <c r="AK1295" s="20"/>
      <c r="AL1295" s="20"/>
      <c r="AM1295" s="20"/>
      <c r="AN1295" s="20"/>
      <c r="AO1295" s="20"/>
      <c r="AP1295" s="20"/>
      <c r="AQ1295" s="20"/>
      <c r="AR1295" s="20"/>
      <c r="AS1295" s="20"/>
      <c r="AT1295" s="20"/>
      <c r="AU1295" s="20"/>
      <c r="AV1295" s="20"/>
      <c r="AW1295" s="20"/>
      <c r="AX1295" s="20"/>
      <c r="AY1295" s="20"/>
      <c r="AZ1295" s="20"/>
      <c r="BA1295" s="20"/>
      <c r="BB1295" s="20"/>
      <c r="BC1295" s="20"/>
      <c r="BD1295" s="20"/>
      <c r="BE1295" s="20"/>
      <c r="BF1295" s="20"/>
      <c r="BG1295" s="20"/>
      <c r="BH1295" s="20"/>
      <c r="BI1295" s="20"/>
      <c r="BJ1295" s="20"/>
      <c r="BK1295" s="20"/>
      <c r="BL1295" s="20"/>
      <c r="BM1295" s="20"/>
      <c r="BN1295" s="20"/>
      <c r="BO1295" s="20"/>
      <c r="BP1295" s="20"/>
      <c r="BQ1295" s="20"/>
      <c r="BR1295" s="20"/>
      <c r="BS1295" s="20"/>
      <c r="BT1295" s="20"/>
      <c r="BU1295" s="20"/>
      <c r="BV1295" s="20"/>
      <c r="BW1295" s="20"/>
      <c r="BX1295" s="20"/>
      <c r="BY1295" s="20"/>
      <c r="BZ1295" s="20"/>
      <c r="CA1295" s="20"/>
      <c r="CB1295" s="20"/>
      <c r="CC1295" s="20"/>
      <c r="CD1295" s="20"/>
      <c r="CE1295" s="20"/>
      <c r="CF1295" s="20"/>
      <c r="CG1295" s="20"/>
      <c r="CH1295" s="20"/>
      <c r="CI1295" s="20"/>
      <c r="CJ1295" s="20"/>
      <c r="CK1295" s="20"/>
      <c r="CL1295" s="20"/>
      <c r="CM1295" s="20"/>
      <c r="CN1295" s="20"/>
      <c r="CO1295" s="20"/>
      <c r="CP1295" s="20"/>
      <c r="CQ1295" s="20"/>
      <c r="CR1295" s="20"/>
      <c r="CS1295" s="20"/>
      <c r="CT1295" s="20"/>
      <c r="CU1295" s="20"/>
      <c r="CV1295" s="20"/>
      <c r="CW1295" s="20"/>
      <c r="CX1295" s="20"/>
      <c r="CY1295" s="20"/>
      <c r="CZ1295" s="20"/>
      <c r="DA1295" s="20"/>
      <c r="DB1295" s="20"/>
      <c r="DC1295" s="20"/>
      <c r="DD1295" s="20"/>
      <c r="DE1295" s="20"/>
      <c r="DF1295" s="20"/>
      <c r="DG1295" s="20"/>
      <c r="DH1295" s="20"/>
      <c r="DI1295" s="20"/>
      <c r="DJ1295" s="20"/>
      <c r="DK1295" s="20"/>
      <c r="DL1295" s="20"/>
      <c r="DM1295" s="20"/>
      <c r="DN1295" s="20"/>
      <c r="DO1295" s="20"/>
      <c r="DP1295" s="20"/>
      <c r="DQ1295" s="20"/>
      <c r="DR1295" s="20"/>
      <c r="DS1295" s="20"/>
      <c r="DT1295" s="20"/>
      <c r="DU1295" s="20"/>
      <c r="DV1295" s="20"/>
      <c r="DW1295" s="20"/>
      <c r="DX1295" s="20"/>
      <c r="DY1295" s="20"/>
      <c r="DZ1295" s="20"/>
      <c r="EA1295" s="20"/>
      <c r="EB1295" s="20"/>
      <c r="EC1295" s="20"/>
      <c r="ED1295" s="20"/>
      <c r="EE1295" s="20"/>
      <c r="EF1295" s="20"/>
      <c r="EG1295" s="20"/>
      <c r="EH1295" s="20"/>
    </row>
    <row r="1296" spans="1:138" s="19" customFormat="1" ht="12" customHeight="1" x14ac:dyDescent="0.25">
      <c r="A1296" s="22"/>
      <c r="B1296" s="4"/>
      <c r="C1296" s="73"/>
      <c r="D1296" s="73"/>
      <c r="E1296" s="73"/>
      <c r="F1296" s="73"/>
      <c r="G1296" s="73"/>
      <c r="H1296" s="73"/>
      <c r="I1296" s="73"/>
      <c r="J1296" s="73"/>
      <c r="K1296" s="82"/>
      <c r="L1296" s="81"/>
      <c r="M1296" s="81"/>
      <c r="N1296" s="55"/>
      <c r="O1296" s="55"/>
      <c r="P1296" s="56"/>
      <c r="Q1296" s="17"/>
      <c r="R1296" s="150"/>
      <c r="S1296" s="150"/>
      <c r="T1296" s="150"/>
      <c r="U1296" s="150"/>
      <c r="V1296" s="321"/>
      <c r="W1296" s="338"/>
      <c r="X1296" s="192"/>
      <c r="Y1296" s="195"/>
      <c r="Z1296" s="151"/>
      <c r="AA1296" s="152"/>
      <c r="AB1296" s="152"/>
      <c r="AC1296" s="152"/>
      <c r="AD1296" s="152"/>
      <c r="AE1296" s="20"/>
      <c r="AF1296" s="20"/>
      <c r="AG1296" s="20"/>
      <c r="AH1296" s="20"/>
      <c r="AI1296" s="20"/>
      <c r="AJ1296" s="20"/>
      <c r="AK1296" s="20"/>
      <c r="AL1296" s="20"/>
      <c r="AM1296" s="20"/>
      <c r="AN1296" s="20"/>
      <c r="AO1296" s="20"/>
      <c r="AP1296" s="20"/>
      <c r="AQ1296" s="20"/>
      <c r="AR1296" s="20"/>
      <c r="AS1296" s="20"/>
      <c r="AT1296" s="20"/>
      <c r="AU1296" s="20"/>
      <c r="AV1296" s="20"/>
      <c r="AW1296" s="20"/>
      <c r="AX1296" s="20"/>
      <c r="AY1296" s="20"/>
      <c r="AZ1296" s="20"/>
      <c r="BA1296" s="20"/>
      <c r="BB1296" s="20"/>
      <c r="BC1296" s="20"/>
      <c r="BD1296" s="20"/>
      <c r="BE1296" s="20"/>
      <c r="BF1296" s="20"/>
      <c r="BG1296" s="20"/>
      <c r="BH1296" s="20"/>
      <c r="BI1296" s="20"/>
      <c r="BJ1296" s="20"/>
      <c r="BK1296" s="20"/>
      <c r="BL1296" s="20"/>
      <c r="BM1296" s="20"/>
      <c r="BN1296" s="20"/>
      <c r="BO1296" s="20"/>
      <c r="BP1296" s="20"/>
      <c r="BQ1296" s="20"/>
      <c r="BR1296" s="20"/>
      <c r="BS1296" s="20"/>
      <c r="BT1296" s="20"/>
      <c r="BU1296" s="20"/>
      <c r="BV1296" s="20"/>
      <c r="BW1296" s="20"/>
      <c r="BX1296" s="20"/>
      <c r="BY1296" s="20"/>
      <c r="BZ1296" s="20"/>
      <c r="CA1296" s="20"/>
      <c r="CB1296" s="20"/>
      <c r="CC1296" s="20"/>
      <c r="CD1296" s="20"/>
      <c r="CE1296" s="20"/>
      <c r="CF1296" s="20"/>
      <c r="CG1296" s="20"/>
      <c r="CH1296" s="20"/>
      <c r="CI1296" s="20"/>
      <c r="CJ1296" s="20"/>
      <c r="CK1296" s="20"/>
      <c r="CL1296" s="20"/>
      <c r="CM1296" s="20"/>
      <c r="CN1296" s="20"/>
      <c r="CO1296" s="20"/>
      <c r="CP1296" s="20"/>
      <c r="CQ1296" s="20"/>
      <c r="CR1296" s="20"/>
      <c r="CS1296" s="20"/>
      <c r="CT1296" s="20"/>
      <c r="CU1296" s="20"/>
      <c r="CV1296" s="20"/>
      <c r="CW1296" s="20"/>
      <c r="CX1296" s="20"/>
      <c r="CY1296" s="20"/>
      <c r="CZ1296" s="20"/>
      <c r="DA1296" s="20"/>
      <c r="DB1296" s="20"/>
      <c r="DC1296" s="20"/>
      <c r="DD1296" s="20"/>
      <c r="DE1296" s="20"/>
      <c r="DF1296" s="20"/>
      <c r="DG1296" s="20"/>
      <c r="DH1296" s="20"/>
      <c r="DI1296" s="20"/>
      <c r="DJ1296" s="20"/>
      <c r="DK1296" s="20"/>
      <c r="DL1296" s="20"/>
      <c r="DM1296" s="20"/>
      <c r="DN1296" s="20"/>
      <c r="DO1296" s="20"/>
      <c r="DP1296" s="20"/>
      <c r="DQ1296" s="20"/>
      <c r="DR1296" s="20"/>
      <c r="DS1296" s="20"/>
      <c r="DT1296" s="20"/>
      <c r="DU1296" s="20"/>
      <c r="DV1296" s="20"/>
      <c r="DW1296" s="20"/>
      <c r="DX1296" s="20"/>
      <c r="DY1296" s="20"/>
      <c r="DZ1296" s="20"/>
      <c r="EA1296" s="20"/>
      <c r="EB1296" s="20"/>
      <c r="EC1296" s="20"/>
      <c r="ED1296" s="20"/>
      <c r="EE1296" s="20"/>
      <c r="EF1296" s="20"/>
      <c r="EG1296" s="20"/>
      <c r="EH1296" s="20"/>
    </row>
    <row r="1297" spans="1:138" s="19" customFormat="1" ht="12" customHeight="1" x14ac:dyDescent="0.25">
      <c r="A1297" s="22"/>
      <c r="B1297" s="4"/>
      <c r="C1297" s="73"/>
      <c r="D1297" s="73"/>
      <c r="E1297" s="73"/>
      <c r="F1297" s="73"/>
      <c r="G1297" s="73"/>
      <c r="H1297" s="73"/>
      <c r="I1297" s="73"/>
      <c r="J1297" s="73"/>
      <c r="K1297" s="82"/>
      <c r="L1297" s="81"/>
      <c r="M1297" s="81"/>
      <c r="N1297" s="55"/>
      <c r="O1297" s="55"/>
      <c r="P1297" s="56"/>
      <c r="Q1297" s="17"/>
      <c r="R1297" s="150"/>
      <c r="S1297" s="150"/>
      <c r="T1297" s="150"/>
      <c r="U1297" s="150"/>
      <c r="V1297" s="321"/>
      <c r="W1297" s="338"/>
      <c r="X1297" s="192"/>
      <c r="Y1297" s="195"/>
      <c r="Z1297" s="151"/>
      <c r="AA1297" s="152"/>
      <c r="AB1297" s="152"/>
      <c r="AC1297" s="152"/>
      <c r="AD1297" s="152"/>
      <c r="AE1297" s="20"/>
      <c r="AF1297" s="20"/>
      <c r="AG1297" s="20"/>
      <c r="AH1297" s="20"/>
      <c r="AI1297" s="20"/>
      <c r="AJ1297" s="20"/>
      <c r="AK1297" s="20"/>
      <c r="AL1297" s="20"/>
      <c r="AM1297" s="20"/>
      <c r="AN1297" s="20"/>
      <c r="AO1297" s="20"/>
      <c r="AP1297" s="20"/>
      <c r="AQ1297" s="20"/>
      <c r="AR1297" s="20"/>
      <c r="AS1297" s="20"/>
      <c r="AT1297" s="20"/>
      <c r="AU1297" s="20"/>
      <c r="AV1297" s="20"/>
      <c r="AW1297" s="20"/>
      <c r="AX1297" s="20"/>
      <c r="AY1297" s="20"/>
      <c r="AZ1297" s="20"/>
      <c r="BA1297" s="20"/>
      <c r="BB1297" s="20"/>
      <c r="BC1297" s="20"/>
      <c r="BD1297" s="20"/>
      <c r="BE1297" s="20"/>
      <c r="BF1297" s="20"/>
      <c r="BG1297" s="20"/>
      <c r="BH1297" s="20"/>
      <c r="BI1297" s="20"/>
      <c r="BJ1297" s="20"/>
      <c r="BK1297" s="20"/>
      <c r="BL1297" s="20"/>
      <c r="BM1297" s="20"/>
      <c r="BN1297" s="20"/>
      <c r="BO1297" s="20"/>
      <c r="BP1297" s="20"/>
      <c r="BQ1297" s="20"/>
      <c r="BR1297" s="20"/>
      <c r="BS1297" s="20"/>
      <c r="BT1297" s="20"/>
      <c r="BU1297" s="20"/>
      <c r="BV1297" s="20"/>
      <c r="BW1297" s="20"/>
      <c r="BX1297" s="20"/>
      <c r="BY1297" s="20"/>
      <c r="BZ1297" s="20"/>
      <c r="CA1297" s="20"/>
      <c r="CB1297" s="20"/>
      <c r="CC1297" s="20"/>
      <c r="CD1297" s="20"/>
      <c r="CE1297" s="20"/>
      <c r="CF1297" s="20"/>
      <c r="CG1297" s="20"/>
      <c r="CH1297" s="20"/>
      <c r="CI1297" s="20"/>
      <c r="CJ1297" s="20"/>
      <c r="CK1297" s="20"/>
      <c r="CL1297" s="20"/>
      <c r="CM1297" s="20"/>
      <c r="CN1297" s="20"/>
      <c r="CO1297" s="20"/>
      <c r="CP1297" s="20"/>
      <c r="CQ1297" s="20"/>
      <c r="CR1297" s="20"/>
      <c r="CS1297" s="20"/>
      <c r="CT1297" s="20"/>
      <c r="CU1297" s="20"/>
      <c r="CV1297" s="20"/>
      <c r="CW1297" s="20"/>
      <c r="CX1297" s="20"/>
      <c r="CY1297" s="20"/>
      <c r="CZ1297" s="20"/>
      <c r="DA1297" s="20"/>
      <c r="DB1297" s="20"/>
      <c r="DC1297" s="20"/>
      <c r="DD1297" s="20"/>
      <c r="DE1297" s="20"/>
      <c r="DF1297" s="20"/>
      <c r="DG1297" s="20"/>
      <c r="DH1297" s="20"/>
      <c r="DI1297" s="20"/>
      <c r="DJ1297" s="20"/>
      <c r="DK1297" s="20"/>
      <c r="DL1297" s="20"/>
      <c r="DM1297" s="20"/>
      <c r="DN1297" s="20"/>
      <c r="DO1297" s="20"/>
      <c r="DP1297" s="20"/>
      <c r="DQ1297" s="20"/>
      <c r="DR1297" s="20"/>
      <c r="DS1297" s="20"/>
      <c r="DT1297" s="20"/>
      <c r="DU1297" s="20"/>
      <c r="DV1297" s="20"/>
      <c r="DW1297" s="20"/>
      <c r="DX1297" s="20"/>
      <c r="DY1297" s="20"/>
      <c r="DZ1297" s="20"/>
      <c r="EA1297" s="20"/>
      <c r="EB1297" s="20"/>
      <c r="EC1297" s="20"/>
      <c r="ED1297" s="20"/>
      <c r="EE1297" s="20"/>
      <c r="EF1297" s="20"/>
      <c r="EG1297" s="20"/>
      <c r="EH1297" s="20"/>
    </row>
    <row r="1298" spans="1:138" s="19" customFormat="1" ht="12" customHeight="1" x14ac:dyDescent="0.25">
      <c r="A1298" s="22"/>
      <c r="B1298" s="4"/>
      <c r="C1298" s="73"/>
      <c r="D1298" s="73"/>
      <c r="E1298" s="73"/>
      <c r="F1298" s="73"/>
      <c r="G1298" s="73"/>
      <c r="H1298" s="73"/>
      <c r="I1298" s="73"/>
      <c r="J1298" s="73"/>
      <c r="K1298" s="82"/>
      <c r="L1298" s="81"/>
      <c r="M1298" s="81"/>
      <c r="N1298" s="55"/>
      <c r="O1298" s="55"/>
      <c r="P1298" s="56"/>
      <c r="Q1298" s="17"/>
      <c r="R1298" s="150"/>
      <c r="S1298" s="150"/>
      <c r="T1298" s="150"/>
      <c r="U1298" s="150"/>
      <c r="V1298" s="321"/>
      <c r="W1298" s="338"/>
      <c r="X1298" s="192"/>
      <c r="Y1298" s="195"/>
      <c r="Z1298" s="151"/>
      <c r="AA1298" s="152"/>
      <c r="AB1298" s="152"/>
      <c r="AC1298" s="152"/>
      <c r="AD1298" s="152"/>
      <c r="AE1298" s="20"/>
      <c r="AF1298" s="20"/>
      <c r="AG1298" s="20"/>
      <c r="AH1298" s="20"/>
      <c r="AI1298" s="20"/>
      <c r="AJ1298" s="20"/>
      <c r="AK1298" s="20"/>
      <c r="AL1298" s="20"/>
      <c r="AM1298" s="20"/>
      <c r="AN1298" s="20"/>
      <c r="AO1298" s="20"/>
      <c r="AP1298" s="20"/>
      <c r="AQ1298" s="20"/>
      <c r="AR1298" s="20"/>
      <c r="AS1298" s="20"/>
      <c r="AT1298" s="20"/>
      <c r="AU1298" s="20"/>
      <c r="AV1298" s="20"/>
      <c r="AW1298" s="20"/>
      <c r="AX1298" s="20"/>
      <c r="AY1298" s="20"/>
      <c r="AZ1298" s="20"/>
      <c r="BA1298" s="20"/>
      <c r="BB1298" s="20"/>
      <c r="BC1298" s="20"/>
      <c r="BD1298" s="20"/>
      <c r="BE1298" s="20"/>
      <c r="BF1298" s="20"/>
      <c r="BG1298" s="20"/>
      <c r="BH1298" s="20"/>
      <c r="BI1298" s="20"/>
      <c r="BJ1298" s="20"/>
      <c r="BK1298" s="20"/>
      <c r="BL1298" s="20"/>
      <c r="BM1298" s="20"/>
      <c r="BN1298" s="20"/>
      <c r="BO1298" s="20"/>
      <c r="BP1298" s="20"/>
      <c r="BQ1298" s="20"/>
      <c r="BR1298" s="20"/>
      <c r="BS1298" s="20"/>
      <c r="BT1298" s="20"/>
      <c r="BU1298" s="20"/>
      <c r="BV1298" s="20"/>
      <c r="BW1298" s="20"/>
      <c r="BX1298" s="20"/>
      <c r="BY1298" s="20"/>
      <c r="BZ1298" s="20"/>
      <c r="CA1298" s="20"/>
      <c r="CB1298" s="20"/>
      <c r="CC1298" s="20"/>
      <c r="CD1298" s="20"/>
      <c r="CE1298" s="20"/>
      <c r="CF1298" s="20"/>
      <c r="CG1298" s="20"/>
      <c r="CH1298" s="20"/>
      <c r="CI1298" s="20"/>
      <c r="CJ1298" s="20"/>
      <c r="CK1298" s="20"/>
      <c r="CL1298" s="20"/>
      <c r="CM1298" s="20"/>
      <c r="CN1298" s="20"/>
      <c r="CO1298" s="20"/>
      <c r="CP1298" s="20"/>
      <c r="CQ1298" s="20"/>
      <c r="CR1298" s="20"/>
      <c r="CS1298" s="20"/>
      <c r="CT1298" s="20"/>
      <c r="CU1298" s="20"/>
      <c r="CV1298" s="20"/>
      <c r="CW1298" s="20"/>
      <c r="CX1298" s="20"/>
      <c r="CY1298" s="20"/>
      <c r="CZ1298" s="20"/>
      <c r="DA1298" s="20"/>
      <c r="DB1298" s="20"/>
      <c r="DC1298" s="20"/>
      <c r="DD1298" s="20"/>
      <c r="DE1298" s="20"/>
      <c r="DF1298" s="20"/>
      <c r="DG1298" s="20"/>
      <c r="DH1298" s="20"/>
      <c r="DI1298" s="20"/>
      <c r="DJ1298" s="20"/>
      <c r="DK1298" s="20"/>
      <c r="DL1298" s="20"/>
      <c r="DM1298" s="20"/>
      <c r="DN1298" s="20"/>
      <c r="DO1298" s="20"/>
      <c r="DP1298" s="20"/>
      <c r="DQ1298" s="20"/>
      <c r="DR1298" s="20"/>
      <c r="DS1298" s="20"/>
      <c r="DT1298" s="20"/>
      <c r="DU1298" s="20"/>
      <c r="DV1298" s="20"/>
      <c r="DW1298" s="20"/>
      <c r="DX1298" s="20"/>
      <c r="DY1298" s="20"/>
      <c r="DZ1298" s="20"/>
      <c r="EA1298" s="20"/>
      <c r="EB1298" s="20"/>
      <c r="EC1298" s="20"/>
      <c r="ED1298" s="20"/>
      <c r="EE1298" s="20"/>
      <c r="EF1298" s="20"/>
      <c r="EG1298" s="20"/>
      <c r="EH1298" s="20"/>
    </row>
    <row r="1299" spans="1:138" s="19" customFormat="1" ht="12" customHeight="1" x14ac:dyDescent="0.25">
      <c r="A1299" s="22"/>
      <c r="B1299" s="4"/>
      <c r="C1299" s="73"/>
      <c r="D1299" s="73"/>
      <c r="E1299" s="73"/>
      <c r="F1299" s="73"/>
      <c r="G1299" s="73"/>
      <c r="H1299" s="73"/>
      <c r="I1299" s="73"/>
      <c r="J1299" s="73"/>
      <c r="K1299" s="82"/>
      <c r="L1299" s="81"/>
      <c r="M1299" s="81"/>
      <c r="N1299" s="55"/>
      <c r="O1299" s="55"/>
      <c r="P1299" s="56"/>
      <c r="Q1299" s="17"/>
      <c r="R1299" s="150"/>
      <c r="S1299" s="150"/>
      <c r="T1299" s="150"/>
      <c r="U1299" s="150"/>
      <c r="V1299" s="321"/>
      <c r="W1299" s="338"/>
      <c r="X1299" s="192"/>
      <c r="Y1299" s="195"/>
      <c r="Z1299" s="151"/>
      <c r="AA1299" s="152"/>
      <c r="AB1299" s="152"/>
      <c r="AC1299" s="152"/>
      <c r="AD1299" s="152"/>
      <c r="AE1299" s="20"/>
      <c r="AF1299" s="20"/>
      <c r="AG1299" s="20"/>
      <c r="AH1299" s="20"/>
      <c r="AI1299" s="20"/>
      <c r="AJ1299" s="20"/>
      <c r="AK1299" s="20"/>
      <c r="AL1299" s="20"/>
      <c r="AM1299" s="20"/>
      <c r="AN1299" s="20"/>
      <c r="AO1299" s="20"/>
      <c r="AP1299" s="20"/>
      <c r="AQ1299" s="20"/>
      <c r="AR1299" s="20"/>
      <c r="AS1299" s="20"/>
      <c r="AT1299" s="20"/>
      <c r="AU1299" s="20"/>
      <c r="AV1299" s="20"/>
      <c r="AW1299" s="20"/>
      <c r="AX1299" s="20"/>
      <c r="AY1299" s="20"/>
      <c r="AZ1299" s="20"/>
      <c r="BA1299" s="20"/>
      <c r="BB1299" s="20"/>
      <c r="BC1299" s="20"/>
      <c r="BD1299" s="20"/>
      <c r="BE1299" s="20"/>
      <c r="BF1299" s="20"/>
      <c r="BG1299" s="20"/>
      <c r="BH1299" s="20"/>
      <c r="BI1299" s="20"/>
      <c r="BJ1299" s="20"/>
      <c r="BK1299" s="20"/>
      <c r="BL1299" s="20"/>
      <c r="BM1299" s="20"/>
      <c r="BN1299" s="20"/>
      <c r="BO1299" s="20"/>
      <c r="BP1299" s="20"/>
      <c r="BQ1299" s="20"/>
      <c r="BR1299" s="20"/>
      <c r="BS1299" s="20"/>
      <c r="BT1299" s="20"/>
      <c r="BU1299" s="20"/>
      <c r="BV1299" s="20"/>
      <c r="BW1299" s="20"/>
      <c r="BX1299" s="20"/>
      <c r="BY1299" s="20"/>
      <c r="BZ1299" s="20"/>
      <c r="CA1299" s="20"/>
      <c r="CB1299" s="20"/>
      <c r="CC1299" s="20"/>
      <c r="CD1299" s="20"/>
      <c r="CE1299" s="20"/>
      <c r="CF1299" s="20"/>
      <c r="CG1299" s="20"/>
      <c r="CH1299" s="20"/>
      <c r="CI1299" s="20"/>
      <c r="CJ1299" s="20"/>
      <c r="CK1299" s="20"/>
      <c r="CL1299" s="20"/>
      <c r="CM1299" s="20"/>
      <c r="CN1299" s="20"/>
      <c r="CO1299" s="20"/>
      <c r="CP1299" s="20"/>
      <c r="CQ1299" s="20"/>
      <c r="CR1299" s="20"/>
      <c r="CS1299" s="20"/>
      <c r="CT1299" s="20"/>
      <c r="CU1299" s="20"/>
      <c r="CV1299" s="20"/>
      <c r="CW1299" s="20"/>
      <c r="CX1299" s="20"/>
      <c r="CY1299" s="20"/>
      <c r="CZ1299" s="20"/>
      <c r="DA1299" s="20"/>
      <c r="DB1299" s="20"/>
      <c r="DC1299" s="20"/>
      <c r="DD1299" s="20"/>
      <c r="DE1299" s="20"/>
      <c r="DF1299" s="20"/>
      <c r="DG1299" s="20"/>
      <c r="DH1299" s="20"/>
      <c r="DI1299" s="20"/>
      <c r="DJ1299" s="20"/>
      <c r="DK1299" s="20"/>
      <c r="DL1299" s="20"/>
      <c r="DM1299" s="20"/>
      <c r="DN1299" s="20"/>
      <c r="DO1299" s="20"/>
      <c r="DP1299" s="20"/>
      <c r="DQ1299" s="20"/>
      <c r="DR1299" s="20"/>
      <c r="DS1299" s="20"/>
      <c r="DT1299" s="20"/>
      <c r="DU1299" s="20"/>
      <c r="DV1299" s="20"/>
      <c r="DW1299" s="20"/>
      <c r="DX1299" s="20"/>
      <c r="DY1299" s="20"/>
      <c r="DZ1299" s="20"/>
      <c r="EA1299" s="20"/>
      <c r="EB1299" s="20"/>
      <c r="EC1299" s="20"/>
      <c r="ED1299" s="20"/>
      <c r="EE1299" s="20"/>
      <c r="EF1299" s="20"/>
      <c r="EG1299" s="20"/>
      <c r="EH1299" s="20"/>
    </row>
    <row r="1300" spans="1:138" s="19" customFormat="1" ht="12" customHeight="1" x14ac:dyDescent="0.25">
      <c r="A1300" s="22"/>
      <c r="B1300" s="4"/>
      <c r="C1300" s="73"/>
      <c r="D1300" s="73"/>
      <c r="E1300" s="73"/>
      <c r="F1300" s="73"/>
      <c r="G1300" s="73"/>
      <c r="H1300" s="73"/>
      <c r="I1300" s="73"/>
      <c r="J1300" s="73"/>
      <c r="K1300" s="82"/>
      <c r="L1300" s="81"/>
      <c r="M1300" s="81"/>
      <c r="N1300" s="55"/>
      <c r="O1300" s="55"/>
      <c r="P1300" s="56"/>
      <c r="Q1300" s="17"/>
      <c r="R1300" s="150"/>
      <c r="S1300" s="150"/>
      <c r="T1300" s="150"/>
      <c r="U1300" s="150"/>
      <c r="V1300" s="321"/>
      <c r="W1300" s="338"/>
      <c r="X1300" s="192"/>
      <c r="Y1300" s="195"/>
      <c r="Z1300" s="151"/>
      <c r="AA1300" s="152"/>
      <c r="AB1300" s="152"/>
      <c r="AC1300" s="152"/>
      <c r="AD1300" s="152"/>
      <c r="AE1300" s="20"/>
      <c r="AF1300" s="20"/>
      <c r="AG1300" s="20"/>
      <c r="AH1300" s="20"/>
      <c r="AI1300" s="20"/>
      <c r="AJ1300" s="20"/>
      <c r="AK1300" s="20"/>
      <c r="AL1300" s="20"/>
      <c r="AM1300" s="20"/>
      <c r="AN1300" s="20"/>
      <c r="AO1300" s="20"/>
      <c r="AP1300" s="20"/>
      <c r="AQ1300" s="20"/>
      <c r="AR1300" s="20"/>
      <c r="AS1300" s="20"/>
      <c r="AT1300" s="20"/>
      <c r="AU1300" s="20"/>
      <c r="AV1300" s="20"/>
      <c r="AW1300" s="20"/>
      <c r="AX1300" s="20"/>
      <c r="AY1300" s="20"/>
      <c r="AZ1300" s="20"/>
      <c r="BA1300" s="20"/>
      <c r="BB1300" s="20"/>
      <c r="BC1300" s="20"/>
      <c r="BD1300" s="20"/>
      <c r="BE1300" s="20"/>
      <c r="BF1300" s="20"/>
      <c r="BG1300" s="20"/>
      <c r="BH1300" s="20"/>
      <c r="BI1300" s="20"/>
      <c r="BJ1300" s="20"/>
      <c r="BK1300" s="20"/>
      <c r="BL1300" s="20"/>
      <c r="BM1300" s="20"/>
      <c r="BN1300" s="20"/>
      <c r="BO1300" s="20"/>
      <c r="BP1300" s="20"/>
      <c r="BQ1300" s="20"/>
      <c r="BR1300" s="20"/>
      <c r="BS1300" s="20"/>
      <c r="BT1300" s="20"/>
      <c r="BU1300" s="20"/>
      <c r="BV1300" s="20"/>
      <c r="BW1300" s="20"/>
      <c r="BX1300" s="20"/>
      <c r="BY1300" s="20"/>
      <c r="BZ1300" s="20"/>
      <c r="CA1300" s="20"/>
      <c r="CB1300" s="20"/>
      <c r="CC1300" s="20"/>
      <c r="CD1300" s="20"/>
      <c r="CE1300" s="20"/>
      <c r="CF1300" s="20"/>
      <c r="CG1300" s="20"/>
      <c r="CH1300" s="20"/>
      <c r="CI1300" s="20"/>
      <c r="CJ1300" s="20"/>
      <c r="CK1300" s="20"/>
      <c r="CL1300" s="20"/>
      <c r="CM1300" s="20"/>
      <c r="CN1300" s="20"/>
      <c r="CO1300" s="20"/>
      <c r="CP1300" s="20"/>
      <c r="CQ1300" s="20"/>
      <c r="CR1300" s="20"/>
      <c r="CS1300" s="20"/>
      <c r="CT1300" s="20"/>
      <c r="CU1300" s="20"/>
      <c r="CV1300" s="20"/>
      <c r="CW1300" s="20"/>
      <c r="CX1300" s="20"/>
      <c r="CY1300" s="20"/>
      <c r="CZ1300" s="20"/>
      <c r="DA1300" s="20"/>
      <c r="DB1300" s="20"/>
      <c r="DC1300" s="20"/>
      <c r="DD1300" s="20"/>
      <c r="DE1300" s="20"/>
      <c r="DF1300" s="20"/>
      <c r="DG1300" s="20"/>
      <c r="DH1300" s="20"/>
      <c r="DI1300" s="20"/>
      <c r="DJ1300" s="20"/>
      <c r="DK1300" s="20"/>
      <c r="DL1300" s="20"/>
      <c r="DM1300" s="20"/>
      <c r="DN1300" s="20"/>
      <c r="DO1300" s="20"/>
      <c r="DP1300" s="20"/>
      <c r="DQ1300" s="20"/>
      <c r="DR1300" s="20"/>
      <c r="DS1300" s="20"/>
      <c r="DT1300" s="20"/>
      <c r="DU1300" s="20"/>
      <c r="DV1300" s="20"/>
      <c r="DW1300" s="20"/>
      <c r="DX1300" s="20"/>
      <c r="DY1300" s="20"/>
      <c r="DZ1300" s="20"/>
      <c r="EA1300" s="20"/>
      <c r="EB1300" s="20"/>
      <c r="EC1300" s="20"/>
      <c r="ED1300" s="20"/>
      <c r="EE1300" s="20"/>
      <c r="EF1300" s="20"/>
      <c r="EG1300" s="20"/>
      <c r="EH1300" s="20"/>
    </row>
    <row r="1301" spans="1:138" s="19" customFormat="1" ht="12" customHeight="1" x14ac:dyDescent="0.25">
      <c r="A1301" s="22"/>
      <c r="B1301" s="4"/>
      <c r="C1301" s="73"/>
      <c r="D1301" s="73"/>
      <c r="E1301" s="73"/>
      <c r="F1301" s="73"/>
      <c r="G1301" s="73"/>
      <c r="H1301" s="73"/>
      <c r="I1301" s="73"/>
      <c r="J1301" s="73"/>
      <c r="K1301" s="82"/>
      <c r="L1301" s="81"/>
      <c r="M1301" s="81"/>
      <c r="N1301" s="55"/>
      <c r="O1301" s="55"/>
      <c r="P1301" s="56"/>
      <c r="Q1301" s="17"/>
      <c r="R1301" s="150"/>
      <c r="S1301" s="150"/>
      <c r="T1301" s="150"/>
      <c r="U1301" s="150"/>
      <c r="V1301" s="321"/>
      <c r="W1301" s="338"/>
      <c r="X1301" s="192"/>
      <c r="Y1301" s="195"/>
      <c r="Z1301" s="151"/>
      <c r="AA1301" s="152"/>
      <c r="AB1301" s="152"/>
      <c r="AC1301" s="152"/>
      <c r="AD1301" s="152"/>
      <c r="AE1301" s="20"/>
      <c r="AF1301" s="20"/>
      <c r="AG1301" s="20"/>
      <c r="AH1301" s="20"/>
      <c r="AI1301" s="20"/>
      <c r="AJ1301" s="20"/>
      <c r="AK1301" s="20"/>
      <c r="AL1301" s="20"/>
      <c r="AM1301" s="20"/>
      <c r="AN1301" s="20"/>
      <c r="AO1301" s="20"/>
      <c r="AP1301" s="20"/>
      <c r="AQ1301" s="20"/>
      <c r="AR1301" s="20"/>
      <c r="AS1301" s="20"/>
      <c r="AT1301" s="20"/>
      <c r="AU1301" s="20"/>
      <c r="AV1301" s="20"/>
      <c r="AW1301" s="20"/>
      <c r="AX1301" s="20"/>
      <c r="AY1301" s="20"/>
      <c r="AZ1301" s="20"/>
      <c r="BA1301" s="20"/>
      <c r="BB1301" s="20"/>
      <c r="BC1301" s="20"/>
      <c r="BD1301" s="20"/>
      <c r="BE1301" s="20"/>
      <c r="BF1301" s="20"/>
      <c r="BG1301" s="20"/>
      <c r="BH1301" s="20"/>
      <c r="BI1301" s="20"/>
      <c r="BJ1301" s="20"/>
      <c r="BK1301" s="20"/>
      <c r="BL1301" s="20"/>
      <c r="BM1301" s="20"/>
      <c r="BN1301" s="20"/>
      <c r="BO1301" s="20"/>
      <c r="BP1301" s="20"/>
      <c r="BQ1301" s="20"/>
      <c r="BR1301" s="20"/>
      <c r="BS1301" s="20"/>
      <c r="BT1301" s="20"/>
      <c r="BU1301" s="20"/>
      <c r="BV1301" s="20"/>
      <c r="BW1301" s="20"/>
      <c r="BX1301" s="20"/>
      <c r="BY1301" s="20"/>
      <c r="BZ1301" s="20"/>
      <c r="CA1301" s="20"/>
      <c r="CB1301" s="20"/>
      <c r="CC1301" s="20"/>
      <c r="CD1301" s="20"/>
      <c r="CE1301" s="20"/>
      <c r="CF1301" s="20"/>
      <c r="CG1301" s="20"/>
      <c r="CH1301" s="20"/>
      <c r="CI1301" s="20"/>
      <c r="CJ1301" s="20"/>
      <c r="CK1301" s="20"/>
      <c r="CL1301" s="20"/>
      <c r="CM1301" s="20"/>
      <c r="CN1301" s="20"/>
      <c r="CO1301" s="20"/>
      <c r="CP1301" s="20"/>
      <c r="CQ1301" s="20"/>
      <c r="CR1301" s="20"/>
      <c r="CS1301" s="20"/>
      <c r="CT1301" s="20"/>
      <c r="CU1301" s="20"/>
      <c r="CV1301" s="20"/>
      <c r="CW1301" s="20"/>
      <c r="CX1301" s="20"/>
      <c r="CY1301" s="20"/>
      <c r="CZ1301" s="20"/>
      <c r="DA1301" s="20"/>
      <c r="DB1301" s="20"/>
      <c r="DC1301" s="20"/>
      <c r="DD1301" s="20"/>
      <c r="DE1301" s="20"/>
      <c r="DF1301" s="20"/>
      <c r="DG1301" s="20"/>
      <c r="DH1301" s="20"/>
      <c r="DI1301" s="20"/>
      <c r="DJ1301" s="20"/>
      <c r="DK1301" s="20"/>
      <c r="DL1301" s="20"/>
      <c r="DM1301" s="20"/>
      <c r="DN1301" s="20"/>
      <c r="DO1301" s="20"/>
      <c r="DP1301" s="20"/>
      <c r="DQ1301" s="20"/>
      <c r="DR1301" s="20"/>
      <c r="DS1301" s="20"/>
      <c r="DT1301" s="20"/>
      <c r="DU1301" s="20"/>
      <c r="DV1301" s="20"/>
      <c r="DW1301" s="20"/>
      <c r="DX1301" s="20"/>
      <c r="DY1301" s="20"/>
      <c r="DZ1301" s="20"/>
      <c r="EA1301" s="20"/>
      <c r="EB1301" s="20"/>
      <c r="EC1301" s="20"/>
      <c r="ED1301" s="20"/>
      <c r="EE1301" s="20"/>
      <c r="EF1301" s="20"/>
      <c r="EG1301" s="20"/>
      <c r="EH1301" s="20"/>
    </row>
    <row r="1302" spans="1:138" s="19" customFormat="1" ht="12" customHeight="1" x14ac:dyDescent="0.25">
      <c r="A1302" s="22"/>
      <c r="B1302" s="4"/>
      <c r="C1302" s="73"/>
      <c r="D1302" s="73"/>
      <c r="E1302" s="73"/>
      <c r="F1302" s="73"/>
      <c r="G1302" s="73"/>
      <c r="H1302" s="73"/>
      <c r="I1302" s="73"/>
      <c r="J1302" s="73"/>
      <c r="K1302" s="82"/>
      <c r="L1302" s="81"/>
      <c r="M1302" s="81"/>
      <c r="N1302" s="55"/>
      <c r="O1302" s="55"/>
      <c r="P1302" s="56"/>
      <c r="Q1302" s="17"/>
      <c r="R1302" s="150"/>
      <c r="S1302" s="150"/>
      <c r="T1302" s="150"/>
      <c r="U1302" s="150"/>
      <c r="V1302" s="321"/>
      <c r="W1302" s="338"/>
      <c r="X1302" s="192"/>
      <c r="Y1302" s="195"/>
      <c r="Z1302" s="151"/>
      <c r="AA1302" s="152"/>
      <c r="AB1302" s="152"/>
      <c r="AC1302" s="152"/>
      <c r="AD1302" s="152"/>
      <c r="AE1302" s="20"/>
      <c r="AF1302" s="20"/>
      <c r="AG1302" s="20"/>
      <c r="AH1302" s="20"/>
      <c r="AI1302" s="20"/>
      <c r="AJ1302" s="20"/>
      <c r="AK1302" s="20"/>
      <c r="AL1302" s="20"/>
      <c r="AM1302" s="20"/>
      <c r="AN1302" s="20"/>
      <c r="AO1302" s="20"/>
      <c r="AP1302" s="20"/>
      <c r="AQ1302" s="20"/>
      <c r="AR1302" s="20"/>
      <c r="AS1302" s="20"/>
      <c r="AT1302" s="20"/>
      <c r="AU1302" s="20"/>
      <c r="AV1302" s="20"/>
      <c r="AW1302" s="20"/>
      <c r="AX1302" s="20"/>
      <c r="AY1302" s="20"/>
      <c r="AZ1302" s="20"/>
      <c r="BA1302" s="20"/>
      <c r="BB1302" s="20"/>
      <c r="BC1302" s="20"/>
      <c r="BD1302" s="20"/>
      <c r="BE1302" s="20"/>
      <c r="BF1302" s="20"/>
      <c r="BG1302" s="20"/>
      <c r="BH1302" s="20"/>
      <c r="BI1302" s="20"/>
      <c r="BJ1302" s="20"/>
      <c r="BK1302" s="20"/>
      <c r="BL1302" s="20"/>
      <c r="BM1302" s="20"/>
      <c r="BN1302" s="20"/>
      <c r="BO1302" s="20"/>
      <c r="BP1302" s="20"/>
      <c r="BQ1302" s="20"/>
      <c r="BR1302" s="20"/>
      <c r="BS1302" s="20"/>
      <c r="BT1302" s="20"/>
      <c r="BU1302" s="20"/>
      <c r="BV1302" s="20"/>
      <c r="BW1302" s="20"/>
      <c r="BX1302" s="20"/>
      <c r="BY1302" s="20"/>
      <c r="BZ1302" s="20"/>
      <c r="CA1302" s="20"/>
      <c r="CB1302" s="20"/>
      <c r="CC1302" s="20"/>
      <c r="CD1302" s="20"/>
      <c r="CE1302" s="20"/>
      <c r="CF1302" s="20"/>
      <c r="CG1302" s="20"/>
      <c r="CH1302" s="20"/>
      <c r="CI1302" s="20"/>
      <c r="CJ1302" s="20"/>
      <c r="CK1302" s="20"/>
      <c r="CL1302" s="20"/>
      <c r="CM1302" s="20"/>
      <c r="CN1302" s="20"/>
      <c r="CO1302" s="20"/>
      <c r="CP1302" s="20"/>
      <c r="CQ1302" s="20"/>
      <c r="CR1302" s="20"/>
      <c r="CS1302" s="20"/>
      <c r="CT1302" s="20"/>
      <c r="CU1302" s="20"/>
      <c r="CV1302" s="20"/>
      <c r="CW1302" s="20"/>
      <c r="CX1302" s="20"/>
      <c r="CY1302" s="20"/>
      <c r="CZ1302" s="20"/>
      <c r="DA1302" s="20"/>
      <c r="DB1302" s="20"/>
      <c r="DC1302" s="20"/>
      <c r="DD1302" s="20"/>
      <c r="DE1302" s="20"/>
      <c r="DF1302" s="20"/>
      <c r="DG1302" s="20"/>
      <c r="DH1302" s="20"/>
      <c r="DI1302" s="20"/>
      <c r="DJ1302" s="20"/>
      <c r="DK1302" s="20"/>
      <c r="DL1302" s="20"/>
      <c r="DM1302" s="20"/>
      <c r="DN1302" s="20"/>
      <c r="DO1302" s="20"/>
      <c r="DP1302" s="20"/>
      <c r="DQ1302" s="20"/>
      <c r="DR1302" s="20"/>
      <c r="DS1302" s="20"/>
      <c r="DT1302" s="20"/>
      <c r="DU1302" s="20"/>
      <c r="DV1302" s="20"/>
      <c r="DW1302" s="20"/>
      <c r="DX1302" s="20"/>
      <c r="DY1302" s="20"/>
      <c r="DZ1302" s="20"/>
      <c r="EA1302" s="20"/>
      <c r="EB1302" s="20"/>
      <c r="EC1302" s="20"/>
      <c r="ED1302" s="20"/>
      <c r="EE1302" s="20"/>
      <c r="EF1302" s="20"/>
      <c r="EG1302" s="20"/>
      <c r="EH1302" s="20"/>
    </row>
    <row r="1303" spans="1:138" s="19" customFormat="1" ht="12" customHeight="1" x14ac:dyDescent="0.25">
      <c r="A1303" s="22"/>
      <c r="B1303" s="4"/>
      <c r="C1303" s="73"/>
      <c r="D1303" s="73"/>
      <c r="E1303" s="73"/>
      <c r="F1303" s="73"/>
      <c r="G1303" s="73"/>
      <c r="H1303" s="73"/>
      <c r="I1303" s="73"/>
      <c r="J1303" s="73"/>
      <c r="K1303" s="82"/>
      <c r="L1303" s="81"/>
      <c r="M1303" s="81"/>
      <c r="N1303" s="55"/>
      <c r="O1303" s="55"/>
      <c r="P1303" s="56"/>
      <c r="Q1303" s="17"/>
      <c r="R1303" s="150"/>
      <c r="S1303" s="150"/>
      <c r="T1303" s="150"/>
      <c r="U1303" s="150"/>
      <c r="V1303" s="321"/>
      <c r="W1303" s="338"/>
      <c r="X1303" s="192"/>
      <c r="Y1303" s="195"/>
      <c r="Z1303" s="151"/>
      <c r="AA1303" s="152"/>
      <c r="AB1303" s="152"/>
      <c r="AC1303" s="152"/>
      <c r="AD1303" s="152"/>
      <c r="AE1303" s="20"/>
      <c r="AF1303" s="20"/>
      <c r="AG1303" s="20"/>
      <c r="AH1303" s="20"/>
      <c r="AI1303" s="20"/>
      <c r="AJ1303" s="20"/>
      <c r="AK1303" s="20"/>
      <c r="AL1303" s="20"/>
      <c r="AM1303" s="20"/>
      <c r="AN1303" s="20"/>
      <c r="AO1303" s="20"/>
      <c r="AP1303" s="20"/>
      <c r="AQ1303" s="20"/>
      <c r="AR1303" s="20"/>
      <c r="AS1303" s="20"/>
      <c r="AT1303" s="20"/>
      <c r="AU1303" s="20"/>
      <c r="AV1303" s="20"/>
      <c r="AW1303" s="20"/>
      <c r="AX1303" s="20"/>
      <c r="AY1303" s="20"/>
      <c r="AZ1303" s="20"/>
      <c r="BA1303" s="20"/>
      <c r="BB1303" s="20"/>
      <c r="BC1303" s="20"/>
      <c r="BD1303" s="20"/>
      <c r="BE1303" s="20"/>
      <c r="BF1303" s="20"/>
      <c r="BG1303" s="20"/>
      <c r="BH1303" s="20"/>
      <c r="BI1303" s="20"/>
      <c r="BJ1303" s="20"/>
      <c r="BK1303" s="20"/>
      <c r="BL1303" s="20"/>
      <c r="BM1303" s="20"/>
      <c r="BN1303" s="20"/>
      <c r="BO1303" s="20"/>
      <c r="BP1303" s="20"/>
      <c r="BQ1303" s="20"/>
      <c r="BR1303" s="20"/>
      <c r="BS1303" s="20"/>
      <c r="BT1303" s="20"/>
      <c r="BU1303" s="20"/>
      <c r="BV1303" s="20"/>
      <c r="BW1303" s="20"/>
      <c r="BX1303" s="20"/>
      <c r="BY1303" s="20"/>
      <c r="BZ1303" s="20"/>
      <c r="CA1303" s="20"/>
      <c r="CB1303" s="20"/>
      <c r="CC1303" s="20"/>
      <c r="CD1303" s="20"/>
      <c r="CE1303" s="20"/>
      <c r="CF1303" s="20"/>
      <c r="CG1303" s="20"/>
      <c r="CH1303" s="20"/>
      <c r="CI1303" s="20"/>
      <c r="CJ1303" s="20"/>
      <c r="CK1303" s="20"/>
      <c r="CL1303" s="20"/>
      <c r="CM1303" s="20"/>
      <c r="CN1303" s="20"/>
      <c r="CO1303" s="20"/>
      <c r="CP1303" s="20"/>
      <c r="CQ1303" s="20"/>
      <c r="CR1303" s="20"/>
      <c r="CS1303" s="20"/>
      <c r="CT1303" s="20"/>
      <c r="CU1303" s="20"/>
      <c r="CV1303" s="20"/>
      <c r="CW1303" s="20"/>
      <c r="CX1303" s="20"/>
      <c r="CY1303" s="20"/>
      <c r="CZ1303" s="20"/>
      <c r="DA1303" s="20"/>
      <c r="DB1303" s="20"/>
      <c r="DC1303" s="20"/>
      <c r="DD1303" s="20"/>
      <c r="DE1303" s="20"/>
      <c r="DF1303" s="20"/>
      <c r="DG1303" s="20"/>
      <c r="DH1303" s="20"/>
      <c r="DI1303" s="20"/>
      <c r="DJ1303" s="20"/>
      <c r="DK1303" s="20"/>
      <c r="DL1303" s="20"/>
      <c r="DM1303" s="20"/>
      <c r="DN1303" s="20"/>
      <c r="DO1303" s="20"/>
      <c r="DP1303" s="20"/>
      <c r="DQ1303" s="20"/>
      <c r="DR1303" s="20"/>
      <c r="DS1303" s="20"/>
      <c r="DT1303" s="20"/>
      <c r="DU1303" s="20"/>
      <c r="DV1303" s="20"/>
      <c r="DW1303" s="20"/>
      <c r="DX1303" s="20"/>
      <c r="DY1303" s="20"/>
      <c r="DZ1303" s="20"/>
      <c r="EA1303" s="20"/>
      <c r="EB1303" s="20"/>
      <c r="EC1303" s="20"/>
      <c r="ED1303" s="20"/>
      <c r="EE1303" s="20"/>
      <c r="EF1303" s="20"/>
      <c r="EG1303" s="20"/>
      <c r="EH1303" s="20"/>
    </row>
    <row r="1304" spans="1:138" s="19" customFormat="1" ht="12" customHeight="1" x14ac:dyDescent="0.25">
      <c r="A1304" s="22"/>
      <c r="B1304" s="4"/>
      <c r="C1304" s="73"/>
      <c r="D1304" s="73"/>
      <c r="E1304" s="73"/>
      <c r="F1304" s="73"/>
      <c r="G1304" s="73"/>
      <c r="H1304" s="73"/>
      <c r="I1304" s="73"/>
      <c r="J1304" s="73"/>
      <c r="K1304" s="82"/>
      <c r="L1304" s="81"/>
      <c r="M1304" s="81"/>
      <c r="N1304" s="55"/>
      <c r="O1304" s="55"/>
      <c r="P1304" s="56"/>
      <c r="Q1304" s="17"/>
      <c r="R1304" s="150"/>
      <c r="S1304" s="150"/>
      <c r="T1304" s="150"/>
      <c r="U1304" s="150"/>
      <c r="V1304" s="321"/>
      <c r="W1304" s="338"/>
      <c r="X1304" s="192"/>
      <c r="Y1304" s="195"/>
      <c r="Z1304" s="151"/>
      <c r="AA1304" s="152"/>
      <c r="AB1304" s="152"/>
      <c r="AC1304" s="152"/>
      <c r="AD1304" s="152"/>
      <c r="AE1304" s="20"/>
      <c r="AF1304" s="20"/>
      <c r="AG1304" s="20"/>
      <c r="AH1304" s="20"/>
      <c r="AI1304" s="20"/>
      <c r="AJ1304" s="20"/>
      <c r="AK1304" s="20"/>
      <c r="AL1304" s="20"/>
      <c r="AM1304" s="20"/>
      <c r="AN1304" s="20"/>
      <c r="AO1304" s="20"/>
      <c r="AP1304" s="20"/>
      <c r="AQ1304" s="20"/>
      <c r="AR1304" s="20"/>
      <c r="AS1304" s="20"/>
      <c r="AT1304" s="20"/>
      <c r="AU1304" s="20"/>
      <c r="AV1304" s="20"/>
      <c r="AW1304" s="20"/>
      <c r="AX1304" s="20"/>
      <c r="AY1304" s="20"/>
      <c r="AZ1304" s="20"/>
      <c r="BA1304" s="20"/>
      <c r="BB1304" s="20"/>
      <c r="BC1304" s="20"/>
      <c r="BD1304" s="20"/>
      <c r="BE1304" s="20"/>
      <c r="BF1304" s="20"/>
      <c r="BG1304" s="20"/>
      <c r="BH1304" s="20"/>
      <c r="BI1304" s="20"/>
      <c r="BJ1304" s="20"/>
      <c r="BK1304" s="20"/>
      <c r="BL1304" s="20"/>
      <c r="BM1304" s="20"/>
      <c r="BN1304" s="20"/>
      <c r="BO1304" s="20"/>
      <c r="BP1304" s="20"/>
      <c r="BQ1304" s="20"/>
      <c r="BR1304" s="20"/>
      <c r="BS1304" s="20"/>
      <c r="BT1304" s="20"/>
      <c r="BU1304" s="20"/>
      <c r="BV1304" s="20"/>
      <c r="BW1304" s="20"/>
      <c r="BX1304" s="20"/>
      <c r="BY1304" s="20"/>
      <c r="BZ1304" s="20"/>
      <c r="CA1304" s="20"/>
      <c r="CB1304" s="20"/>
      <c r="CC1304" s="20"/>
      <c r="CD1304" s="20"/>
      <c r="CE1304" s="20"/>
      <c r="CF1304" s="20"/>
      <c r="CG1304" s="20"/>
      <c r="CH1304" s="20"/>
      <c r="CI1304" s="20"/>
      <c r="CJ1304" s="20"/>
      <c r="CK1304" s="20"/>
      <c r="CL1304" s="20"/>
      <c r="CM1304" s="20"/>
      <c r="CN1304" s="20"/>
      <c r="CO1304" s="20"/>
      <c r="CP1304" s="20"/>
      <c r="CQ1304" s="20"/>
      <c r="CR1304" s="20"/>
      <c r="CS1304" s="20"/>
      <c r="CT1304" s="20"/>
      <c r="CU1304" s="20"/>
      <c r="CV1304" s="20"/>
      <c r="CW1304" s="20"/>
      <c r="CX1304" s="20"/>
      <c r="CY1304" s="20"/>
      <c r="CZ1304" s="20"/>
      <c r="DA1304" s="20"/>
      <c r="DB1304" s="20"/>
      <c r="DC1304" s="20"/>
      <c r="DD1304" s="20"/>
      <c r="DE1304" s="20"/>
      <c r="DF1304" s="20"/>
      <c r="DG1304" s="20"/>
      <c r="DH1304" s="20"/>
      <c r="DI1304" s="20"/>
      <c r="DJ1304" s="20"/>
      <c r="DK1304" s="20"/>
      <c r="DL1304" s="20"/>
      <c r="DM1304" s="20"/>
      <c r="DN1304" s="20"/>
      <c r="DO1304" s="20"/>
      <c r="DP1304" s="20"/>
      <c r="DQ1304" s="20"/>
      <c r="DR1304" s="20"/>
      <c r="DS1304" s="20"/>
      <c r="DT1304" s="20"/>
      <c r="DU1304" s="20"/>
      <c r="DV1304" s="20"/>
      <c r="DW1304" s="20"/>
      <c r="DX1304" s="20"/>
      <c r="DY1304" s="20"/>
      <c r="DZ1304" s="20"/>
      <c r="EA1304" s="20"/>
      <c r="EB1304" s="20"/>
      <c r="EC1304" s="20"/>
      <c r="ED1304" s="20"/>
      <c r="EE1304" s="20"/>
      <c r="EF1304" s="20"/>
      <c r="EG1304" s="20"/>
      <c r="EH1304" s="20"/>
    </row>
    <row r="1305" spans="1:138" s="19" customFormat="1" ht="12" customHeight="1" x14ac:dyDescent="0.25">
      <c r="A1305" s="22"/>
      <c r="B1305" s="4"/>
      <c r="C1305" s="73"/>
      <c r="D1305" s="73"/>
      <c r="E1305" s="73"/>
      <c r="F1305" s="73"/>
      <c r="G1305" s="73"/>
      <c r="H1305" s="73"/>
      <c r="I1305" s="73"/>
      <c r="J1305" s="73"/>
      <c r="K1305" s="82"/>
      <c r="L1305" s="81"/>
      <c r="M1305" s="81"/>
      <c r="N1305" s="55"/>
      <c r="O1305" s="55"/>
      <c r="P1305" s="56"/>
      <c r="Q1305" s="17"/>
      <c r="R1305" s="150"/>
      <c r="S1305" s="150"/>
      <c r="T1305" s="150"/>
      <c r="U1305" s="150"/>
      <c r="V1305" s="321"/>
      <c r="W1305" s="338"/>
      <c r="X1305" s="192"/>
      <c r="Y1305" s="195"/>
      <c r="Z1305" s="151"/>
      <c r="AA1305" s="152"/>
      <c r="AB1305" s="152"/>
      <c r="AC1305" s="152"/>
      <c r="AD1305" s="152"/>
      <c r="AE1305" s="20"/>
      <c r="AF1305" s="20"/>
      <c r="AG1305" s="20"/>
      <c r="AH1305" s="20"/>
      <c r="AI1305" s="20"/>
      <c r="AJ1305" s="20"/>
      <c r="AK1305" s="20"/>
      <c r="AL1305" s="20"/>
      <c r="AM1305" s="20"/>
      <c r="AN1305" s="20"/>
      <c r="AO1305" s="20"/>
      <c r="AP1305" s="20"/>
      <c r="AQ1305" s="20"/>
      <c r="AR1305" s="20"/>
      <c r="AS1305" s="20"/>
      <c r="AT1305" s="20"/>
      <c r="AU1305" s="20"/>
      <c r="AV1305" s="20"/>
      <c r="AW1305" s="20"/>
      <c r="AX1305" s="20"/>
      <c r="AY1305" s="20"/>
      <c r="AZ1305" s="20"/>
      <c r="BA1305" s="20"/>
      <c r="BB1305" s="20"/>
      <c r="BC1305" s="20"/>
      <c r="BD1305" s="20"/>
      <c r="BE1305" s="20"/>
      <c r="BF1305" s="20"/>
      <c r="BG1305" s="20"/>
      <c r="BH1305" s="20"/>
      <c r="BI1305" s="20"/>
      <c r="BJ1305" s="20"/>
      <c r="BK1305" s="20"/>
      <c r="BL1305" s="20"/>
      <c r="BM1305" s="20"/>
      <c r="BN1305" s="20"/>
      <c r="BO1305" s="20"/>
      <c r="BP1305" s="20"/>
      <c r="BQ1305" s="20"/>
      <c r="BR1305" s="20"/>
      <c r="BS1305" s="20"/>
      <c r="BT1305" s="20"/>
      <c r="BU1305" s="20"/>
      <c r="BV1305" s="20"/>
      <c r="BW1305" s="20"/>
      <c r="BX1305" s="20"/>
      <c r="BY1305" s="20"/>
      <c r="BZ1305" s="20"/>
      <c r="CA1305" s="20"/>
      <c r="CB1305" s="20"/>
      <c r="CC1305" s="20"/>
      <c r="CD1305" s="20"/>
      <c r="CE1305" s="20"/>
      <c r="CF1305" s="20"/>
      <c r="CG1305" s="20"/>
      <c r="CH1305" s="20"/>
      <c r="CI1305" s="20"/>
      <c r="CJ1305" s="20"/>
      <c r="CK1305" s="20"/>
      <c r="CL1305" s="20"/>
      <c r="CM1305" s="20"/>
      <c r="CN1305" s="20"/>
      <c r="CO1305" s="20"/>
      <c r="CP1305" s="20"/>
      <c r="CQ1305" s="20"/>
      <c r="CR1305" s="20"/>
      <c r="CS1305" s="20"/>
      <c r="CT1305" s="20"/>
      <c r="CU1305" s="20"/>
      <c r="CV1305" s="20"/>
      <c r="CW1305" s="20"/>
      <c r="CX1305" s="20"/>
      <c r="CY1305" s="20"/>
      <c r="CZ1305" s="20"/>
      <c r="DA1305" s="20"/>
      <c r="DB1305" s="20"/>
      <c r="DC1305" s="20"/>
      <c r="DD1305" s="20"/>
      <c r="DE1305" s="20"/>
      <c r="DF1305" s="20"/>
      <c r="DG1305" s="20"/>
      <c r="DH1305" s="20"/>
      <c r="DI1305" s="20"/>
      <c r="DJ1305" s="20"/>
      <c r="DK1305" s="20"/>
      <c r="DL1305" s="20"/>
      <c r="DM1305" s="20"/>
      <c r="DN1305" s="20"/>
      <c r="DO1305" s="20"/>
      <c r="DP1305" s="20"/>
      <c r="DQ1305" s="20"/>
      <c r="DR1305" s="20"/>
      <c r="DS1305" s="20"/>
      <c r="DT1305" s="20"/>
      <c r="DU1305" s="20"/>
      <c r="DV1305" s="20"/>
      <c r="DW1305" s="20"/>
      <c r="DX1305" s="20"/>
      <c r="DY1305" s="20"/>
      <c r="DZ1305" s="20"/>
      <c r="EA1305" s="20"/>
      <c r="EB1305" s="20"/>
      <c r="EC1305" s="20"/>
      <c r="ED1305" s="20"/>
      <c r="EE1305" s="20"/>
      <c r="EF1305" s="20"/>
      <c r="EG1305" s="20"/>
      <c r="EH1305" s="20"/>
    </row>
    <row r="1306" spans="1:138" s="19" customFormat="1" ht="12" customHeight="1" x14ac:dyDescent="0.25">
      <c r="A1306" s="22"/>
      <c r="B1306" s="4"/>
      <c r="C1306" s="73"/>
      <c r="D1306" s="73"/>
      <c r="E1306" s="73"/>
      <c r="F1306" s="73"/>
      <c r="G1306" s="73"/>
      <c r="H1306" s="73"/>
      <c r="I1306" s="73"/>
      <c r="J1306" s="73"/>
      <c r="K1306" s="82"/>
      <c r="L1306" s="81"/>
      <c r="M1306" s="81"/>
      <c r="N1306" s="55"/>
      <c r="O1306" s="55"/>
      <c r="P1306" s="56"/>
      <c r="Q1306" s="17"/>
      <c r="R1306" s="150"/>
      <c r="S1306" s="150"/>
      <c r="T1306" s="150"/>
      <c r="U1306" s="150"/>
      <c r="V1306" s="321"/>
      <c r="W1306" s="338"/>
      <c r="X1306" s="192"/>
      <c r="Y1306" s="195"/>
      <c r="Z1306" s="151"/>
      <c r="AA1306" s="152"/>
      <c r="AB1306" s="152"/>
      <c r="AC1306" s="152"/>
      <c r="AD1306" s="152"/>
      <c r="AE1306" s="20"/>
      <c r="AF1306" s="20"/>
      <c r="AG1306" s="20"/>
      <c r="AH1306" s="20"/>
      <c r="AI1306" s="20"/>
      <c r="AJ1306" s="20"/>
      <c r="AK1306" s="20"/>
      <c r="AL1306" s="20"/>
      <c r="AM1306" s="20"/>
      <c r="AN1306" s="20"/>
      <c r="AO1306" s="20"/>
      <c r="AP1306" s="20"/>
      <c r="AQ1306" s="20"/>
      <c r="AR1306" s="20"/>
      <c r="AS1306" s="20"/>
      <c r="AT1306" s="20"/>
      <c r="AU1306" s="20"/>
      <c r="AV1306" s="20"/>
      <c r="AW1306" s="20"/>
      <c r="AX1306" s="20"/>
      <c r="AY1306" s="20"/>
      <c r="AZ1306" s="20"/>
      <c r="BA1306" s="20"/>
      <c r="BB1306" s="20"/>
      <c r="BC1306" s="20"/>
      <c r="BD1306" s="20"/>
      <c r="BE1306" s="20"/>
      <c r="BF1306" s="20"/>
      <c r="BG1306" s="20"/>
      <c r="BH1306" s="20"/>
      <c r="BI1306" s="20"/>
      <c r="BJ1306" s="20"/>
      <c r="BK1306" s="20"/>
      <c r="BL1306" s="20"/>
      <c r="BM1306" s="20"/>
      <c r="BN1306" s="20"/>
      <c r="BO1306" s="20"/>
      <c r="BP1306" s="20"/>
      <c r="BQ1306" s="20"/>
      <c r="BR1306" s="20"/>
      <c r="BS1306" s="20"/>
      <c r="BT1306" s="20"/>
      <c r="BU1306" s="20"/>
      <c r="BV1306" s="20"/>
      <c r="BW1306" s="20"/>
      <c r="BX1306" s="20"/>
      <c r="BY1306" s="20"/>
      <c r="BZ1306" s="20"/>
      <c r="CA1306" s="20"/>
      <c r="CB1306" s="20"/>
      <c r="CC1306" s="20"/>
      <c r="CD1306" s="20"/>
      <c r="CE1306" s="20"/>
      <c r="CF1306" s="20"/>
      <c r="CG1306" s="20"/>
      <c r="CH1306" s="20"/>
      <c r="CI1306" s="20"/>
      <c r="CJ1306" s="20"/>
      <c r="CK1306" s="20"/>
      <c r="CL1306" s="20"/>
      <c r="CM1306" s="20"/>
      <c r="CN1306" s="20"/>
      <c r="CO1306" s="20"/>
      <c r="CP1306" s="20"/>
      <c r="CQ1306" s="20"/>
      <c r="CR1306" s="20"/>
      <c r="CS1306" s="20"/>
      <c r="CT1306" s="20"/>
      <c r="CU1306" s="20"/>
      <c r="CV1306" s="20"/>
      <c r="CW1306" s="20"/>
      <c r="CX1306" s="20"/>
      <c r="CY1306" s="20"/>
      <c r="CZ1306" s="20"/>
      <c r="DA1306" s="20"/>
      <c r="DB1306" s="20"/>
      <c r="DC1306" s="20"/>
      <c r="DD1306" s="20"/>
      <c r="DE1306" s="20"/>
      <c r="DF1306" s="20"/>
      <c r="DG1306" s="20"/>
      <c r="DH1306" s="20"/>
      <c r="DI1306" s="20"/>
      <c r="DJ1306" s="20"/>
      <c r="DK1306" s="20"/>
      <c r="DL1306" s="20"/>
      <c r="DM1306" s="20"/>
      <c r="DN1306" s="20"/>
      <c r="DO1306" s="20"/>
      <c r="DP1306" s="20"/>
      <c r="DQ1306" s="20"/>
      <c r="DR1306" s="20"/>
      <c r="DS1306" s="20"/>
      <c r="DT1306" s="20"/>
      <c r="DU1306" s="20"/>
      <c r="DV1306" s="20"/>
      <c r="DW1306" s="20"/>
      <c r="DX1306" s="20"/>
      <c r="DY1306" s="20"/>
      <c r="DZ1306" s="20"/>
      <c r="EA1306" s="20"/>
      <c r="EB1306" s="20"/>
      <c r="EC1306" s="20"/>
      <c r="ED1306" s="20"/>
      <c r="EE1306" s="20"/>
      <c r="EF1306" s="20"/>
      <c r="EG1306" s="20"/>
      <c r="EH1306" s="20"/>
    </row>
    <row r="1307" spans="1:138" s="19" customFormat="1" ht="12" customHeight="1" x14ac:dyDescent="0.25">
      <c r="A1307" s="22"/>
      <c r="B1307" s="4"/>
      <c r="C1307" s="73"/>
      <c r="D1307" s="73"/>
      <c r="E1307" s="73"/>
      <c r="F1307" s="73"/>
      <c r="G1307" s="73"/>
      <c r="H1307" s="73"/>
      <c r="I1307" s="73"/>
      <c r="J1307" s="73"/>
      <c r="K1307" s="82"/>
      <c r="L1307" s="81"/>
      <c r="M1307" s="81"/>
      <c r="N1307" s="55"/>
      <c r="O1307" s="55"/>
      <c r="P1307" s="56"/>
      <c r="Q1307" s="17"/>
      <c r="R1307" s="150"/>
      <c r="S1307" s="150"/>
      <c r="T1307" s="150"/>
      <c r="U1307" s="150"/>
      <c r="V1307" s="321"/>
      <c r="W1307" s="338"/>
      <c r="X1307" s="192"/>
      <c r="Y1307" s="195"/>
      <c r="Z1307" s="151"/>
      <c r="AA1307" s="152"/>
      <c r="AB1307" s="152"/>
      <c r="AC1307" s="152"/>
      <c r="AD1307" s="152"/>
      <c r="AE1307" s="20"/>
      <c r="AF1307" s="20"/>
      <c r="AG1307" s="20"/>
      <c r="AH1307" s="20"/>
      <c r="AI1307" s="20"/>
      <c r="AJ1307" s="20"/>
      <c r="AK1307" s="20"/>
      <c r="AL1307" s="20"/>
      <c r="AM1307" s="20"/>
      <c r="AN1307" s="20"/>
      <c r="AO1307" s="20"/>
      <c r="AP1307" s="20"/>
      <c r="AQ1307" s="20"/>
      <c r="AR1307" s="20"/>
      <c r="AS1307" s="20"/>
      <c r="AT1307" s="20"/>
      <c r="AU1307" s="20"/>
      <c r="AV1307" s="20"/>
      <c r="AW1307" s="20"/>
      <c r="AX1307" s="20"/>
      <c r="AY1307" s="20"/>
      <c r="AZ1307" s="20"/>
      <c r="BA1307" s="20"/>
      <c r="BB1307" s="20"/>
      <c r="BC1307" s="20"/>
      <c r="BD1307" s="20"/>
      <c r="BE1307" s="20"/>
      <c r="BF1307" s="20"/>
      <c r="BG1307" s="20"/>
      <c r="BH1307" s="20"/>
      <c r="BI1307" s="20"/>
      <c r="BJ1307" s="20"/>
      <c r="BK1307" s="20"/>
      <c r="BL1307" s="20"/>
      <c r="BM1307" s="20"/>
      <c r="BN1307" s="20"/>
      <c r="BO1307" s="20"/>
      <c r="BP1307" s="20"/>
      <c r="BQ1307" s="20"/>
      <c r="BR1307" s="20"/>
      <c r="BS1307" s="20"/>
      <c r="BT1307" s="20"/>
      <c r="BU1307" s="20"/>
      <c r="BV1307" s="20"/>
      <c r="BW1307" s="20"/>
      <c r="BX1307" s="20"/>
      <c r="BY1307" s="20"/>
      <c r="BZ1307" s="20"/>
      <c r="CA1307" s="20"/>
      <c r="CB1307" s="20"/>
      <c r="CC1307" s="20"/>
      <c r="CD1307" s="20"/>
      <c r="CE1307" s="20"/>
      <c r="CF1307" s="20"/>
      <c r="CG1307" s="20"/>
      <c r="CH1307" s="20"/>
      <c r="CI1307" s="20"/>
      <c r="CJ1307" s="20"/>
      <c r="CK1307" s="20"/>
      <c r="CL1307" s="20"/>
      <c r="CM1307" s="20"/>
      <c r="CN1307" s="20"/>
      <c r="CO1307" s="20"/>
      <c r="CP1307" s="20"/>
      <c r="CQ1307" s="20"/>
      <c r="CR1307" s="20"/>
      <c r="CS1307" s="20"/>
      <c r="CT1307" s="20"/>
      <c r="CU1307" s="20"/>
      <c r="CV1307" s="20"/>
      <c r="CW1307" s="20"/>
      <c r="CX1307" s="20"/>
      <c r="CY1307" s="20"/>
      <c r="CZ1307" s="20"/>
      <c r="DA1307" s="20"/>
      <c r="DB1307" s="20"/>
      <c r="DC1307" s="20"/>
      <c r="DD1307" s="20"/>
      <c r="DE1307" s="20"/>
      <c r="DF1307" s="20"/>
      <c r="DG1307" s="20"/>
      <c r="DH1307" s="20"/>
      <c r="DI1307" s="20"/>
      <c r="DJ1307" s="20"/>
      <c r="DK1307" s="20"/>
      <c r="DL1307" s="20"/>
      <c r="DM1307" s="20"/>
      <c r="DN1307" s="20"/>
      <c r="DO1307" s="20"/>
      <c r="DP1307" s="20"/>
      <c r="DQ1307" s="20"/>
      <c r="DR1307" s="20"/>
      <c r="DS1307" s="20"/>
      <c r="DT1307" s="20"/>
      <c r="DU1307" s="20"/>
      <c r="DV1307" s="20"/>
      <c r="DW1307" s="20"/>
      <c r="DX1307" s="20"/>
      <c r="DY1307" s="20"/>
      <c r="DZ1307" s="20"/>
      <c r="EA1307" s="20"/>
      <c r="EB1307" s="20"/>
      <c r="EC1307" s="20"/>
      <c r="ED1307" s="20"/>
      <c r="EE1307" s="20"/>
      <c r="EF1307" s="20"/>
      <c r="EG1307" s="20"/>
      <c r="EH1307" s="20"/>
    </row>
    <row r="1308" spans="1:138" s="19" customFormat="1" ht="12" customHeight="1" x14ac:dyDescent="0.25">
      <c r="A1308" s="22"/>
      <c r="B1308" s="4"/>
      <c r="C1308" s="73"/>
      <c r="D1308" s="73"/>
      <c r="E1308" s="73"/>
      <c r="F1308" s="73"/>
      <c r="G1308" s="73"/>
      <c r="H1308" s="73"/>
      <c r="I1308" s="73"/>
      <c r="J1308" s="73"/>
      <c r="K1308" s="82"/>
      <c r="L1308" s="81"/>
      <c r="M1308" s="81"/>
      <c r="N1308" s="55"/>
      <c r="O1308" s="55"/>
      <c r="P1308" s="56"/>
      <c r="Q1308" s="17"/>
      <c r="R1308" s="150"/>
      <c r="S1308" s="150"/>
      <c r="T1308" s="150"/>
      <c r="U1308" s="150"/>
      <c r="V1308" s="321"/>
      <c r="W1308" s="338"/>
      <c r="X1308" s="192"/>
      <c r="Y1308" s="195"/>
      <c r="Z1308" s="151"/>
      <c r="AA1308" s="152"/>
      <c r="AB1308" s="152"/>
      <c r="AC1308" s="152"/>
      <c r="AD1308" s="152"/>
      <c r="AE1308" s="20"/>
      <c r="AF1308" s="20"/>
      <c r="AG1308" s="20"/>
      <c r="AH1308" s="20"/>
      <c r="AI1308" s="20"/>
      <c r="AJ1308" s="20"/>
      <c r="AK1308" s="20"/>
      <c r="AL1308" s="20"/>
      <c r="AM1308" s="20"/>
      <c r="AN1308" s="20"/>
      <c r="AO1308" s="20"/>
      <c r="AP1308" s="20"/>
      <c r="AQ1308" s="20"/>
      <c r="AR1308" s="20"/>
      <c r="AS1308" s="20"/>
      <c r="AT1308" s="20"/>
      <c r="AU1308" s="20"/>
      <c r="AV1308" s="20"/>
      <c r="AW1308" s="20"/>
      <c r="AX1308" s="20"/>
      <c r="AY1308" s="20"/>
      <c r="AZ1308" s="20"/>
      <c r="BA1308" s="20"/>
      <c r="BB1308" s="20"/>
      <c r="BC1308" s="20"/>
      <c r="BD1308" s="20"/>
      <c r="BE1308" s="20"/>
      <c r="BF1308" s="20"/>
      <c r="BG1308" s="20"/>
      <c r="BH1308" s="20"/>
      <c r="BI1308" s="20"/>
      <c r="BJ1308" s="20"/>
      <c r="BK1308" s="20"/>
      <c r="BL1308" s="20"/>
      <c r="BM1308" s="20"/>
      <c r="BN1308" s="20"/>
      <c r="BO1308" s="20"/>
      <c r="BP1308" s="20"/>
      <c r="BQ1308" s="20"/>
      <c r="BR1308" s="20"/>
      <c r="BS1308" s="20"/>
      <c r="BT1308" s="20"/>
      <c r="BU1308" s="20"/>
      <c r="BV1308" s="20"/>
      <c r="BW1308" s="20"/>
      <c r="BX1308" s="20"/>
      <c r="BY1308" s="20"/>
      <c r="BZ1308" s="20"/>
      <c r="CA1308" s="20"/>
      <c r="CB1308" s="20"/>
      <c r="CC1308" s="20"/>
      <c r="CD1308" s="20"/>
      <c r="CE1308" s="20"/>
      <c r="CF1308" s="20"/>
      <c r="CG1308" s="20"/>
      <c r="CH1308" s="20"/>
      <c r="CI1308" s="20"/>
      <c r="CJ1308" s="20"/>
      <c r="CK1308" s="20"/>
      <c r="CL1308" s="20"/>
      <c r="CM1308" s="20"/>
      <c r="CN1308" s="20"/>
      <c r="CO1308" s="20"/>
      <c r="CP1308" s="20"/>
      <c r="CQ1308" s="20"/>
      <c r="CR1308" s="20"/>
      <c r="CS1308" s="20"/>
      <c r="CT1308" s="20"/>
      <c r="CU1308" s="20"/>
      <c r="CV1308" s="20"/>
      <c r="CW1308" s="20"/>
      <c r="CX1308" s="20"/>
      <c r="CY1308" s="20"/>
      <c r="CZ1308" s="20"/>
      <c r="DA1308" s="20"/>
      <c r="DB1308" s="20"/>
      <c r="DC1308" s="20"/>
      <c r="DD1308" s="20"/>
      <c r="DE1308" s="20"/>
      <c r="DF1308" s="20"/>
      <c r="DG1308" s="20"/>
      <c r="DH1308" s="20"/>
      <c r="DI1308" s="20"/>
      <c r="DJ1308" s="20"/>
      <c r="DK1308" s="20"/>
      <c r="DL1308" s="20"/>
      <c r="DM1308" s="20"/>
      <c r="DN1308" s="20"/>
      <c r="DO1308" s="20"/>
      <c r="DP1308" s="20"/>
      <c r="DQ1308" s="20"/>
      <c r="DR1308" s="20"/>
      <c r="DS1308" s="20"/>
      <c r="DT1308" s="20"/>
      <c r="DU1308" s="20"/>
      <c r="DV1308" s="20"/>
      <c r="DW1308" s="20"/>
      <c r="DX1308" s="20"/>
      <c r="DY1308" s="20"/>
      <c r="DZ1308" s="20"/>
      <c r="EA1308" s="20"/>
      <c r="EB1308" s="20"/>
      <c r="EC1308" s="20"/>
      <c r="ED1308" s="20"/>
      <c r="EE1308" s="20"/>
      <c r="EF1308" s="20"/>
      <c r="EG1308" s="20"/>
      <c r="EH1308" s="20"/>
    </row>
    <row r="1309" spans="1:138" s="19" customFormat="1" ht="12" customHeight="1" x14ac:dyDescent="0.25">
      <c r="B1309" s="4"/>
      <c r="C1309" s="73"/>
      <c r="D1309" s="73"/>
      <c r="E1309" s="73"/>
      <c r="F1309" s="73"/>
      <c r="G1309" s="73"/>
      <c r="H1309" s="73"/>
      <c r="I1309" s="73"/>
      <c r="J1309" s="73"/>
      <c r="K1309" s="82"/>
      <c r="L1309" s="81"/>
      <c r="M1309" s="81"/>
      <c r="N1309" s="55"/>
      <c r="O1309" s="55"/>
      <c r="P1309" s="56"/>
      <c r="Q1309" s="17"/>
      <c r="R1309" s="150"/>
      <c r="S1309" s="150"/>
      <c r="T1309" s="150"/>
      <c r="U1309" s="150"/>
      <c r="V1309" s="321"/>
      <c r="W1309" s="338"/>
      <c r="X1309" s="192"/>
      <c r="Y1309" s="195"/>
      <c r="Z1309" s="151"/>
      <c r="AA1309" s="152"/>
      <c r="AB1309" s="152"/>
      <c r="AC1309" s="152"/>
      <c r="AD1309" s="152"/>
      <c r="AE1309" s="20"/>
      <c r="AF1309" s="20"/>
      <c r="AG1309" s="20"/>
      <c r="AH1309" s="20"/>
      <c r="AI1309" s="20"/>
      <c r="AJ1309" s="20"/>
      <c r="AK1309" s="20"/>
      <c r="AL1309" s="20"/>
      <c r="AM1309" s="20"/>
      <c r="AN1309" s="20"/>
      <c r="AO1309" s="20"/>
      <c r="AP1309" s="20"/>
      <c r="AQ1309" s="20"/>
      <c r="AR1309" s="20"/>
      <c r="AS1309" s="20"/>
      <c r="AT1309" s="20"/>
      <c r="AU1309" s="20"/>
      <c r="AV1309" s="20"/>
      <c r="AW1309" s="20"/>
      <c r="AX1309" s="20"/>
      <c r="AY1309" s="20"/>
      <c r="AZ1309" s="20"/>
      <c r="BA1309" s="20"/>
      <c r="BB1309" s="20"/>
      <c r="BC1309" s="20"/>
      <c r="BD1309" s="20"/>
      <c r="BE1309" s="20"/>
      <c r="BF1309" s="20"/>
      <c r="BG1309" s="20"/>
      <c r="BH1309" s="20"/>
      <c r="BI1309" s="20"/>
      <c r="BJ1309" s="20"/>
      <c r="BK1309" s="20"/>
      <c r="BL1309" s="20"/>
      <c r="BM1309" s="20"/>
      <c r="BN1309" s="20"/>
      <c r="BO1309" s="20"/>
      <c r="BP1309" s="20"/>
      <c r="BQ1309" s="20"/>
      <c r="BR1309" s="20"/>
      <c r="BS1309" s="20"/>
      <c r="BT1309" s="20"/>
      <c r="BU1309" s="20"/>
      <c r="BV1309" s="20"/>
      <c r="BW1309" s="20"/>
      <c r="BX1309" s="20"/>
      <c r="BY1309" s="20"/>
      <c r="BZ1309" s="20"/>
      <c r="CA1309" s="20"/>
      <c r="CB1309" s="20"/>
      <c r="CC1309" s="20"/>
      <c r="CD1309" s="20"/>
      <c r="CE1309" s="20"/>
      <c r="CF1309" s="20"/>
      <c r="CG1309" s="20"/>
      <c r="CH1309" s="20"/>
      <c r="CI1309" s="20"/>
      <c r="CJ1309" s="20"/>
      <c r="CK1309" s="20"/>
      <c r="CL1309" s="20"/>
      <c r="CM1309" s="20"/>
      <c r="CN1309" s="20"/>
      <c r="CO1309" s="20"/>
      <c r="CP1309" s="20"/>
      <c r="CQ1309" s="20"/>
      <c r="CR1309" s="20"/>
      <c r="CS1309" s="20"/>
      <c r="CT1309" s="20"/>
      <c r="CU1309" s="20"/>
      <c r="CV1309" s="20"/>
      <c r="CW1309" s="20"/>
      <c r="CX1309" s="20"/>
      <c r="CY1309" s="20"/>
      <c r="CZ1309" s="20"/>
      <c r="DA1309" s="20"/>
      <c r="DB1309" s="20"/>
      <c r="DC1309" s="20"/>
      <c r="DD1309" s="20"/>
      <c r="DE1309" s="20"/>
      <c r="DF1309" s="20"/>
      <c r="DG1309" s="20"/>
      <c r="DH1309" s="20"/>
      <c r="DI1309" s="20"/>
      <c r="DJ1309" s="20"/>
      <c r="DK1309" s="20"/>
      <c r="DL1309" s="20"/>
      <c r="DM1309" s="20"/>
      <c r="DN1309" s="20"/>
      <c r="DO1309" s="20"/>
      <c r="DP1309" s="20"/>
      <c r="DQ1309" s="20"/>
      <c r="DR1309" s="20"/>
      <c r="DS1309" s="20"/>
      <c r="DT1309" s="20"/>
      <c r="DU1309" s="20"/>
      <c r="DV1309" s="20"/>
      <c r="DW1309" s="20"/>
      <c r="DX1309" s="20"/>
      <c r="DY1309" s="20"/>
      <c r="DZ1309" s="20"/>
      <c r="EA1309" s="20"/>
      <c r="EB1309" s="20"/>
      <c r="EC1309" s="20"/>
      <c r="ED1309" s="20"/>
      <c r="EE1309" s="20"/>
      <c r="EF1309" s="20"/>
      <c r="EG1309" s="20"/>
      <c r="EH1309" s="20"/>
    </row>
    <row r="1310" spans="1:138" s="19" customFormat="1" ht="12" customHeight="1" x14ac:dyDescent="0.25">
      <c r="A1310" s="22"/>
      <c r="B1310" s="4"/>
      <c r="C1310" s="73"/>
      <c r="D1310" s="73"/>
      <c r="E1310" s="73"/>
      <c r="F1310" s="73"/>
      <c r="G1310" s="73"/>
      <c r="H1310" s="73"/>
      <c r="I1310" s="73"/>
      <c r="J1310" s="73"/>
      <c r="K1310" s="82"/>
      <c r="L1310" s="81"/>
      <c r="M1310" s="81"/>
      <c r="N1310" s="55"/>
      <c r="O1310" s="55"/>
      <c r="P1310" s="56"/>
      <c r="Q1310" s="17"/>
      <c r="R1310" s="150"/>
      <c r="S1310" s="150"/>
      <c r="T1310" s="150"/>
      <c r="U1310" s="150"/>
      <c r="V1310" s="321"/>
      <c r="W1310" s="338"/>
      <c r="X1310" s="192"/>
      <c r="Y1310" s="195"/>
      <c r="Z1310" s="151"/>
      <c r="AA1310" s="152"/>
      <c r="AB1310" s="152"/>
      <c r="AC1310" s="152"/>
      <c r="AD1310" s="152"/>
      <c r="AE1310" s="20"/>
      <c r="AF1310" s="20"/>
      <c r="AG1310" s="20"/>
      <c r="AH1310" s="20"/>
      <c r="AI1310" s="20"/>
      <c r="AJ1310" s="20"/>
      <c r="AK1310" s="20"/>
      <c r="AL1310" s="20"/>
      <c r="AM1310" s="20"/>
      <c r="AN1310" s="20"/>
      <c r="AO1310" s="20"/>
      <c r="AP1310" s="20"/>
      <c r="AQ1310" s="20"/>
      <c r="AR1310" s="20"/>
      <c r="AS1310" s="20"/>
      <c r="AT1310" s="20"/>
      <c r="AU1310" s="20"/>
      <c r="AV1310" s="20"/>
      <c r="AW1310" s="20"/>
      <c r="AX1310" s="20"/>
      <c r="AY1310" s="20"/>
      <c r="AZ1310" s="20"/>
      <c r="BA1310" s="20"/>
      <c r="BB1310" s="20"/>
      <c r="BC1310" s="20"/>
      <c r="BD1310" s="20"/>
      <c r="BE1310" s="20"/>
      <c r="BF1310" s="20"/>
      <c r="BG1310" s="20"/>
      <c r="BH1310" s="20"/>
      <c r="BI1310" s="20"/>
      <c r="BJ1310" s="20"/>
      <c r="BK1310" s="20"/>
      <c r="BL1310" s="20"/>
      <c r="BM1310" s="20"/>
      <c r="BN1310" s="20"/>
      <c r="BO1310" s="20"/>
      <c r="BP1310" s="20"/>
      <c r="BQ1310" s="20"/>
      <c r="BR1310" s="20"/>
      <c r="BS1310" s="20"/>
      <c r="BT1310" s="20"/>
      <c r="BU1310" s="20"/>
      <c r="BV1310" s="20"/>
      <c r="BW1310" s="20"/>
      <c r="BX1310" s="20"/>
      <c r="BY1310" s="20"/>
      <c r="BZ1310" s="20"/>
      <c r="CA1310" s="20"/>
      <c r="CB1310" s="20"/>
      <c r="CC1310" s="20"/>
      <c r="CD1310" s="20"/>
      <c r="CE1310" s="20"/>
      <c r="CF1310" s="20"/>
      <c r="CG1310" s="20"/>
      <c r="CH1310" s="20"/>
      <c r="CI1310" s="20"/>
      <c r="CJ1310" s="20"/>
      <c r="CK1310" s="20"/>
      <c r="CL1310" s="20"/>
      <c r="CM1310" s="20"/>
      <c r="CN1310" s="20"/>
      <c r="CO1310" s="20"/>
      <c r="CP1310" s="20"/>
      <c r="CQ1310" s="20"/>
      <c r="CR1310" s="20"/>
      <c r="CS1310" s="20"/>
      <c r="CT1310" s="20"/>
      <c r="CU1310" s="20"/>
      <c r="CV1310" s="20"/>
      <c r="CW1310" s="20"/>
      <c r="CX1310" s="20"/>
      <c r="CY1310" s="20"/>
      <c r="CZ1310" s="20"/>
      <c r="DA1310" s="20"/>
      <c r="DB1310" s="20"/>
      <c r="DC1310" s="20"/>
      <c r="DD1310" s="20"/>
      <c r="DE1310" s="20"/>
      <c r="DF1310" s="20"/>
      <c r="DG1310" s="20"/>
      <c r="DH1310" s="20"/>
      <c r="DI1310" s="20"/>
      <c r="DJ1310" s="20"/>
      <c r="DK1310" s="20"/>
      <c r="DL1310" s="20"/>
      <c r="DM1310" s="20"/>
      <c r="DN1310" s="20"/>
      <c r="DO1310" s="20"/>
      <c r="DP1310" s="20"/>
      <c r="DQ1310" s="20"/>
      <c r="DR1310" s="20"/>
      <c r="DS1310" s="20"/>
      <c r="DT1310" s="20"/>
      <c r="DU1310" s="20"/>
      <c r="DV1310" s="20"/>
      <c r="DW1310" s="20"/>
      <c r="DX1310" s="20"/>
      <c r="DY1310" s="20"/>
      <c r="DZ1310" s="20"/>
      <c r="EA1310" s="20"/>
      <c r="EB1310" s="20"/>
      <c r="EC1310" s="20"/>
      <c r="ED1310" s="20"/>
      <c r="EE1310" s="20"/>
      <c r="EF1310" s="20"/>
      <c r="EG1310" s="20"/>
      <c r="EH1310" s="20"/>
    </row>
    <row r="1311" spans="1:138" s="19" customFormat="1" ht="12" customHeight="1" x14ac:dyDescent="0.25">
      <c r="A1311" s="22"/>
      <c r="B1311" s="4"/>
      <c r="C1311" s="73"/>
      <c r="D1311" s="73"/>
      <c r="E1311" s="73"/>
      <c r="F1311" s="73"/>
      <c r="G1311" s="73"/>
      <c r="H1311" s="73"/>
      <c r="I1311" s="73"/>
      <c r="J1311" s="73"/>
      <c r="K1311" s="82"/>
      <c r="L1311" s="81"/>
      <c r="M1311" s="81"/>
      <c r="N1311" s="55"/>
      <c r="O1311" s="55"/>
      <c r="P1311" s="56"/>
      <c r="Q1311" s="17"/>
      <c r="R1311" s="150"/>
      <c r="S1311" s="150"/>
      <c r="T1311" s="150"/>
      <c r="U1311" s="150"/>
      <c r="V1311" s="321"/>
      <c r="W1311" s="338"/>
      <c r="X1311" s="192"/>
      <c r="Y1311" s="195"/>
      <c r="Z1311" s="151"/>
      <c r="AA1311" s="152"/>
      <c r="AB1311" s="152"/>
      <c r="AC1311" s="152"/>
      <c r="AD1311" s="152"/>
      <c r="AE1311" s="20"/>
      <c r="AF1311" s="20"/>
      <c r="AG1311" s="20"/>
      <c r="AH1311" s="20"/>
      <c r="AI1311" s="20"/>
      <c r="AJ1311" s="20"/>
      <c r="AK1311" s="20"/>
      <c r="AL1311" s="20"/>
      <c r="AM1311" s="20"/>
      <c r="AN1311" s="20"/>
      <c r="AO1311" s="20"/>
      <c r="AP1311" s="20"/>
      <c r="AQ1311" s="20"/>
      <c r="AR1311" s="20"/>
      <c r="AS1311" s="20"/>
      <c r="AT1311" s="20"/>
      <c r="AU1311" s="20"/>
      <c r="AV1311" s="20"/>
      <c r="AW1311" s="20"/>
      <c r="AX1311" s="20"/>
      <c r="AY1311" s="20"/>
      <c r="AZ1311" s="20"/>
      <c r="BA1311" s="20"/>
      <c r="BB1311" s="20"/>
      <c r="BC1311" s="20"/>
      <c r="BD1311" s="20"/>
      <c r="BE1311" s="20"/>
      <c r="BF1311" s="20"/>
      <c r="BG1311" s="20"/>
      <c r="BH1311" s="20"/>
      <c r="BI1311" s="20"/>
      <c r="BJ1311" s="20"/>
      <c r="BK1311" s="20"/>
      <c r="BL1311" s="20"/>
      <c r="BM1311" s="20"/>
      <c r="BN1311" s="20"/>
      <c r="BO1311" s="20"/>
      <c r="BP1311" s="20"/>
      <c r="BQ1311" s="20"/>
      <c r="BR1311" s="20"/>
      <c r="BS1311" s="20"/>
      <c r="BT1311" s="20"/>
      <c r="BU1311" s="20"/>
      <c r="BV1311" s="20"/>
      <c r="BW1311" s="20"/>
      <c r="BX1311" s="20"/>
      <c r="BY1311" s="20"/>
      <c r="BZ1311" s="20"/>
      <c r="CA1311" s="20"/>
      <c r="CB1311" s="20"/>
      <c r="CC1311" s="20"/>
      <c r="CD1311" s="20"/>
      <c r="CE1311" s="20"/>
      <c r="CF1311" s="20"/>
      <c r="CG1311" s="20"/>
      <c r="CH1311" s="20"/>
      <c r="CI1311" s="20"/>
      <c r="CJ1311" s="20"/>
      <c r="CK1311" s="20"/>
      <c r="CL1311" s="20"/>
      <c r="CM1311" s="20"/>
      <c r="CN1311" s="20"/>
      <c r="CO1311" s="20"/>
      <c r="CP1311" s="20"/>
      <c r="CQ1311" s="20"/>
      <c r="CR1311" s="20"/>
      <c r="CS1311" s="20"/>
      <c r="CT1311" s="20"/>
      <c r="CU1311" s="20"/>
      <c r="CV1311" s="20"/>
      <c r="CW1311" s="20"/>
      <c r="CX1311" s="20"/>
      <c r="CY1311" s="20"/>
      <c r="CZ1311" s="20"/>
      <c r="DA1311" s="20"/>
      <c r="DB1311" s="20"/>
      <c r="DC1311" s="20"/>
      <c r="DD1311" s="20"/>
      <c r="DE1311" s="20"/>
      <c r="DF1311" s="20"/>
      <c r="DG1311" s="20"/>
      <c r="DH1311" s="20"/>
      <c r="DI1311" s="20"/>
      <c r="DJ1311" s="20"/>
      <c r="DK1311" s="20"/>
      <c r="DL1311" s="20"/>
      <c r="DM1311" s="20"/>
      <c r="DN1311" s="20"/>
      <c r="DO1311" s="20"/>
      <c r="DP1311" s="20"/>
      <c r="DQ1311" s="20"/>
      <c r="DR1311" s="20"/>
      <c r="DS1311" s="20"/>
      <c r="DT1311" s="20"/>
      <c r="DU1311" s="20"/>
      <c r="DV1311" s="20"/>
      <c r="DW1311" s="20"/>
      <c r="DX1311" s="20"/>
      <c r="DY1311" s="20"/>
      <c r="DZ1311" s="20"/>
      <c r="EA1311" s="20"/>
      <c r="EB1311" s="20"/>
      <c r="EC1311" s="20"/>
      <c r="ED1311" s="20"/>
      <c r="EE1311" s="20"/>
      <c r="EF1311" s="20"/>
      <c r="EG1311" s="20"/>
      <c r="EH1311" s="20"/>
    </row>
    <row r="1312" spans="1:138" s="19" customFormat="1" ht="12" customHeight="1" x14ac:dyDescent="0.25">
      <c r="A1312" s="22"/>
      <c r="B1312" s="4"/>
      <c r="C1312" s="73"/>
      <c r="D1312" s="73"/>
      <c r="E1312" s="73"/>
      <c r="F1312" s="73"/>
      <c r="G1312" s="73"/>
      <c r="H1312" s="73"/>
      <c r="I1312" s="73"/>
      <c r="J1312" s="73"/>
      <c r="K1312" s="82"/>
      <c r="L1312" s="81"/>
      <c r="M1312" s="81"/>
      <c r="N1312" s="55"/>
      <c r="O1312" s="55"/>
      <c r="P1312" s="56"/>
      <c r="Q1312" s="47"/>
      <c r="R1312" s="153"/>
      <c r="S1312" s="153"/>
      <c r="T1312" s="153"/>
      <c r="U1312" s="153"/>
      <c r="V1312" s="321"/>
      <c r="W1312" s="341"/>
      <c r="X1312" s="194"/>
      <c r="Y1312" s="47"/>
      <c r="Z1312" s="153"/>
      <c r="AA1312" s="152"/>
      <c r="AB1312" s="152"/>
      <c r="AC1312" s="152"/>
      <c r="AD1312" s="152"/>
      <c r="AE1312" s="20"/>
      <c r="AF1312" s="20"/>
      <c r="AG1312" s="20"/>
      <c r="AH1312" s="20"/>
      <c r="AI1312" s="20"/>
      <c r="AJ1312" s="20"/>
      <c r="AK1312" s="20"/>
      <c r="AL1312" s="20"/>
      <c r="AM1312" s="20"/>
      <c r="AN1312" s="20"/>
      <c r="AO1312" s="20"/>
      <c r="AP1312" s="20"/>
      <c r="AQ1312" s="20"/>
      <c r="AR1312" s="20"/>
      <c r="AS1312" s="20"/>
      <c r="AT1312" s="20"/>
      <c r="AU1312" s="20"/>
      <c r="AV1312" s="20"/>
      <c r="AW1312" s="20"/>
      <c r="AX1312" s="20"/>
      <c r="AY1312" s="20"/>
      <c r="AZ1312" s="20"/>
      <c r="BA1312" s="20"/>
      <c r="BB1312" s="20"/>
      <c r="BC1312" s="20"/>
      <c r="BD1312" s="20"/>
      <c r="BE1312" s="20"/>
      <c r="BF1312" s="20"/>
      <c r="BG1312" s="20"/>
      <c r="BH1312" s="20"/>
      <c r="BI1312" s="20"/>
      <c r="BJ1312" s="20"/>
      <c r="BK1312" s="20"/>
      <c r="BL1312" s="20"/>
      <c r="BM1312" s="20"/>
      <c r="BN1312" s="20"/>
      <c r="BO1312" s="20"/>
      <c r="BP1312" s="20"/>
      <c r="BQ1312" s="20"/>
      <c r="BR1312" s="20"/>
      <c r="BS1312" s="20"/>
      <c r="BT1312" s="20"/>
      <c r="BU1312" s="20"/>
      <c r="BV1312" s="20"/>
      <c r="BW1312" s="20"/>
      <c r="BX1312" s="20"/>
      <c r="BY1312" s="20"/>
      <c r="BZ1312" s="20"/>
      <c r="CA1312" s="20"/>
      <c r="CB1312" s="20"/>
      <c r="CC1312" s="20"/>
      <c r="CD1312" s="20"/>
      <c r="CE1312" s="20"/>
      <c r="CF1312" s="20"/>
      <c r="CG1312" s="20"/>
      <c r="CH1312" s="20"/>
      <c r="CI1312" s="20"/>
      <c r="CJ1312" s="20"/>
      <c r="CK1312" s="20"/>
      <c r="CL1312" s="20"/>
      <c r="CM1312" s="20"/>
      <c r="CN1312" s="20"/>
      <c r="CO1312" s="20"/>
      <c r="CP1312" s="20"/>
      <c r="CQ1312" s="20"/>
      <c r="CR1312" s="20"/>
      <c r="CS1312" s="20"/>
      <c r="CT1312" s="20"/>
      <c r="CU1312" s="20"/>
      <c r="CV1312" s="20"/>
      <c r="CW1312" s="20"/>
      <c r="CX1312" s="20"/>
      <c r="CY1312" s="20"/>
      <c r="CZ1312" s="20"/>
      <c r="DA1312" s="20"/>
      <c r="DB1312" s="20"/>
      <c r="DC1312" s="20"/>
      <c r="DD1312" s="20"/>
      <c r="DE1312" s="20"/>
      <c r="DF1312" s="20"/>
      <c r="DG1312" s="20"/>
      <c r="DH1312" s="20"/>
      <c r="DI1312" s="20"/>
      <c r="DJ1312" s="20"/>
      <c r="DK1312" s="20"/>
      <c r="DL1312" s="20"/>
      <c r="DM1312" s="20"/>
      <c r="DN1312" s="20"/>
      <c r="DO1312" s="20"/>
      <c r="DP1312" s="20"/>
      <c r="DQ1312" s="20"/>
      <c r="DR1312" s="20"/>
      <c r="DS1312" s="20"/>
      <c r="DT1312" s="20"/>
      <c r="DU1312" s="20"/>
      <c r="DV1312" s="20"/>
      <c r="DW1312" s="20"/>
      <c r="DX1312" s="20"/>
      <c r="DY1312" s="20"/>
      <c r="DZ1312" s="20"/>
      <c r="EA1312" s="20"/>
      <c r="EB1312" s="20"/>
      <c r="EC1312" s="20"/>
      <c r="ED1312" s="20"/>
      <c r="EE1312" s="20"/>
      <c r="EF1312" s="20"/>
      <c r="EG1312" s="20"/>
      <c r="EH1312" s="20"/>
    </row>
    <row r="1313" spans="1:138" s="19" customFormat="1" ht="12" customHeight="1" x14ac:dyDescent="0.25">
      <c r="A1313" s="22"/>
      <c r="B1313" s="4"/>
      <c r="C1313" s="73"/>
      <c r="D1313" s="73"/>
      <c r="E1313" s="73"/>
      <c r="F1313" s="73"/>
      <c r="G1313" s="73"/>
      <c r="H1313" s="73"/>
      <c r="I1313" s="73"/>
      <c r="J1313" s="73"/>
      <c r="K1313" s="82"/>
      <c r="L1313" s="81"/>
      <c r="M1313" s="81"/>
      <c r="N1313" s="55"/>
      <c r="O1313" s="55"/>
      <c r="P1313" s="56"/>
      <c r="Q1313" s="17"/>
      <c r="R1313" s="150"/>
      <c r="S1313" s="150"/>
      <c r="T1313" s="150"/>
      <c r="U1313" s="150"/>
      <c r="V1313" s="321"/>
      <c r="W1313" s="338"/>
      <c r="X1313" s="192"/>
      <c r="Y1313" s="195"/>
      <c r="Z1313" s="151"/>
      <c r="AA1313" s="152"/>
      <c r="AB1313" s="152"/>
      <c r="AC1313" s="152"/>
      <c r="AD1313" s="152"/>
      <c r="AE1313" s="20"/>
      <c r="AF1313" s="20"/>
      <c r="AG1313" s="20"/>
      <c r="AH1313" s="20"/>
      <c r="AI1313" s="20"/>
      <c r="AJ1313" s="20"/>
      <c r="AK1313" s="20"/>
      <c r="AL1313" s="20"/>
      <c r="AM1313" s="20"/>
      <c r="AN1313" s="20"/>
      <c r="AO1313" s="20"/>
      <c r="AP1313" s="20"/>
      <c r="AQ1313" s="20"/>
      <c r="AR1313" s="20"/>
      <c r="AS1313" s="20"/>
      <c r="AT1313" s="20"/>
      <c r="AU1313" s="20"/>
      <c r="AV1313" s="20"/>
      <c r="AW1313" s="20"/>
      <c r="AX1313" s="20"/>
      <c r="AY1313" s="20"/>
      <c r="AZ1313" s="20"/>
      <c r="BA1313" s="20"/>
      <c r="BB1313" s="20"/>
      <c r="BC1313" s="20"/>
      <c r="BD1313" s="20"/>
      <c r="BE1313" s="20"/>
      <c r="BF1313" s="20"/>
      <c r="BG1313" s="20"/>
      <c r="BH1313" s="20"/>
      <c r="BI1313" s="20"/>
      <c r="BJ1313" s="20"/>
      <c r="BK1313" s="20"/>
      <c r="BL1313" s="20"/>
      <c r="BM1313" s="20"/>
      <c r="BN1313" s="20"/>
      <c r="BO1313" s="20"/>
      <c r="BP1313" s="20"/>
      <c r="BQ1313" s="20"/>
      <c r="BR1313" s="20"/>
      <c r="BS1313" s="20"/>
      <c r="BT1313" s="20"/>
      <c r="BU1313" s="20"/>
      <c r="BV1313" s="20"/>
      <c r="BW1313" s="20"/>
      <c r="BX1313" s="20"/>
      <c r="BY1313" s="20"/>
      <c r="BZ1313" s="20"/>
      <c r="CA1313" s="20"/>
      <c r="CB1313" s="20"/>
      <c r="CC1313" s="20"/>
      <c r="CD1313" s="20"/>
      <c r="CE1313" s="20"/>
      <c r="CF1313" s="20"/>
      <c r="CG1313" s="20"/>
      <c r="CH1313" s="20"/>
      <c r="CI1313" s="20"/>
      <c r="CJ1313" s="20"/>
      <c r="CK1313" s="20"/>
      <c r="CL1313" s="20"/>
      <c r="CM1313" s="20"/>
      <c r="CN1313" s="20"/>
      <c r="CO1313" s="20"/>
      <c r="CP1313" s="20"/>
      <c r="CQ1313" s="20"/>
      <c r="CR1313" s="20"/>
      <c r="CS1313" s="20"/>
      <c r="CT1313" s="20"/>
      <c r="CU1313" s="20"/>
      <c r="CV1313" s="20"/>
      <c r="CW1313" s="20"/>
      <c r="CX1313" s="20"/>
      <c r="CY1313" s="20"/>
      <c r="CZ1313" s="20"/>
      <c r="DA1313" s="20"/>
      <c r="DB1313" s="20"/>
      <c r="DC1313" s="20"/>
      <c r="DD1313" s="20"/>
      <c r="DE1313" s="20"/>
      <c r="DF1313" s="20"/>
      <c r="DG1313" s="20"/>
      <c r="DH1313" s="20"/>
      <c r="DI1313" s="20"/>
      <c r="DJ1313" s="20"/>
      <c r="DK1313" s="20"/>
      <c r="DL1313" s="20"/>
      <c r="DM1313" s="20"/>
      <c r="DN1313" s="20"/>
      <c r="DO1313" s="20"/>
      <c r="DP1313" s="20"/>
      <c r="DQ1313" s="20"/>
      <c r="DR1313" s="20"/>
      <c r="DS1313" s="20"/>
      <c r="DT1313" s="20"/>
      <c r="DU1313" s="20"/>
      <c r="DV1313" s="20"/>
      <c r="DW1313" s="20"/>
      <c r="DX1313" s="20"/>
      <c r="DY1313" s="20"/>
      <c r="DZ1313" s="20"/>
      <c r="EA1313" s="20"/>
      <c r="EB1313" s="20"/>
      <c r="EC1313" s="20"/>
      <c r="ED1313" s="20"/>
      <c r="EE1313" s="20"/>
      <c r="EF1313" s="20"/>
      <c r="EG1313" s="20"/>
      <c r="EH1313" s="20"/>
    </row>
    <row r="1314" spans="1:138" s="19" customFormat="1" ht="12" customHeight="1" x14ac:dyDescent="0.25">
      <c r="A1314" s="22"/>
      <c r="B1314" s="4"/>
      <c r="C1314" s="73"/>
      <c r="D1314" s="73"/>
      <c r="E1314" s="73"/>
      <c r="F1314" s="73"/>
      <c r="G1314" s="73"/>
      <c r="H1314" s="73"/>
      <c r="I1314" s="73"/>
      <c r="J1314" s="73"/>
      <c r="K1314" s="82"/>
      <c r="L1314" s="81"/>
      <c r="M1314" s="81"/>
      <c r="N1314" s="55"/>
      <c r="O1314" s="55"/>
      <c r="P1314" s="56"/>
      <c r="Q1314" s="17"/>
      <c r="R1314" s="150"/>
      <c r="S1314" s="150"/>
      <c r="T1314" s="150"/>
      <c r="U1314" s="150"/>
      <c r="V1314" s="321"/>
      <c r="W1314" s="338"/>
      <c r="X1314" s="192"/>
      <c r="Y1314" s="195"/>
      <c r="Z1314" s="151"/>
      <c r="AA1314" s="152"/>
      <c r="AB1314" s="152"/>
      <c r="AC1314" s="152"/>
      <c r="AD1314" s="152"/>
      <c r="AE1314" s="20"/>
      <c r="AF1314" s="20"/>
      <c r="AG1314" s="20"/>
      <c r="AH1314" s="20"/>
      <c r="AI1314" s="20"/>
      <c r="AJ1314" s="20"/>
      <c r="AK1314" s="20"/>
      <c r="AL1314" s="20"/>
      <c r="AM1314" s="20"/>
      <c r="AN1314" s="20"/>
      <c r="AO1314" s="20"/>
      <c r="AP1314" s="20"/>
      <c r="AQ1314" s="20"/>
      <c r="AR1314" s="20"/>
      <c r="AS1314" s="20"/>
      <c r="AT1314" s="20"/>
      <c r="AU1314" s="20"/>
      <c r="AV1314" s="20"/>
      <c r="AW1314" s="20"/>
      <c r="AX1314" s="20"/>
      <c r="AY1314" s="20"/>
      <c r="AZ1314" s="20"/>
      <c r="BA1314" s="20"/>
      <c r="BB1314" s="20"/>
      <c r="BC1314" s="20"/>
      <c r="BD1314" s="20"/>
      <c r="BE1314" s="20"/>
      <c r="BF1314" s="20"/>
      <c r="BG1314" s="20"/>
      <c r="BH1314" s="20"/>
      <c r="BI1314" s="20"/>
      <c r="BJ1314" s="20"/>
      <c r="BK1314" s="20"/>
      <c r="BL1314" s="20"/>
      <c r="BM1314" s="20"/>
      <c r="BN1314" s="20"/>
      <c r="BO1314" s="20"/>
      <c r="BP1314" s="20"/>
      <c r="BQ1314" s="20"/>
      <c r="BR1314" s="20"/>
      <c r="BS1314" s="20"/>
      <c r="BT1314" s="20"/>
      <c r="BU1314" s="20"/>
      <c r="BV1314" s="20"/>
      <c r="BW1314" s="20"/>
      <c r="BX1314" s="20"/>
      <c r="BY1314" s="20"/>
      <c r="BZ1314" s="20"/>
      <c r="CA1314" s="20"/>
      <c r="CB1314" s="20"/>
      <c r="CC1314" s="20"/>
      <c r="CD1314" s="20"/>
      <c r="CE1314" s="20"/>
      <c r="CF1314" s="20"/>
      <c r="CG1314" s="20"/>
      <c r="CH1314" s="20"/>
      <c r="CI1314" s="20"/>
      <c r="CJ1314" s="20"/>
      <c r="CK1314" s="20"/>
      <c r="CL1314" s="20"/>
      <c r="CM1314" s="20"/>
      <c r="CN1314" s="20"/>
      <c r="CO1314" s="20"/>
      <c r="CP1314" s="20"/>
      <c r="CQ1314" s="20"/>
      <c r="CR1314" s="20"/>
      <c r="CS1314" s="20"/>
      <c r="CT1314" s="20"/>
      <c r="CU1314" s="20"/>
      <c r="CV1314" s="20"/>
      <c r="CW1314" s="20"/>
      <c r="CX1314" s="20"/>
      <c r="CY1314" s="20"/>
      <c r="CZ1314" s="20"/>
      <c r="DA1314" s="20"/>
      <c r="DB1314" s="20"/>
      <c r="DC1314" s="20"/>
      <c r="DD1314" s="20"/>
      <c r="DE1314" s="20"/>
      <c r="DF1314" s="20"/>
      <c r="DG1314" s="20"/>
      <c r="DH1314" s="20"/>
      <c r="DI1314" s="20"/>
      <c r="DJ1314" s="20"/>
      <c r="DK1314" s="20"/>
      <c r="DL1314" s="20"/>
      <c r="DM1314" s="20"/>
      <c r="DN1314" s="20"/>
      <c r="DO1314" s="20"/>
      <c r="DP1314" s="20"/>
      <c r="DQ1314" s="20"/>
      <c r="DR1314" s="20"/>
      <c r="DS1314" s="20"/>
      <c r="DT1314" s="20"/>
      <c r="DU1314" s="20"/>
      <c r="DV1314" s="20"/>
      <c r="DW1314" s="20"/>
      <c r="DX1314" s="20"/>
      <c r="DY1314" s="20"/>
      <c r="DZ1314" s="20"/>
      <c r="EA1314" s="20"/>
      <c r="EB1314" s="20"/>
      <c r="EC1314" s="20"/>
      <c r="ED1314" s="20"/>
      <c r="EE1314" s="20"/>
      <c r="EF1314" s="20"/>
      <c r="EG1314" s="20"/>
      <c r="EH1314" s="20"/>
    </row>
    <row r="1315" spans="1:138" s="19" customFormat="1" ht="12" customHeight="1" x14ac:dyDescent="0.25">
      <c r="A1315" s="22"/>
      <c r="B1315" s="4"/>
      <c r="C1315" s="73"/>
      <c r="D1315" s="73"/>
      <c r="E1315" s="73"/>
      <c r="F1315" s="73"/>
      <c r="G1315" s="73"/>
      <c r="H1315" s="73"/>
      <c r="I1315" s="73"/>
      <c r="J1315" s="73"/>
      <c r="K1315" s="82"/>
      <c r="L1315" s="81"/>
      <c r="M1315" s="81"/>
      <c r="N1315" s="55"/>
      <c r="O1315" s="55"/>
      <c r="P1315" s="56"/>
      <c r="Q1315" s="17"/>
      <c r="R1315" s="150"/>
      <c r="S1315" s="150"/>
      <c r="T1315" s="150"/>
      <c r="U1315" s="150"/>
      <c r="V1315" s="321"/>
      <c r="W1315" s="338"/>
      <c r="X1315" s="192"/>
      <c r="Y1315" s="195"/>
      <c r="Z1315" s="151"/>
      <c r="AA1315" s="152"/>
      <c r="AB1315" s="152"/>
      <c r="AC1315" s="152"/>
      <c r="AD1315" s="152"/>
      <c r="AE1315" s="20"/>
      <c r="AF1315" s="20"/>
      <c r="AG1315" s="20"/>
      <c r="AH1315" s="20"/>
      <c r="AI1315" s="20"/>
      <c r="AJ1315" s="20"/>
      <c r="AK1315" s="20"/>
      <c r="AL1315" s="20"/>
      <c r="AM1315" s="20"/>
      <c r="AN1315" s="20"/>
      <c r="AO1315" s="20"/>
      <c r="AP1315" s="20"/>
      <c r="AQ1315" s="20"/>
      <c r="AR1315" s="20"/>
      <c r="AS1315" s="20"/>
      <c r="AT1315" s="20"/>
      <c r="AU1315" s="20"/>
      <c r="AV1315" s="20"/>
      <c r="AW1315" s="20"/>
      <c r="AX1315" s="20"/>
      <c r="AY1315" s="20"/>
      <c r="AZ1315" s="20"/>
      <c r="BA1315" s="20"/>
      <c r="BB1315" s="20"/>
      <c r="BC1315" s="20"/>
      <c r="BD1315" s="20"/>
      <c r="BE1315" s="20"/>
      <c r="BF1315" s="20"/>
      <c r="BG1315" s="20"/>
      <c r="BH1315" s="20"/>
      <c r="BI1315" s="20"/>
      <c r="BJ1315" s="20"/>
      <c r="BK1315" s="20"/>
      <c r="BL1315" s="20"/>
      <c r="BM1315" s="20"/>
      <c r="BN1315" s="20"/>
      <c r="BO1315" s="20"/>
      <c r="BP1315" s="20"/>
      <c r="BQ1315" s="20"/>
      <c r="BR1315" s="20"/>
      <c r="BS1315" s="20"/>
      <c r="BT1315" s="20"/>
      <c r="BU1315" s="20"/>
      <c r="BV1315" s="20"/>
      <c r="BW1315" s="20"/>
      <c r="BX1315" s="20"/>
      <c r="BY1315" s="20"/>
      <c r="BZ1315" s="20"/>
      <c r="CA1315" s="20"/>
      <c r="CB1315" s="20"/>
      <c r="CC1315" s="20"/>
      <c r="CD1315" s="20"/>
      <c r="CE1315" s="20"/>
      <c r="CF1315" s="20"/>
      <c r="CG1315" s="20"/>
      <c r="CH1315" s="20"/>
      <c r="CI1315" s="20"/>
      <c r="CJ1315" s="20"/>
      <c r="CK1315" s="20"/>
      <c r="CL1315" s="20"/>
      <c r="CM1315" s="20"/>
      <c r="CN1315" s="20"/>
      <c r="CO1315" s="20"/>
      <c r="CP1315" s="20"/>
      <c r="CQ1315" s="20"/>
      <c r="CR1315" s="20"/>
      <c r="CS1315" s="20"/>
      <c r="CT1315" s="20"/>
      <c r="CU1315" s="20"/>
      <c r="CV1315" s="20"/>
      <c r="CW1315" s="20"/>
      <c r="CX1315" s="20"/>
      <c r="CY1315" s="20"/>
      <c r="CZ1315" s="20"/>
      <c r="DA1315" s="20"/>
      <c r="DB1315" s="20"/>
      <c r="DC1315" s="20"/>
      <c r="DD1315" s="20"/>
      <c r="DE1315" s="20"/>
      <c r="DF1315" s="20"/>
      <c r="DG1315" s="20"/>
      <c r="DH1315" s="20"/>
      <c r="DI1315" s="20"/>
      <c r="DJ1315" s="20"/>
      <c r="DK1315" s="20"/>
      <c r="DL1315" s="20"/>
      <c r="DM1315" s="20"/>
      <c r="DN1315" s="20"/>
      <c r="DO1315" s="20"/>
      <c r="DP1315" s="20"/>
      <c r="DQ1315" s="20"/>
      <c r="DR1315" s="20"/>
      <c r="DS1315" s="20"/>
      <c r="DT1315" s="20"/>
      <c r="DU1315" s="20"/>
      <c r="DV1315" s="20"/>
      <c r="DW1315" s="20"/>
      <c r="DX1315" s="20"/>
      <c r="DY1315" s="20"/>
      <c r="DZ1315" s="20"/>
      <c r="EA1315" s="20"/>
      <c r="EB1315" s="20"/>
      <c r="EC1315" s="20"/>
      <c r="ED1315" s="20"/>
      <c r="EE1315" s="20"/>
      <c r="EF1315" s="20"/>
      <c r="EG1315" s="20"/>
      <c r="EH1315" s="20"/>
    </row>
    <row r="1316" spans="1:138" s="19" customFormat="1" ht="12" customHeight="1" x14ac:dyDescent="0.25">
      <c r="A1316" s="22"/>
      <c r="B1316" s="4"/>
      <c r="C1316" s="73"/>
      <c r="D1316" s="73"/>
      <c r="E1316" s="73"/>
      <c r="F1316" s="73"/>
      <c r="G1316" s="73"/>
      <c r="H1316" s="73"/>
      <c r="I1316" s="73"/>
      <c r="J1316" s="73"/>
      <c r="K1316" s="82"/>
      <c r="L1316" s="81"/>
      <c r="M1316" s="81"/>
      <c r="N1316" s="55"/>
      <c r="O1316" s="55"/>
      <c r="P1316" s="56"/>
      <c r="Q1316" s="17"/>
      <c r="R1316" s="150"/>
      <c r="S1316" s="150"/>
      <c r="T1316" s="150"/>
      <c r="U1316" s="150"/>
      <c r="V1316" s="321"/>
      <c r="W1316" s="338"/>
      <c r="X1316" s="192"/>
      <c r="Y1316" s="195"/>
      <c r="Z1316" s="151"/>
      <c r="AA1316" s="152"/>
      <c r="AB1316" s="152"/>
      <c r="AC1316" s="152"/>
      <c r="AD1316" s="152"/>
      <c r="AE1316" s="20"/>
      <c r="AF1316" s="20"/>
      <c r="AG1316" s="20"/>
      <c r="AH1316" s="20"/>
      <c r="AI1316" s="20"/>
      <c r="AJ1316" s="20"/>
      <c r="AK1316" s="20"/>
      <c r="AL1316" s="20"/>
      <c r="AM1316" s="20"/>
      <c r="AN1316" s="20"/>
      <c r="AO1316" s="20"/>
      <c r="AP1316" s="20"/>
      <c r="AQ1316" s="20"/>
      <c r="AR1316" s="20"/>
      <c r="AS1316" s="20"/>
      <c r="AT1316" s="20"/>
      <c r="AU1316" s="20"/>
      <c r="AV1316" s="20"/>
      <c r="AW1316" s="20"/>
      <c r="AX1316" s="20"/>
      <c r="AY1316" s="20"/>
      <c r="AZ1316" s="20"/>
      <c r="BA1316" s="20"/>
      <c r="BB1316" s="20"/>
      <c r="BC1316" s="20"/>
      <c r="BD1316" s="20"/>
      <c r="BE1316" s="20"/>
      <c r="BF1316" s="20"/>
      <c r="BG1316" s="20"/>
      <c r="BH1316" s="20"/>
      <c r="BI1316" s="20"/>
      <c r="BJ1316" s="20"/>
      <c r="BK1316" s="20"/>
      <c r="BL1316" s="20"/>
      <c r="BM1316" s="20"/>
      <c r="BN1316" s="20"/>
      <c r="BO1316" s="20"/>
      <c r="BP1316" s="20"/>
      <c r="BQ1316" s="20"/>
      <c r="BR1316" s="20"/>
      <c r="BS1316" s="20"/>
      <c r="BT1316" s="20"/>
      <c r="BU1316" s="20"/>
      <c r="BV1316" s="20"/>
      <c r="BW1316" s="20"/>
      <c r="BX1316" s="20"/>
      <c r="BY1316" s="20"/>
      <c r="BZ1316" s="20"/>
      <c r="CA1316" s="20"/>
      <c r="CB1316" s="20"/>
      <c r="CC1316" s="20"/>
      <c r="CD1316" s="20"/>
      <c r="CE1316" s="20"/>
      <c r="CF1316" s="20"/>
      <c r="CG1316" s="20"/>
      <c r="CH1316" s="20"/>
      <c r="CI1316" s="20"/>
      <c r="CJ1316" s="20"/>
      <c r="CK1316" s="20"/>
      <c r="CL1316" s="20"/>
      <c r="CM1316" s="20"/>
      <c r="CN1316" s="20"/>
      <c r="CO1316" s="20"/>
      <c r="CP1316" s="20"/>
      <c r="CQ1316" s="20"/>
      <c r="CR1316" s="20"/>
      <c r="CS1316" s="20"/>
      <c r="CT1316" s="20"/>
      <c r="CU1316" s="20"/>
      <c r="CV1316" s="20"/>
      <c r="CW1316" s="20"/>
      <c r="CX1316" s="20"/>
      <c r="CY1316" s="20"/>
      <c r="CZ1316" s="20"/>
      <c r="DA1316" s="20"/>
      <c r="DB1316" s="20"/>
      <c r="DC1316" s="20"/>
      <c r="DD1316" s="20"/>
      <c r="DE1316" s="20"/>
      <c r="DF1316" s="20"/>
      <c r="DG1316" s="20"/>
      <c r="DH1316" s="20"/>
      <c r="DI1316" s="20"/>
      <c r="DJ1316" s="20"/>
      <c r="DK1316" s="20"/>
      <c r="DL1316" s="20"/>
      <c r="DM1316" s="20"/>
      <c r="DN1316" s="20"/>
      <c r="DO1316" s="20"/>
      <c r="DP1316" s="20"/>
      <c r="DQ1316" s="20"/>
      <c r="DR1316" s="20"/>
      <c r="DS1316" s="20"/>
      <c r="DT1316" s="20"/>
      <c r="DU1316" s="20"/>
      <c r="DV1316" s="20"/>
      <c r="DW1316" s="20"/>
      <c r="DX1316" s="20"/>
      <c r="DY1316" s="20"/>
      <c r="DZ1316" s="20"/>
      <c r="EA1316" s="20"/>
      <c r="EB1316" s="20"/>
      <c r="EC1316" s="20"/>
      <c r="ED1316" s="20"/>
      <c r="EE1316" s="20"/>
      <c r="EF1316" s="20"/>
      <c r="EG1316" s="20"/>
      <c r="EH1316" s="20"/>
    </row>
    <row r="1317" spans="1:138" s="19" customFormat="1" ht="12" customHeight="1" x14ac:dyDescent="0.25">
      <c r="A1317" s="22"/>
      <c r="B1317" s="4"/>
      <c r="C1317" s="73"/>
      <c r="D1317" s="73"/>
      <c r="E1317" s="73"/>
      <c r="F1317" s="73"/>
      <c r="G1317" s="73"/>
      <c r="H1317" s="73"/>
      <c r="I1317" s="73"/>
      <c r="J1317" s="73"/>
      <c r="K1317" s="82"/>
      <c r="L1317" s="81"/>
      <c r="M1317" s="81"/>
      <c r="N1317" s="55"/>
      <c r="O1317" s="55"/>
      <c r="P1317" s="56"/>
      <c r="Q1317" s="17"/>
      <c r="R1317" s="150"/>
      <c r="S1317" s="150"/>
      <c r="T1317" s="150"/>
      <c r="U1317" s="150"/>
      <c r="V1317" s="321"/>
      <c r="W1317" s="338"/>
      <c r="X1317" s="192"/>
      <c r="Y1317" s="195"/>
      <c r="Z1317" s="151"/>
      <c r="AA1317" s="152"/>
      <c r="AB1317" s="152"/>
      <c r="AC1317" s="152"/>
      <c r="AD1317" s="152"/>
      <c r="AE1317" s="20"/>
      <c r="AF1317" s="20"/>
      <c r="AG1317" s="20"/>
      <c r="AH1317" s="20"/>
      <c r="AI1317" s="20"/>
      <c r="AJ1317" s="20"/>
      <c r="AK1317" s="20"/>
      <c r="AL1317" s="20"/>
      <c r="AM1317" s="20"/>
      <c r="AN1317" s="20"/>
      <c r="AO1317" s="20"/>
      <c r="AP1317" s="20"/>
      <c r="AQ1317" s="20"/>
      <c r="AR1317" s="20"/>
      <c r="AS1317" s="20"/>
      <c r="AT1317" s="20"/>
      <c r="AU1317" s="20"/>
      <c r="AV1317" s="20"/>
      <c r="AW1317" s="20"/>
      <c r="AX1317" s="20"/>
      <c r="AY1317" s="20"/>
      <c r="AZ1317" s="20"/>
      <c r="BA1317" s="20"/>
      <c r="BB1317" s="20"/>
      <c r="BC1317" s="20"/>
      <c r="BD1317" s="20"/>
      <c r="BE1317" s="20"/>
      <c r="BF1317" s="20"/>
      <c r="BG1317" s="20"/>
      <c r="BH1317" s="20"/>
      <c r="BI1317" s="20"/>
      <c r="BJ1317" s="20"/>
      <c r="BK1317" s="20"/>
      <c r="BL1317" s="20"/>
      <c r="BM1317" s="20"/>
      <c r="BN1317" s="20"/>
      <c r="BO1317" s="20"/>
      <c r="BP1317" s="20"/>
      <c r="BQ1317" s="20"/>
      <c r="BR1317" s="20"/>
      <c r="BS1317" s="20"/>
      <c r="BT1317" s="20"/>
      <c r="BU1317" s="20"/>
      <c r="BV1317" s="20"/>
      <c r="BW1317" s="20"/>
      <c r="BX1317" s="20"/>
      <c r="BY1317" s="20"/>
      <c r="BZ1317" s="20"/>
      <c r="CA1317" s="20"/>
      <c r="CB1317" s="20"/>
      <c r="CC1317" s="20"/>
      <c r="CD1317" s="20"/>
      <c r="CE1317" s="20"/>
      <c r="CF1317" s="20"/>
      <c r="CG1317" s="20"/>
      <c r="CH1317" s="20"/>
      <c r="CI1317" s="20"/>
      <c r="CJ1317" s="20"/>
      <c r="CK1317" s="20"/>
      <c r="CL1317" s="20"/>
      <c r="CM1317" s="20"/>
      <c r="CN1317" s="20"/>
      <c r="CO1317" s="20"/>
      <c r="CP1317" s="20"/>
      <c r="CQ1317" s="20"/>
      <c r="CR1317" s="20"/>
      <c r="CS1317" s="20"/>
      <c r="CT1317" s="20"/>
      <c r="CU1317" s="20"/>
      <c r="CV1317" s="20"/>
      <c r="CW1317" s="20"/>
      <c r="CX1317" s="20"/>
      <c r="CY1317" s="20"/>
      <c r="CZ1317" s="20"/>
      <c r="DA1317" s="20"/>
      <c r="DB1317" s="20"/>
      <c r="DC1317" s="20"/>
      <c r="DD1317" s="20"/>
      <c r="DE1317" s="20"/>
      <c r="DF1317" s="20"/>
      <c r="DG1317" s="20"/>
      <c r="DH1317" s="20"/>
      <c r="DI1317" s="20"/>
      <c r="DJ1317" s="20"/>
      <c r="DK1317" s="20"/>
      <c r="DL1317" s="20"/>
      <c r="DM1317" s="20"/>
      <c r="DN1317" s="20"/>
      <c r="DO1317" s="20"/>
      <c r="DP1317" s="20"/>
      <c r="DQ1317" s="20"/>
      <c r="DR1317" s="20"/>
      <c r="DS1317" s="20"/>
      <c r="DT1317" s="20"/>
      <c r="DU1317" s="20"/>
      <c r="DV1317" s="20"/>
      <c r="DW1317" s="20"/>
      <c r="DX1317" s="20"/>
      <c r="DY1317" s="20"/>
      <c r="DZ1317" s="20"/>
      <c r="EA1317" s="20"/>
      <c r="EB1317" s="20"/>
      <c r="EC1317" s="20"/>
      <c r="ED1317" s="20"/>
      <c r="EE1317" s="20"/>
      <c r="EF1317" s="20"/>
      <c r="EG1317" s="20"/>
      <c r="EH1317" s="20"/>
    </row>
    <row r="1318" spans="1:138" s="19" customFormat="1" ht="12" customHeight="1" x14ac:dyDescent="0.25">
      <c r="A1318" s="22"/>
      <c r="B1318" s="4"/>
      <c r="C1318" s="73"/>
      <c r="D1318" s="73"/>
      <c r="E1318" s="73"/>
      <c r="F1318" s="73"/>
      <c r="G1318" s="73"/>
      <c r="H1318" s="73"/>
      <c r="I1318" s="73"/>
      <c r="J1318" s="73"/>
      <c r="K1318" s="82"/>
      <c r="L1318" s="81"/>
      <c r="M1318" s="81"/>
      <c r="N1318" s="55"/>
      <c r="O1318" s="55"/>
      <c r="P1318" s="56"/>
      <c r="Q1318" s="17"/>
      <c r="R1318" s="150"/>
      <c r="S1318" s="150"/>
      <c r="T1318" s="150"/>
      <c r="U1318" s="150"/>
      <c r="V1318" s="321"/>
      <c r="W1318" s="338"/>
      <c r="X1318" s="192"/>
      <c r="Y1318" s="195"/>
      <c r="Z1318" s="151"/>
      <c r="AA1318" s="152"/>
      <c r="AB1318" s="152"/>
      <c r="AC1318" s="152"/>
      <c r="AD1318" s="152"/>
      <c r="AE1318" s="20"/>
      <c r="AF1318" s="20"/>
      <c r="AG1318" s="20"/>
      <c r="AH1318" s="20"/>
      <c r="AI1318" s="20"/>
      <c r="AJ1318" s="20"/>
      <c r="AK1318" s="20"/>
      <c r="AL1318" s="20"/>
      <c r="AM1318" s="20"/>
      <c r="AN1318" s="20"/>
      <c r="AO1318" s="20"/>
      <c r="AP1318" s="20"/>
      <c r="AQ1318" s="20"/>
      <c r="AR1318" s="20"/>
      <c r="AS1318" s="20"/>
      <c r="AT1318" s="20"/>
      <c r="AU1318" s="20"/>
      <c r="AV1318" s="20"/>
      <c r="AW1318" s="20"/>
      <c r="AX1318" s="20"/>
      <c r="AY1318" s="20"/>
      <c r="AZ1318" s="20"/>
      <c r="BA1318" s="20"/>
      <c r="BB1318" s="20"/>
      <c r="BC1318" s="20"/>
      <c r="BD1318" s="20"/>
      <c r="BE1318" s="20"/>
      <c r="BF1318" s="20"/>
      <c r="BG1318" s="20"/>
      <c r="BH1318" s="20"/>
      <c r="BI1318" s="20"/>
      <c r="BJ1318" s="20"/>
      <c r="BK1318" s="20"/>
      <c r="BL1318" s="20"/>
      <c r="BM1318" s="20"/>
      <c r="BN1318" s="20"/>
      <c r="BO1318" s="20"/>
      <c r="BP1318" s="20"/>
      <c r="BQ1318" s="20"/>
      <c r="BR1318" s="20"/>
      <c r="BS1318" s="20"/>
      <c r="BT1318" s="20"/>
      <c r="BU1318" s="20"/>
      <c r="BV1318" s="20"/>
      <c r="BW1318" s="20"/>
      <c r="BX1318" s="20"/>
      <c r="BY1318" s="20"/>
      <c r="BZ1318" s="20"/>
      <c r="CA1318" s="20"/>
      <c r="CB1318" s="20"/>
      <c r="CC1318" s="20"/>
      <c r="CD1318" s="20"/>
      <c r="CE1318" s="20"/>
      <c r="CF1318" s="20"/>
      <c r="CG1318" s="20"/>
      <c r="CH1318" s="20"/>
      <c r="CI1318" s="20"/>
      <c r="CJ1318" s="20"/>
      <c r="CK1318" s="20"/>
      <c r="CL1318" s="20"/>
      <c r="CM1318" s="20"/>
      <c r="CN1318" s="20"/>
      <c r="CO1318" s="20"/>
      <c r="CP1318" s="20"/>
      <c r="CQ1318" s="20"/>
      <c r="CR1318" s="20"/>
      <c r="CS1318" s="20"/>
      <c r="CT1318" s="20"/>
      <c r="CU1318" s="20"/>
      <c r="CV1318" s="20"/>
      <c r="CW1318" s="20"/>
      <c r="CX1318" s="20"/>
      <c r="CY1318" s="20"/>
      <c r="CZ1318" s="20"/>
      <c r="DA1318" s="20"/>
      <c r="DB1318" s="20"/>
      <c r="DC1318" s="20"/>
      <c r="DD1318" s="20"/>
      <c r="DE1318" s="20"/>
      <c r="DF1318" s="20"/>
      <c r="DG1318" s="20"/>
      <c r="DH1318" s="20"/>
      <c r="DI1318" s="20"/>
      <c r="DJ1318" s="20"/>
      <c r="DK1318" s="20"/>
      <c r="DL1318" s="20"/>
      <c r="DM1318" s="20"/>
      <c r="DN1318" s="20"/>
      <c r="DO1318" s="20"/>
      <c r="DP1318" s="20"/>
      <c r="DQ1318" s="20"/>
      <c r="DR1318" s="20"/>
      <c r="DS1318" s="20"/>
      <c r="DT1318" s="20"/>
      <c r="DU1318" s="20"/>
      <c r="DV1318" s="20"/>
      <c r="DW1318" s="20"/>
      <c r="DX1318" s="20"/>
      <c r="DY1318" s="20"/>
      <c r="DZ1318" s="20"/>
      <c r="EA1318" s="20"/>
      <c r="EB1318" s="20"/>
      <c r="EC1318" s="20"/>
      <c r="ED1318" s="20"/>
      <c r="EE1318" s="20"/>
      <c r="EF1318" s="20"/>
      <c r="EG1318" s="20"/>
      <c r="EH1318" s="20"/>
    </row>
    <row r="1319" spans="1:138" s="19" customFormat="1" ht="12" customHeight="1" x14ac:dyDescent="0.25">
      <c r="A1319" s="22"/>
      <c r="B1319" s="4"/>
      <c r="C1319" s="73"/>
      <c r="D1319" s="73"/>
      <c r="E1319" s="73"/>
      <c r="F1319" s="73"/>
      <c r="G1319" s="73"/>
      <c r="H1319" s="73"/>
      <c r="I1319" s="73"/>
      <c r="J1319" s="73"/>
      <c r="K1319" s="82"/>
      <c r="L1319" s="81"/>
      <c r="M1319" s="81"/>
      <c r="N1319" s="55"/>
      <c r="O1319" s="55"/>
      <c r="P1319" s="56"/>
      <c r="Q1319" s="17"/>
      <c r="R1319" s="150"/>
      <c r="S1319" s="150"/>
      <c r="T1319" s="150"/>
      <c r="U1319" s="150"/>
      <c r="V1319" s="321"/>
      <c r="W1319" s="338"/>
      <c r="X1319" s="192"/>
      <c r="Y1319" s="195"/>
      <c r="Z1319" s="151"/>
      <c r="AA1319" s="152"/>
      <c r="AB1319" s="152"/>
      <c r="AC1319" s="152"/>
      <c r="AD1319" s="152"/>
      <c r="AE1319" s="20"/>
      <c r="AF1319" s="20"/>
      <c r="AG1319" s="20"/>
      <c r="AH1319" s="20"/>
      <c r="AI1319" s="20"/>
      <c r="AJ1319" s="20"/>
      <c r="AK1319" s="20"/>
      <c r="AL1319" s="20"/>
      <c r="AM1319" s="20"/>
      <c r="AN1319" s="20"/>
      <c r="AO1319" s="20"/>
      <c r="AP1319" s="20"/>
      <c r="AQ1319" s="20"/>
      <c r="AR1319" s="20"/>
      <c r="AS1319" s="20"/>
      <c r="AT1319" s="20"/>
      <c r="AU1319" s="20"/>
      <c r="AV1319" s="20"/>
      <c r="AW1319" s="20"/>
      <c r="AX1319" s="20"/>
      <c r="AY1319" s="20"/>
      <c r="AZ1319" s="20"/>
      <c r="BA1319" s="20"/>
      <c r="BB1319" s="20"/>
      <c r="BC1319" s="20"/>
      <c r="BD1319" s="20"/>
      <c r="BE1319" s="20"/>
      <c r="BF1319" s="20"/>
      <c r="BG1319" s="20"/>
      <c r="BH1319" s="20"/>
      <c r="BI1319" s="20"/>
      <c r="BJ1319" s="20"/>
      <c r="BK1319" s="20"/>
      <c r="BL1319" s="20"/>
      <c r="BM1319" s="20"/>
      <c r="BN1319" s="20"/>
      <c r="BO1319" s="20"/>
      <c r="BP1319" s="20"/>
      <c r="BQ1319" s="20"/>
      <c r="BR1319" s="20"/>
      <c r="BS1319" s="20"/>
      <c r="BT1319" s="20"/>
      <c r="BU1319" s="20"/>
      <c r="BV1319" s="20"/>
      <c r="BW1319" s="20"/>
      <c r="BX1319" s="20"/>
      <c r="BY1319" s="20"/>
      <c r="BZ1319" s="20"/>
      <c r="CA1319" s="20"/>
      <c r="CB1319" s="20"/>
      <c r="CC1319" s="20"/>
      <c r="CD1319" s="20"/>
      <c r="CE1319" s="20"/>
      <c r="CF1319" s="20"/>
      <c r="CG1319" s="20"/>
      <c r="CH1319" s="20"/>
      <c r="CI1319" s="20"/>
      <c r="CJ1319" s="20"/>
      <c r="CK1319" s="20"/>
      <c r="CL1319" s="20"/>
      <c r="CM1319" s="20"/>
      <c r="CN1319" s="20"/>
      <c r="CO1319" s="20"/>
      <c r="CP1319" s="20"/>
      <c r="CQ1319" s="20"/>
      <c r="CR1319" s="20"/>
      <c r="CS1319" s="20"/>
      <c r="CT1319" s="20"/>
      <c r="CU1319" s="20"/>
      <c r="CV1319" s="20"/>
      <c r="CW1319" s="20"/>
      <c r="CX1319" s="20"/>
      <c r="CY1319" s="20"/>
      <c r="CZ1319" s="20"/>
      <c r="DA1319" s="20"/>
      <c r="DB1319" s="20"/>
      <c r="DC1319" s="20"/>
      <c r="DD1319" s="20"/>
      <c r="DE1319" s="20"/>
      <c r="DF1319" s="20"/>
      <c r="DG1319" s="20"/>
      <c r="DH1319" s="20"/>
      <c r="DI1319" s="20"/>
      <c r="DJ1319" s="20"/>
      <c r="DK1319" s="20"/>
      <c r="DL1319" s="20"/>
      <c r="DM1319" s="20"/>
      <c r="DN1319" s="20"/>
      <c r="DO1319" s="20"/>
      <c r="DP1319" s="20"/>
      <c r="DQ1319" s="20"/>
      <c r="DR1319" s="20"/>
      <c r="DS1319" s="20"/>
      <c r="DT1319" s="20"/>
      <c r="DU1319" s="20"/>
      <c r="DV1319" s="20"/>
      <c r="DW1319" s="20"/>
      <c r="DX1319" s="20"/>
      <c r="DY1319" s="20"/>
      <c r="DZ1319" s="20"/>
      <c r="EA1319" s="20"/>
      <c r="EB1319" s="20"/>
      <c r="EC1319" s="20"/>
      <c r="ED1319" s="20"/>
      <c r="EE1319" s="20"/>
      <c r="EF1319" s="20"/>
      <c r="EG1319" s="20"/>
      <c r="EH1319" s="20"/>
    </row>
    <row r="1320" spans="1:138" s="19" customFormat="1" ht="12" customHeight="1" x14ac:dyDescent="0.25">
      <c r="A1320" s="22"/>
      <c r="B1320" s="4"/>
      <c r="C1320" s="73"/>
      <c r="D1320" s="73"/>
      <c r="E1320" s="73"/>
      <c r="F1320" s="73"/>
      <c r="G1320" s="73"/>
      <c r="H1320" s="73"/>
      <c r="I1320" s="73"/>
      <c r="J1320" s="73"/>
      <c r="K1320" s="82"/>
      <c r="L1320" s="81"/>
      <c r="M1320" s="81"/>
      <c r="N1320" s="55"/>
      <c r="O1320" s="55"/>
      <c r="P1320" s="56"/>
      <c r="Q1320" s="17"/>
      <c r="R1320" s="150"/>
      <c r="S1320" s="150"/>
      <c r="T1320" s="150"/>
      <c r="U1320" s="150"/>
      <c r="V1320" s="321"/>
      <c r="W1320" s="338"/>
      <c r="X1320" s="192"/>
      <c r="Y1320" s="195"/>
      <c r="Z1320" s="151"/>
      <c r="AA1320" s="152"/>
      <c r="AB1320" s="152"/>
      <c r="AC1320" s="152"/>
      <c r="AD1320" s="152"/>
      <c r="AE1320" s="20"/>
      <c r="AF1320" s="20"/>
      <c r="AG1320" s="20"/>
      <c r="AH1320" s="20"/>
      <c r="AI1320" s="20"/>
      <c r="AJ1320" s="20"/>
      <c r="AK1320" s="20"/>
      <c r="AL1320" s="20"/>
      <c r="AM1320" s="20"/>
      <c r="AN1320" s="20"/>
      <c r="AO1320" s="20"/>
      <c r="AP1320" s="20"/>
      <c r="AQ1320" s="20"/>
      <c r="AR1320" s="20"/>
      <c r="AS1320" s="20"/>
      <c r="AT1320" s="20"/>
      <c r="AU1320" s="20"/>
      <c r="AV1320" s="20"/>
      <c r="AW1320" s="20"/>
      <c r="AX1320" s="20"/>
      <c r="AY1320" s="20"/>
      <c r="AZ1320" s="20"/>
      <c r="BA1320" s="20"/>
      <c r="BB1320" s="20"/>
      <c r="BC1320" s="20"/>
      <c r="BD1320" s="20"/>
      <c r="BE1320" s="20"/>
      <c r="BF1320" s="20"/>
      <c r="BG1320" s="20"/>
      <c r="BH1320" s="20"/>
      <c r="BI1320" s="20"/>
      <c r="BJ1320" s="20"/>
      <c r="BK1320" s="20"/>
      <c r="BL1320" s="20"/>
      <c r="BM1320" s="20"/>
      <c r="BN1320" s="20"/>
      <c r="BO1320" s="20"/>
      <c r="BP1320" s="20"/>
      <c r="BQ1320" s="20"/>
      <c r="BR1320" s="20"/>
      <c r="BS1320" s="20"/>
      <c r="BT1320" s="20"/>
      <c r="BU1320" s="20"/>
      <c r="BV1320" s="20"/>
      <c r="BW1320" s="20"/>
      <c r="BX1320" s="20"/>
      <c r="BY1320" s="20"/>
      <c r="BZ1320" s="20"/>
      <c r="CA1320" s="20"/>
      <c r="CB1320" s="20"/>
      <c r="CC1320" s="20"/>
      <c r="CD1320" s="20"/>
      <c r="CE1320" s="20"/>
      <c r="CF1320" s="20"/>
      <c r="CG1320" s="20"/>
      <c r="CH1320" s="20"/>
      <c r="CI1320" s="20"/>
      <c r="CJ1320" s="20"/>
      <c r="CK1320" s="20"/>
      <c r="CL1320" s="20"/>
      <c r="CM1320" s="20"/>
      <c r="CN1320" s="20"/>
      <c r="CO1320" s="20"/>
      <c r="CP1320" s="20"/>
      <c r="CQ1320" s="20"/>
      <c r="CR1320" s="20"/>
      <c r="CS1320" s="20"/>
      <c r="CT1320" s="20"/>
      <c r="CU1320" s="20"/>
      <c r="CV1320" s="20"/>
      <c r="CW1320" s="20"/>
      <c r="CX1320" s="20"/>
      <c r="CY1320" s="20"/>
      <c r="CZ1320" s="20"/>
      <c r="DA1320" s="20"/>
      <c r="DB1320" s="20"/>
      <c r="DC1320" s="20"/>
      <c r="DD1320" s="20"/>
      <c r="DE1320" s="20"/>
      <c r="DF1320" s="20"/>
      <c r="DG1320" s="20"/>
      <c r="DH1320" s="20"/>
      <c r="DI1320" s="20"/>
      <c r="DJ1320" s="20"/>
      <c r="DK1320" s="20"/>
      <c r="DL1320" s="20"/>
      <c r="DM1320" s="20"/>
      <c r="DN1320" s="20"/>
      <c r="DO1320" s="20"/>
      <c r="DP1320" s="20"/>
      <c r="DQ1320" s="20"/>
      <c r="DR1320" s="20"/>
      <c r="DS1320" s="20"/>
      <c r="DT1320" s="20"/>
      <c r="DU1320" s="20"/>
      <c r="DV1320" s="20"/>
      <c r="DW1320" s="20"/>
      <c r="DX1320" s="20"/>
      <c r="DY1320" s="20"/>
      <c r="DZ1320" s="20"/>
      <c r="EA1320" s="20"/>
      <c r="EB1320" s="20"/>
      <c r="EC1320" s="20"/>
      <c r="ED1320" s="20"/>
      <c r="EE1320" s="20"/>
      <c r="EF1320" s="20"/>
      <c r="EG1320" s="20"/>
      <c r="EH1320" s="20"/>
    </row>
    <row r="1321" spans="1:138" s="19" customFormat="1" ht="12" customHeight="1" x14ac:dyDescent="0.25">
      <c r="A1321" s="22"/>
      <c r="B1321" s="4"/>
      <c r="C1321" s="73"/>
      <c r="D1321" s="73"/>
      <c r="E1321" s="73"/>
      <c r="F1321" s="73"/>
      <c r="G1321" s="73"/>
      <c r="H1321" s="73"/>
      <c r="I1321" s="73"/>
      <c r="J1321" s="73"/>
      <c r="K1321" s="82"/>
      <c r="L1321" s="81"/>
      <c r="M1321" s="81"/>
      <c r="N1321" s="55"/>
      <c r="O1321" s="55"/>
      <c r="P1321" s="56"/>
      <c r="Q1321" s="17"/>
      <c r="R1321" s="150"/>
      <c r="S1321" s="150"/>
      <c r="T1321" s="150"/>
      <c r="U1321" s="150"/>
      <c r="V1321" s="321"/>
      <c r="W1321" s="338"/>
      <c r="X1321" s="192"/>
      <c r="Y1321" s="195"/>
      <c r="Z1321" s="151"/>
      <c r="AA1321" s="152"/>
      <c r="AB1321" s="152"/>
      <c r="AC1321" s="152"/>
      <c r="AD1321" s="152"/>
      <c r="AE1321" s="20"/>
      <c r="AF1321" s="20"/>
      <c r="AG1321" s="20"/>
      <c r="AH1321" s="20"/>
      <c r="AI1321" s="20"/>
      <c r="AJ1321" s="20"/>
      <c r="AK1321" s="20"/>
      <c r="AL1321" s="20"/>
      <c r="AM1321" s="20"/>
      <c r="AN1321" s="20"/>
      <c r="AO1321" s="20"/>
      <c r="AP1321" s="20"/>
      <c r="AQ1321" s="20"/>
      <c r="AR1321" s="20"/>
      <c r="AS1321" s="20"/>
      <c r="AT1321" s="20"/>
      <c r="AU1321" s="20"/>
      <c r="AV1321" s="20"/>
      <c r="AW1321" s="20"/>
      <c r="AX1321" s="20"/>
      <c r="AY1321" s="20"/>
      <c r="AZ1321" s="20"/>
      <c r="BA1321" s="20"/>
      <c r="BB1321" s="20"/>
      <c r="BC1321" s="20"/>
      <c r="BD1321" s="20"/>
      <c r="BE1321" s="20"/>
      <c r="BF1321" s="20"/>
      <c r="BG1321" s="20"/>
      <c r="BH1321" s="20"/>
      <c r="BI1321" s="20"/>
      <c r="BJ1321" s="20"/>
      <c r="BK1321" s="20"/>
      <c r="BL1321" s="20"/>
      <c r="BM1321" s="20"/>
      <c r="BN1321" s="20"/>
      <c r="BO1321" s="20"/>
      <c r="BP1321" s="20"/>
      <c r="BQ1321" s="20"/>
      <c r="BR1321" s="20"/>
      <c r="BS1321" s="20"/>
      <c r="BT1321" s="20"/>
      <c r="BU1321" s="20"/>
      <c r="BV1321" s="20"/>
      <c r="BW1321" s="20"/>
      <c r="BX1321" s="20"/>
      <c r="BY1321" s="20"/>
      <c r="BZ1321" s="20"/>
      <c r="CA1321" s="20"/>
      <c r="CB1321" s="20"/>
      <c r="CC1321" s="20"/>
      <c r="CD1321" s="20"/>
      <c r="CE1321" s="20"/>
      <c r="CF1321" s="20"/>
      <c r="CG1321" s="20"/>
      <c r="CH1321" s="20"/>
      <c r="CI1321" s="20"/>
      <c r="CJ1321" s="20"/>
      <c r="CK1321" s="20"/>
      <c r="CL1321" s="20"/>
      <c r="CM1321" s="20"/>
      <c r="CN1321" s="20"/>
      <c r="CO1321" s="20"/>
      <c r="CP1321" s="20"/>
      <c r="CQ1321" s="20"/>
      <c r="CR1321" s="20"/>
      <c r="CS1321" s="20"/>
      <c r="CT1321" s="20"/>
      <c r="CU1321" s="20"/>
      <c r="CV1321" s="20"/>
      <c r="CW1321" s="20"/>
      <c r="CX1321" s="20"/>
      <c r="CY1321" s="20"/>
      <c r="CZ1321" s="20"/>
      <c r="DA1321" s="20"/>
      <c r="DB1321" s="20"/>
      <c r="DC1321" s="20"/>
      <c r="DD1321" s="20"/>
      <c r="DE1321" s="20"/>
      <c r="DF1321" s="20"/>
      <c r="DG1321" s="20"/>
      <c r="DH1321" s="20"/>
      <c r="DI1321" s="20"/>
      <c r="DJ1321" s="20"/>
      <c r="DK1321" s="20"/>
      <c r="DL1321" s="20"/>
      <c r="DM1321" s="20"/>
      <c r="DN1321" s="20"/>
      <c r="DO1321" s="20"/>
      <c r="DP1321" s="20"/>
      <c r="DQ1321" s="20"/>
      <c r="DR1321" s="20"/>
      <c r="DS1321" s="20"/>
      <c r="DT1321" s="20"/>
      <c r="DU1321" s="20"/>
      <c r="DV1321" s="20"/>
      <c r="DW1321" s="20"/>
      <c r="DX1321" s="20"/>
      <c r="DY1321" s="20"/>
      <c r="DZ1321" s="20"/>
      <c r="EA1321" s="20"/>
      <c r="EB1321" s="20"/>
      <c r="EC1321" s="20"/>
      <c r="ED1321" s="20"/>
      <c r="EE1321" s="20"/>
      <c r="EF1321" s="20"/>
      <c r="EG1321" s="20"/>
      <c r="EH1321" s="20"/>
    </row>
    <row r="1322" spans="1:138" s="19" customFormat="1" ht="12" customHeight="1" x14ac:dyDescent="0.25">
      <c r="A1322" s="22"/>
      <c r="B1322" s="4"/>
      <c r="C1322" s="73"/>
      <c r="D1322" s="73"/>
      <c r="E1322" s="73"/>
      <c r="F1322" s="73"/>
      <c r="G1322" s="73"/>
      <c r="H1322" s="73"/>
      <c r="I1322" s="73"/>
      <c r="J1322" s="73"/>
      <c r="K1322" s="82"/>
      <c r="L1322" s="81"/>
      <c r="M1322" s="81"/>
      <c r="N1322" s="55"/>
      <c r="O1322" s="55"/>
      <c r="P1322" s="56"/>
      <c r="Q1322" s="17"/>
      <c r="R1322" s="150"/>
      <c r="S1322" s="150"/>
      <c r="T1322" s="150"/>
      <c r="U1322" s="150"/>
      <c r="V1322" s="321"/>
      <c r="W1322" s="338"/>
      <c r="X1322" s="192"/>
      <c r="Y1322" s="195"/>
      <c r="Z1322" s="151"/>
      <c r="AA1322" s="152"/>
      <c r="AB1322" s="152"/>
      <c r="AC1322" s="152"/>
      <c r="AD1322" s="152"/>
      <c r="AE1322" s="20"/>
      <c r="AF1322" s="20"/>
      <c r="AG1322" s="20"/>
      <c r="AH1322" s="20"/>
      <c r="AI1322" s="20"/>
      <c r="AJ1322" s="20"/>
      <c r="AK1322" s="20"/>
      <c r="AL1322" s="20"/>
      <c r="AM1322" s="20"/>
      <c r="AN1322" s="20"/>
      <c r="AO1322" s="20"/>
      <c r="AP1322" s="20"/>
      <c r="AQ1322" s="20"/>
      <c r="AR1322" s="20"/>
      <c r="AS1322" s="20"/>
      <c r="AT1322" s="20"/>
      <c r="AU1322" s="20"/>
      <c r="AV1322" s="20"/>
      <c r="AW1322" s="20"/>
      <c r="AX1322" s="20"/>
      <c r="AY1322" s="20"/>
      <c r="AZ1322" s="20"/>
      <c r="BA1322" s="20"/>
      <c r="BB1322" s="20"/>
      <c r="BC1322" s="20"/>
      <c r="BD1322" s="20"/>
      <c r="BE1322" s="20"/>
      <c r="BF1322" s="20"/>
      <c r="BG1322" s="20"/>
      <c r="BH1322" s="20"/>
      <c r="BI1322" s="20"/>
      <c r="BJ1322" s="20"/>
      <c r="BK1322" s="20"/>
      <c r="BL1322" s="20"/>
      <c r="BM1322" s="20"/>
      <c r="BN1322" s="20"/>
      <c r="BO1322" s="20"/>
      <c r="BP1322" s="20"/>
      <c r="BQ1322" s="20"/>
      <c r="BR1322" s="20"/>
      <c r="BS1322" s="20"/>
      <c r="BT1322" s="20"/>
      <c r="BU1322" s="20"/>
      <c r="BV1322" s="20"/>
      <c r="BW1322" s="20"/>
      <c r="BX1322" s="20"/>
      <c r="BY1322" s="20"/>
      <c r="BZ1322" s="20"/>
      <c r="CA1322" s="20"/>
      <c r="CB1322" s="20"/>
      <c r="CC1322" s="20"/>
      <c r="CD1322" s="20"/>
      <c r="CE1322" s="20"/>
      <c r="CF1322" s="20"/>
      <c r="CG1322" s="20"/>
      <c r="CH1322" s="20"/>
      <c r="CI1322" s="20"/>
      <c r="CJ1322" s="20"/>
      <c r="CK1322" s="20"/>
      <c r="CL1322" s="20"/>
      <c r="CM1322" s="20"/>
      <c r="CN1322" s="20"/>
      <c r="CO1322" s="20"/>
      <c r="CP1322" s="20"/>
      <c r="CQ1322" s="20"/>
      <c r="CR1322" s="20"/>
      <c r="CS1322" s="20"/>
      <c r="CT1322" s="20"/>
      <c r="CU1322" s="20"/>
      <c r="CV1322" s="20"/>
      <c r="CW1322" s="20"/>
      <c r="CX1322" s="20"/>
      <c r="CY1322" s="20"/>
      <c r="CZ1322" s="20"/>
      <c r="DA1322" s="20"/>
      <c r="DB1322" s="20"/>
      <c r="DC1322" s="20"/>
      <c r="DD1322" s="20"/>
      <c r="DE1322" s="20"/>
      <c r="DF1322" s="20"/>
      <c r="DG1322" s="20"/>
      <c r="DH1322" s="20"/>
      <c r="DI1322" s="20"/>
      <c r="DJ1322" s="20"/>
      <c r="DK1322" s="20"/>
      <c r="DL1322" s="20"/>
      <c r="DM1322" s="20"/>
      <c r="DN1322" s="20"/>
      <c r="DO1322" s="20"/>
      <c r="DP1322" s="20"/>
      <c r="DQ1322" s="20"/>
      <c r="DR1322" s="20"/>
      <c r="DS1322" s="20"/>
      <c r="DT1322" s="20"/>
      <c r="DU1322" s="20"/>
      <c r="DV1322" s="20"/>
      <c r="DW1322" s="20"/>
      <c r="DX1322" s="20"/>
      <c r="DY1322" s="20"/>
      <c r="DZ1322" s="20"/>
      <c r="EA1322" s="20"/>
      <c r="EB1322" s="20"/>
      <c r="EC1322" s="20"/>
      <c r="ED1322" s="20"/>
      <c r="EE1322" s="20"/>
      <c r="EF1322" s="20"/>
      <c r="EG1322" s="20"/>
      <c r="EH1322" s="20"/>
    </row>
    <row r="1323" spans="1:138" s="19" customFormat="1" ht="12" customHeight="1" x14ac:dyDescent="0.25">
      <c r="A1323" s="22"/>
      <c r="B1323" s="4"/>
      <c r="C1323" s="73"/>
      <c r="D1323" s="73"/>
      <c r="E1323" s="73"/>
      <c r="F1323" s="73"/>
      <c r="G1323" s="73"/>
      <c r="H1323" s="73"/>
      <c r="I1323" s="73"/>
      <c r="J1323" s="73"/>
      <c r="K1323" s="82"/>
      <c r="L1323" s="81"/>
      <c r="M1323" s="81"/>
      <c r="N1323" s="55"/>
      <c r="O1323" s="55"/>
      <c r="P1323" s="56"/>
      <c r="Q1323" s="47"/>
      <c r="R1323" s="153"/>
      <c r="S1323" s="153"/>
      <c r="T1323" s="153"/>
      <c r="U1323" s="153"/>
      <c r="V1323" s="321"/>
      <c r="W1323" s="341"/>
      <c r="X1323" s="194"/>
      <c r="Y1323" s="47"/>
      <c r="Z1323" s="153"/>
      <c r="AA1323" s="152"/>
      <c r="AB1323" s="152"/>
      <c r="AC1323" s="152"/>
      <c r="AD1323" s="152"/>
      <c r="AE1323" s="20"/>
      <c r="AF1323" s="20"/>
      <c r="AG1323" s="20"/>
      <c r="AH1323" s="20"/>
      <c r="AI1323" s="20"/>
      <c r="AJ1323" s="20"/>
      <c r="AK1323" s="20"/>
      <c r="AL1323" s="20"/>
      <c r="AM1323" s="20"/>
      <c r="AN1323" s="20"/>
      <c r="AO1323" s="20"/>
      <c r="AP1323" s="20"/>
      <c r="AQ1323" s="20"/>
      <c r="AR1323" s="20"/>
      <c r="AS1323" s="20"/>
      <c r="AT1323" s="20"/>
      <c r="AU1323" s="20"/>
      <c r="AV1323" s="20"/>
      <c r="AW1323" s="20"/>
      <c r="AX1323" s="20"/>
      <c r="AY1323" s="20"/>
      <c r="AZ1323" s="20"/>
      <c r="BA1323" s="20"/>
      <c r="BB1323" s="20"/>
      <c r="BC1323" s="20"/>
      <c r="BD1323" s="20"/>
      <c r="BE1323" s="20"/>
      <c r="BF1323" s="20"/>
      <c r="BG1323" s="20"/>
      <c r="BH1323" s="20"/>
      <c r="BI1323" s="20"/>
      <c r="BJ1323" s="20"/>
      <c r="BK1323" s="20"/>
      <c r="BL1323" s="20"/>
      <c r="BM1323" s="20"/>
      <c r="BN1323" s="20"/>
      <c r="BO1323" s="20"/>
      <c r="BP1323" s="20"/>
      <c r="BQ1323" s="20"/>
      <c r="BR1323" s="20"/>
      <c r="BS1323" s="20"/>
      <c r="BT1323" s="20"/>
      <c r="BU1323" s="20"/>
      <c r="BV1323" s="20"/>
      <c r="BW1323" s="20"/>
      <c r="BX1323" s="20"/>
      <c r="BY1323" s="20"/>
      <c r="BZ1323" s="20"/>
      <c r="CA1323" s="20"/>
      <c r="CB1323" s="20"/>
      <c r="CC1323" s="20"/>
      <c r="CD1323" s="20"/>
      <c r="CE1323" s="20"/>
      <c r="CF1323" s="20"/>
      <c r="CG1323" s="20"/>
      <c r="CH1323" s="20"/>
      <c r="CI1323" s="20"/>
      <c r="CJ1323" s="20"/>
      <c r="CK1323" s="20"/>
      <c r="CL1323" s="20"/>
      <c r="CM1323" s="20"/>
      <c r="CN1323" s="20"/>
      <c r="CO1323" s="20"/>
      <c r="CP1323" s="20"/>
      <c r="CQ1323" s="20"/>
      <c r="CR1323" s="20"/>
      <c r="CS1323" s="20"/>
      <c r="CT1323" s="20"/>
      <c r="CU1323" s="20"/>
      <c r="CV1323" s="20"/>
      <c r="CW1323" s="20"/>
      <c r="CX1323" s="20"/>
      <c r="CY1323" s="20"/>
      <c r="CZ1323" s="20"/>
      <c r="DA1323" s="20"/>
      <c r="DB1323" s="20"/>
      <c r="DC1323" s="20"/>
      <c r="DD1323" s="20"/>
      <c r="DE1323" s="20"/>
      <c r="DF1323" s="20"/>
      <c r="DG1323" s="20"/>
      <c r="DH1323" s="20"/>
      <c r="DI1323" s="20"/>
      <c r="DJ1323" s="20"/>
      <c r="DK1323" s="20"/>
      <c r="DL1323" s="20"/>
      <c r="DM1323" s="20"/>
      <c r="DN1323" s="20"/>
      <c r="DO1323" s="20"/>
      <c r="DP1323" s="20"/>
      <c r="DQ1323" s="20"/>
      <c r="DR1323" s="20"/>
      <c r="DS1323" s="20"/>
      <c r="DT1323" s="20"/>
      <c r="DU1323" s="20"/>
      <c r="DV1323" s="20"/>
      <c r="DW1323" s="20"/>
      <c r="DX1323" s="20"/>
      <c r="DY1323" s="20"/>
      <c r="DZ1323" s="20"/>
      <c r="EA1323" s="20"/>
      <c r="EB1323" s="20"/>
      <c r="EC1323" s="20"/>
      <c r="ED1323" s="20"/>
      <c r="EE1323" s="20"/>
      <c r="EF1323" s="20"/>
      <c r="EG1323" s="20"/>
      <c r="EH1323" s="20"/>
    </row>
    <row r="1324" spans="1:138" s="19" customFormat="1" ht="12" customHeight="1" x14ac:dyDescent="0.25">
      <c r="A1324" s="22"/>
      <c r="B1324" s="4"/>
      <c r="C1324" s="73"/>
      <c r="D1324" s="73"/>
      <c r="E1324" s="73"/>
      <c r="F1324" s="73"/>
      <c r="G1324" s="73"/>
      <c r="H1324" s="73"/>
      <c r="I1324" s="73"/>
      <c r="J1324" s="73"/>
      <c r="K1324" s="82"/>
      <c r="L1324" s="81"/>
      <c r="M1324" s="81"/>
      <c r="N1324" s="55"/>
      <c r="O1324" s="55"/>
      <c r="P1324" s="56"/>
      <c r="Q1324" s="17"/>
      <c r="R1324" s="150"/>
      <c r="S1324" s="150"/>
      <c r="T1324" s="150"/>
      <c r="U1324" s="150"/>
      <c r="V1324" s="321"/>
      <c r="W1324" s="338"/>
      <c r="X1324" s="192"/>
      <c r="Y1324" s="53"/>
      <c r="Z1324" s="151"/>
      <c r="AA1324" s="152"/>
      <c r="AB1324" s="152"/>
      <c r="AC1324" s="152"/>
      <c r="AD1324" s="152"/>
      <c r="AE1324" s="20"/>
      <c r="AF1324" s="20"/>
      <c r="AG1324" s="20"/>
      <c r="AH1324" s="20"/>
      <c r="AI1324" s="20"/>
      <c r="AJ1324" s="20"/>
      <c r="AK1324" s="20"/>
      <c r="AL1324" s="20"/>
      <c r="AM1324" s="20"/>
      <c r="AN1324" s="20"/>
      <c r="AO1324" s="20"/>
      <c r="AP1324" s="20"/>
      <c r="AQ1324" s="20"/>
      <c r="AR1324" s="20"/>
      <c r="AS1324" s="20"/>
      <c r="AT1324" s="20"/>
      <c r="AU1324" s="20"/>
      <c r="AV1324" s="20"/>
      <c r="AW1324" s="20"/>
      <c r="AX1324" s="20"/>
      <c r="AY1324" s="20"/>
      <c r="AZ1324" s="20"/>
      <c r="BA1324" s="20"/>
      <c r="BB1324" s="20"/>
      <c r="BC1324" s="20"/>
      <c r="BD1324" s="20"/>
      <c r="BE1324" s="20"/>
      <c r="BF1324" s="20"/>
      <c r="BG1324" s="20"/>
      <c r="BH1324" s="20"/>
      <c r="BI1324" s="20"/>
      <c r="BJ1324" s="20"/>
      <c r="BK1324" s="20"/>
      <c r="BL1324" s="20"/>
      <c r="BM1324" s="20"/>
      <c r="BN1324" s="20"/>
      <c r="BO1324" s="20"/>
      <c r="BP1324" s="20"/>
      <c r="BQ1324" s="20"/>
      <c r="BR1324" s="20"/>
      <c r="BS1324" s="20"/>
      <c r="BT1324" s="20"/>
      <c r="BU1324" s="20"/>
      <c r="BV1324" s="20"/>
      <c r="BW1324" s="20"/>
      <c r="BX1324" s="20"/>
      <c r="BY1324" s="20"/>
      <c r="BZ1324" s="20"/>
      <c r="CA1324" s="20"/>
      <c r="CB1324" s="20"/>
      <c r="CC1324" s="20"/>
      <c r="CD1324" s="20"/>
      <c r="CE1324" s="20"/>
      <c r="CF1324" s="20"/>
      <c r="CG1324" s="20"/>
      <c r="CH1324" s="20"/>
      <c r="CI1324" s="20"/>
      <c r="CJ1324" s="20"/>
      <c r="CK1324" s="20"/>
      <c r="CL1324" s="20"/>
      <c r="CM1324" s="20"/>
      <c r="CN1324" s="20"/>
      <c r="CO1324" s="20"/>
      <c r="CP1324" s="20"/>
      <c r="CQ1324" s="20"/>
      <c r="CR1324" s="20"/>
      <c r="CS1324" s="20"/>
      <c r="CT1324" s="20"/>
      <c r="CU1324" s="20"/>
      <c r="CV1324" s="20"/>
      <c r="CW1324" s="20"/>
      <c r="CX1324" s="20"/>
      <c r="CY1324" s="20"/>
      <c r="CZ1324" s="20"/>
      <c r="DA1324" s="20"/>
      <c r="DB1324" s="20"/>
      <c r="DC1324" s="20"/>
      <c r="DD1324" s="20"/>
      <c r="DE1324" s="20"/>
      <c r="DF1324" s="20"/>
      <c r="DG1324" s="20"/>
      <c r="DH1324" s="20"/>
      <c r="DI1324" s="20"/>
      <c r="DJ1324" s="20"/>
      <c r="DK1324" s="20"/>
      <c r="DL1324" s="20"/>
      <c r="DM1324" s="20"/>
      <c r="DN1324" s="20"/>
      <c r="DO1324" s="20"/>
      <c r="DP1324" s="20"/>
      <c r="DQ1324" s="20"/>
      <c r="DR1324" s="20"/>
      <c r="DS1324" s="20"/>
      <c r="DT1324" s="20"/>
      <c r="DU1324" s="20"/>
      <c r="DV1324" s="20"/>
      <c r="DW1324" s="20"/>
      <c r="DX1324" s="20"/>
      <c r="DY1324" s="20"/>
      <c r="DZ1324" s="20"/>
      <c r="EA1324" s="20"/>
      <c r="EB1324" s="20"/>
      <c r="EC1324" s="20"/>
      <c r="ED1324" s="20"/>
      <c r="EE1324" s="20"/>
      <c r="EF1324" s="20"/>
      <c r="EG1324" s="20"/>
      <c r="EH1324" s="20"/>
    </row>
    <row r="1325" spans="1:138" s="19" customFormat="1" ht="12" customHeight="1" x14ac:dyDescent="0.25">
      <c r="A1325" s="22"/>
      <c r="B1325" s="4"/>
      <c r="C1325" s="73"/>
      <c r="D1325" s="73"/>
      <c r="E1325" s="73"/>
      <c r="F1325" s="73"/>
      <c r="G1325" s="73"/>
      <c r="H1325" s="73"/>
      <c r="I1325" s="73"/>
      <c r="J1325" s="73"/>
      <c r="K1325" s="82"/>
      <c r="L1325" s="81"/>
      <c r="M1325" s="81"/>
      <c r="N1325" s="55"/>
      <c r="O1325" s="55"/>
      <c r="P1325" s="56"/>
      <c r="Q1325" s="17"/>
      <c r="R1325" s="150"/>
      <c r="S1325" s="150"/>
      <c r="T1325" s="150"/>
      <c r="U1325" s="150"/>
      <c r="V1325" s="321"/>
      <c r="W1325" s="338"/>
      <c r="X1325" s="192"/>
      <c r="Y1325" s="53"/>
      <c r="Z1325" s="151"/>
      <c r="AA1325" s="152"/>
      <c r="AB1325" s="152"/>
      <c r="AC1325" s="152"/>
      <c r="AD1325" s="152"/>
      <c r="AE1325" s="20"/>
      <c r="AF1325" s="20"/>
      <c r="AG1325" s="20"/>
      <c r="AH1325" s="20"/>
      <c r="AI1325" s="20"/>
      <c r="AJ1325" s="20"/>
      <c r="AK1325" s="20"/>
      <c r="AL1325" s="20"/>
      <c r="AM1325" s="20"/>
      <c r="AN1325" s="20"/>
      <c r="AO1325" s="20"/>
      <c r="AP1325" s="20"/>
      <c r="AQ1325" s="20"/>
      <c r="AR1325" s="20"/>
      <c r="AS1325" s="20"/>
      <c r="AT1325" s="20"/>
      <c r="AU1325" s="20"/>
      <c r="AV1325" s="20"/>
      <c r="AW1325" s="20"/>
      <c r="AX1325" s="20"/>
      <c r="AY1325" s="20"/>
      <c r="AZ1325" s="20"/>
      <c r="BA1325" s="20"/>
      <c r="BB1325" s="20"/>
      <c r="BC1325" s="20"/>
      <c r="BD1325" s="20"/>
      <c r="BE1325" s="20"/>
      <c r="BF1325" s="20"/>
      <c r="BG1325" s="20"/>
      <c r="BH1325" s="20"/>
      <c r="BI1325" s="20"/>
      <c r="BJ1325" s="20"/>
      <c r="BK1325" s="20"/>
      <c r="BL1325" s="20"/>
      <c r="BM1325" s="20"/>
      <c r="BN1325" s="20"/>
      <c r="BO1325" s="20"/>
      <c r="BP1325" s="20"/>
      <c r="BQ1325" s="20"/>
      <c r="BR1325" s="20"/>
      <c r="BS1325" s="20"/>
      <c r="BT1325" s="20"/>
      <c r="BU1325" s="20"/>
      <c r="BV1325" s="20"/>
      <c r="BW1325" s="20"/>
      <c r="BX1325" s="20"/>
      <c r="BY1325" s="20"/>
      <c r="BZ1325" s="20"/>
      <c r="CA1325" s="20"/>
      <c r="CB1325" s="20"/>
      <c r="CC1325" s="20"/>
      <c r="CD1325" s="20"/>
      <c r="CE1325" s="20"/>
      <c r="CF1325" s="20"/>
      <c r="CG1325" s="20"/>
      <c r="CH1325" s="20"/>
      <c r="CI1325" s="20"/>
      <c r="CJ1325" s="20"/>
      <c r="CK1325" s="20"/>
      <c r="CL1325" s="20"/>
      <c r="CM1325" s="20"/>
      <c r="CN1325" s="20"/>
      <c r="CO1325" s="20"/>
      <c r="CP1325" s="20"/>
      <c r="CQ1325" s="20"/>
      <c r="CR1325" s="20"/>
      <c r="CS1325" s="20"/>
      <c r="CT1325" s="20"/>
      <c r="CU1325" s="20"/>
      <c r="CV1325" s="20"/>
      <c r="CW1325" s="20"/>
      <c r="CX1325" s="20"/>
      <c r="CY1325" s="20"/>
      <c r="CZ1325" s="20"/>
      <c r="DA1325" s="20"/>
      <c r="DB1325" s="20"/>
      <c r="DC1325" s="20"/>
      <c r="DD1325" s="20"/>
      <c r="DE1325" s="20"/>
      <c r="DF1325" s="20"/>
      <c r="DG1325" s="20"/>
      <c r="DH1325" s="20"/>
      <c r="DI1325" s="20"/>
      <c r="DJ1325" s="20"/>
      <c r="DK1325" s="20"/>
      <c r="DL1325" s="20"/>
      <c r="DM1325" s="20"/>
      <c r="DN1325" s="20"/>
      <c r="DO1325" s="20"/>
      <c r="DP1325" s="20"/>
      <c r="DQ1325" s="20"/>
      <c r="DR1325" s="20"/>
      <c r="DS1325" s="20"/>
      <c r="DT1325" s="20"/>
      <c r="DU1325" s="20"/>
      <c r="DV1325" s="20"/>
      <c r="DW1325" s="20"/>
      <c r="DX1325" s="20"/>
      <c r="DY1325" s="20"/>
      <c r="DZ1325" s="20"/>
      <c r="EA1325" s="20"/>
      <c r="EB1325" s="20"/>
      <c r="EC1325" s="20"/>
      <c r="ED1325" s="20"/>
      <c r="EE1325" s="20"/>
      <c r="EF1325" s="20"/>
      <c r="EG1325" s="20"/>
      <c r="EH1325" s="20"/>
    </row>
    <row r="1326" spans="1:138" s="19" customFormat="1" ht="12" customHeight="1" x14ac:dyDescent="0.25">
      <c r="A1326" s="22"/>
      <c r="B1326" s="4"/>
      <c r="C1326" s="73"/>
      <c r="D1326" s="73"/>
      <c r="E1326" s="73"/>
      <c r="F1326" s="73"/>
      <c r="G1326" s="73"/>
      <c r="H1326" s="73"/>
      <c r="I1326" s="73"/>
      <c r="J1326" s="73"/>
      <c r="K1326" s="82"/>
      <c r="L1326" s="81"/>
      <c r="M1326" s="81"/>
      <c r="N1326" s="55"/>
      <c r="O1326" s="55"/>
      <c r="P1326" s="56"/>
      <c r="Q1326" s="17"/>
      <c r="R1326" s="150"/>
      <c r="S1326" s="150"/>
      <c r="T1326" s="150"/>
      <c r="U1326" s="150"/>
      <c r="V1326" s="321"/>
      <c r="W1326" s="338"/>
      <c r="X1326" s="192"/>
      <c r="Y1326" s="53"/>
      <c r="Z1326" s="151"/>
      <c r="AA1326" s="152"/>
      <c r="AB1326" s="152"/>
      <c r="AC1326" s="152"/>
      <c r="AD1326" s="152"/>
      <c r="AE1326" s="20"/>
      <c r="AF1326" s="20"/>
      <c r="AG1326" s="20"/>
      <c r="AH1326" s="20"/>
      <c r="AI1326" s="20"/>
      <c r="AJ1326" s="20"/>
      <c r="AK1326" s="20"/>
      <c r="AL1326" s="20"/>
      <c r="AM1326" s="20"/>
      <c r="AN1326" s="20"/>
      <c r="AO1326" s="20"/>
      <c r="AP1326" s="20"/>
      <c r="AQ1326" s="20"/>
      <c r="AR1326" s="20"/>
      <c r="AS1326" s="20"/>
      <c r="AT1326" s="20"/>
      <c r="AU1326" s="20"/>
      <c r="AV1326" s="20"/>
      <c r="AW1326" s="20"/>
      <c r="AX1326" s="20"/>
      <c r="AY1326" s="20"/>
      <c r="AZ1326" s="20"/>
      <c r="BA1326" s="20"/>
      <c r="BB1326" s="20"/>
      <c r="BC1326" s="20"/>
      <c r="BD1326" s="20"/>
      <c r="BE1326" s="20"/>
      <c r="BF1326" s="20"/>
      <c r="BG1326" s="20"/>
      <c r="BH1326" s="20"/>
      <c r="BI1326" s="20"/>
      <c r="BJ1326" s="20"/>
      <c r="BK1326" s="20"/>
      <c r="BL1326" s="20"/>
      <c r="BM1326" s="20"/>
      <c r="BN1326" s="20"/>
      <c r="BO1326" s="20"/>
      <c r="BP1326" s="20"/>
      <c r="BQ1326" s="20"/>
      <c r="BR1326" s="20"/>
      <c r="BS1326" s="20"/>
      <c r="BT1326" s="20"/>
      <c r="BU1326" s="20"/>
      <c r="BV1326" s="20"/>
      <c r="BW1326" s="20"/>
      <c r="BX1326" s="20"/>
      <c r="BY1326" s="20"/>
      <c r="BZ1326" s="20"/>
      <c r="CA1326" s="20"/>
      <c r="CB1326" s="20"/>
      <c r="CC1326" s="20"/>
      <c r="CD1326" s="20"/>
      <c r="CE1326" s="20"/>
      <c r="CF1326" s="20"/>
      <c r="CG1326" s="20"/>
      <c r="CH1326" s="20"/>
      <c r="CI1326" s="20"/>
      <c r="CJ1326" s="20"/>
      <c r="CK1326" s="20"/>
      <c r="CL1326" s="20"/>
      <c r="CM1326" s="20"/>
      <c r="CN1326" s="20"/>
      <c r="CO1326" s="20"/>
      <c r="CP1326" s="20"/>
      <c r="CQ1326" s="20"/>
      <c r="CR1326" s="20"/>
      <c r="CS1326" s="20"/>
      <c r="CT1326" s="20"/>
      <c r="CU1326" s="20"/>
      <c r="CV1326" s="20"/>
      <c r="CW1326" s="20"/>
      <c r="CX1326" s="20"/>
      <c r="CY1326" s="20"/>
      <c r="CZ1326" s="20"/>
      <c r="DA1326" s="20"/>
      <c r="DB1326" s="20"/>
      <c r="DC1326" s="20"/>
      <c r="DD1326" s="20"/>
      <c r="DE1326" s="20"/>
      <c r="DF1326" s="20"/>
      <c r="DG1326" s="20"/>
      <c r="DH1326" s="20"/>
      <c r="DI1326" s="20"/>
      <c r="DJ1326" s="20"/>
      <c r="DK1326" s="20"/>
      <c r="DL1326" s="20"/>
      <c r="DM1326" s="20"/>
      <c r="DN1326" s="20"/>
      <c r="DO1326" s="20"/>
      <c r="DP1326" s="20"/>
      <c r="DQ1326" s="20"/>
      <c r="DR1326" s="20"/>
      <c r="DS1326" s="20"/>
      <c r="DT1326" s="20"/>
      <c r="DU1326" s="20"/>
      <c r="DV1326" s="20"/>
      <c r="DW1326" s="20"/>
      <c r="DX1326" s="20"/>
      <c r="DY1326" s="20"/>
      <c r="DZ1326" s="20"/>
      <c r="EA1326" s="20"/>
      <c r="EB1326" s="20"/>
      <c r="EC1326" s="20"/>
      <c r="ED1326" s="20"/>
      <c r="EE1326" s="20"/>
      <c r="EF1326" s="20"/>
      <c r="EG1326" s="20"/>
      <c r="EH1326" s="20"/>
    </row>
    <row r="1327" spans="1:138" s="19" customFormat="1" ht="12" customHeight="1" x14ac:dyDescent="0.25">
      <c r="A1327" s="22"/>
      <c r="B1327" s="4"/>
      <c r="C1327" s="73"/>
      <c r="D1327" s="73"/>
      <c r="E1327" s="73"/>
      <c r="F1327" s="73"/>
      <c r="G1327" s="73"/>
      <c r="H1327" s="73"/>
      <c r="I1327" s="73"/>
      <c r="J1327" s="73"/>
      <c r="K1327" s="82"/>
      <c r="L1327" s="81"/>
      <c r="M1327" s="81"/>
      <c r="N1327" s="55"/>
      <c r="O1327" s="55"/>
      <c r="P1327" s="56"/>
      <c r="Q1327" s="17"/>
      <c r="R1327" s="150"/>
      <c r="S1327" s="150"/>
      <c r="T1327" s="150"/>
      <c r="U1327" s="150"/>
      <c r="V1327" s="321"/>
      <c r="W1327" s="338"/>
      <c r="X1327" s="192"/>
      <c r="Y1327" s="53"/>
      <c r="Z1327" s="151"/>
      <c r="AA1327" s="152"/>
      <c r="AB1327" s="152"/>
      <c r="AC1327" s="152"/>
      <c r="AD1327" s="152"/>
      <c r="AE1327" s="20"/>
      <c r="AF1327" s="20"/>
      <c r="AG1327" s="20"/>
      <c r="AH1327" s="20"/>
      <c r="AI1327" s="20"/>
      <c r="AJ1327" s="20"/>
      <c r="AK1327" s="20"/>
      <c r="AL1327" s="20"/>
      <c r="AM1327" s="20"/>
      <c r="AN1327" s="20"/>
      <c r="AO1327" s="20"/>
      <c r="AP1327" s="20"/>
      <c r="AQ1327" s="20"/>
      <c r="AR1327" s="20"/>
      <c r="AS1327" s="20"/>
      <c r="AT1327" s="20"/>
      <c r="AU1327" s="20"/>
      <c r="AV1327" s="20"/>
      <c r="AW1327" s="20"/>
      <c r="AX1327" s="20"/>
      <c r="AY1327" s="20"/>
      <c r="AZ1327" s="20"/>
      <c r="BA1327" s="20"/>
      <c r="BB1327" s="20"/>
      <c r="BC1327" s="20"/>
      <c r="BD1327" s="20"/>
      <c r="BE1327" s="20"/>
      <c r="BF1327" s="20"/>
      <c r="BG1327" s="20"/>
      <c r="BH1327" s="20"/>
      <c r="BI1327" s="20"/>
      <c r="BJ1327" s="20"/>
      <c r="BK1327" s="20"/>
      <c r="BL1327" s="20"/>
      <c r="BM1327" s="20"/>
      <c r="BN1327" s="20"/>
      <c r="BO1327" s="20"/>
      <c r="BP1327" s="20"/>
      <c r="BQ1327" s="20"/>
      <c r="BR1327" s="20"/>
      <c r="BS1327" s="20"/>
      <c r="BT1327" s="20"/>
      <c r="BU1327" s="20"/>
      <c r="BV1327" s="20"/>
      <c r="BW1327" s="20"/>
      <c r="BX1327" s="20"/>
      <c r="BY1327" s="20"/>
      <c r="BZ1327" s="20"/>
      <c r="CA1327" s="20"/>
      <c r="CB1327" s="20"/>
      <c r="CC1327" s="20"/>
      <c r="CD1327" s="20"/>
      <c r="CE1327" s="20"/>
      <c r="CF1327" s="20"/>
      <c r="CG1327" s="20"/>
      <c r="CH1327" s="20"/>
      <c r="CI1327" s="20"/>
      <c r="CJ1327" s="20"/>
      <c r="CK1327" s="20"/>
      <c r="CL1327" s="20"/>
      <c r="CM1327" s="20"/>
      <c r="CN1327" s="20"/>
      <c r="CO1327" s="20"/>
      <c r="CP1327" s="20"/>
      <c r="CQ1327" s="20"/>
      <c r="CR1327" s="20"/>
      <c r="CS1327" s="20"/>
      <c r="CT1327" s="20"/>
      <c r="CU1327" s="20"/>
      <c r="CV1327" s="20"/>
      <c r="CW1327" s="20"/>
      <c r="CX1327" s="20"/>
      <c r="CY1327" s="20"/>
      <c r="CZ1327" s="20"/>
      <c r="DA1327" s="20"/>
      <c r="DB1327" s="20"/>
      <c r="DC1327" s="20"/>
      <c r="DD1327" s="20"/>
      <c r="DE1327" s="20"/>
      <c r="DF1327" s="20"/>
      <c r="DG1327" s="20"/>
      <c r="DH1327" s="20"/>
      <c r="DI1327" s="20"/>
      <c r="DJ1327" s="20"/>
      <c r="DK1327" s="20"/>
      <c r="DL1327" s="20"/>
      <c r="DM1327" s="20"/>
      <c r="DN1327" s="20"/>
      <c r="DO1327" s="20"/>
      <c r="DP1327" s="20"/>
      <c r="DQ1327" s="20"/>
      <c r="DR1327" s="20"/>
      <c r="DS1327" s="20"/>
      <c r="DT1327" s="20"/>
      <c r="DU1327" s="20"/>
      <c r="DV1327" s="20"/>
      <c r="DW1327" s="20"/>
      <c r="DX1327" s="20"/>
      <c r="DY1327" s="20"/>
      <c r="DZ1327" s="20"/>
      <c r="EA1327" s="20"/>
      <c r="EB1327" s="20"/>
      <c r="EC1327" s="20"/>
      <c r="ED1327" s="20"/>
      <c r="EE1327" s="20"/>
      <c r="EF1327" s="20"/>
      <c r="EG1327" s="20"/>
      <c r="EH1327" s="20"/>
    </row>
    <row r="1328" spans="1:138" s="19" customFormat="1" ht="12" customHeight="1" x14ac:dyDescent="0.25">
      <c r="A1328" s="22"/>
      <c r="B1328" s="4"/>
      <c r="C1328" s="73"/>
      <c r="D1328" s="73"/>
      <c r="E1328" s="73"/>
      <c r="F1328" s="73"/>
      <c r="G1328" s="73"/>
      <c r="H1328" s="73"/>
      <c r="I1328" s="73"/>
      <c r="J1328" s="73"/>
      <c r="K1328" s="82"/>
      <c r="L1328" s="81"/>
      <c r="M1328" s="81"/>
      <c r="N1328" s="55"/>
      <c r="O1328" s="55"/>
      <c r="P1328" s="56"/>
      <c r="Q1328" s="17"/>
      <c r="R1328" s="150"/>
      <c r="S1328" s="150"/>
      <c r="T1328" s="150"/>
      <c r="U1328" s="150"/>
      <c r="V1328" s="321"/>
      <c r="W1328" s="338"/>
      <c r="X1328" s="192"/>
      <c r="Y1328" s="53"/>
      <c r="Z1328" s="151"/>
      <c r="AA1328" s="152"/>
      <c r="AB1328" s="152"/>
      <c r="AC1328" s="152"/>
      <c r="AD1328" s="152"/>
      <c r="AE1328" s="20"/>
      <c r="AF1328" s="20"/>
      <c r="AG1328" s="20"/>
      <c r="AH1328" s="20"/>
      <c r="AI1328" s="20"/>
      <c r="AJ1328" s="20"/>
      <c r="AK1328" s="20"/>
      <c r="AL1328" s="20"/>
      <c r="AM1328" s="20"/>
      <c r="AN1328" s="20"/>
      <c r="AO1328" s="20"/>
      <c r="AP1328" s="20"/>
      <c r="AQ1328" s="20"/>
      <c r="AR1328" s="20"/>
      <c r="AS1328" s="20"/>
      <c r="AT1328" s="20"/>
      <c r="AU1328" s="20"/>
      <c r="AV1328" s="20"/>
      <c r="AW1328" s="20"/>
      <c r="AX1328" s="20"/>
      <c r="AY1328" s="20"/>
      <c r="AZ1328" s="20"/>
      <c r="BA1328" s="20"/>
      <c r="BB1328" s="20"/>
      <c r="BC1328" s="20"/>
      <c r="BD1328" s="20"/>
      <c r="BE1328" s="20"/>
      <c r="BF1328" s="20"/>
      <c r="BG1328" s="20"/>
      <c r="BH1328" s="20"/>
      <c r="BI1328" s="20"/>
      <c r="BJ1328" s="20"/>
      <c r="BK1328" s="20"/>
      <c r="BL1328" s="20"/>
      <c r="BM1328" s="20"/>
      <c r="BN1328" s="20"/>
      <c r="BO1328" s="20"/>
      <c r="BP1328" s="20"/>
      <c r="BQ1328" s="20"/>
      <c r="BR1328" s="20"/>
      <c r="BS1328" s="20"/>
      <c r="BT1328" s="20"/>
      <c r="BU1328" s="20"/>
      <c r="BV1328" s="20"/>
      <c r="BW1328" s="20"/>
      <c r="BX1328" s="20"/>
      <c r="BY1328" s="20"/>
      <c r="BZ1328" s="20"/>
      <c r="CA1328" s="20"/>
      <c r="CB1328" s="20"/>
      <c r="CC1328" s="20"/>
      <c r="CD1328" s="20"/>
      <c r="CE1328" s="20"/>
      <c r="CF1328" s="20"/>
      <c r="CG1328" s="20"/>
      <c r="CH1328" s="20"/>
      <c r="CI1328" s="20"/>
      <c r="CJ1328" s="20"/>
      <c r="CK1328" s="20"/>
      <c r="CL1328" s="20"/>
      <c r="CM1328" s="20"/>
      <c r="CN1328" s="20"/>
      <c r="CO1328" s="20"/>
      <c r="CP1328" s="20"/>
      <c r="CQ1328" s="20"/>
      <c r="CR1328" s="20"/>
      <c r="CS1328" s="20"/>
      <c r="CT1328" s="20"/>
      <c r="CU1328" s="20"/>
      <c r="CV1328" s="20"/>
      <c r="CW1328" s="20"/>
      <c r="CX1328" s="20"/>
      <c r="CY1328" s="20"/>
      <c r="CZ1328" s="20"/>
      <c r="DA1328" s="20"/>
      <c r="DB1328" s="20"/>
      <c r="DC1328" s="20"/>
      <c r="DD1328" s="20"/>
      <c r="DE1328" s="20"/>
      <c r="DF1328" s="20"/>
      <c r="DG1328" s="20"/>
      <c r="DH1328" s="20"/>
      <c r="DI1328" s="20"/>
      <c r="DJ1328" s="20"/>
      <c r="DK1328" s="20"/>
      <c r="DL1328" s="20"/>
      <c r="DM1328" s="20"/>
      <c r="DN1328" s="20"/>
      <c r="DO1328" s="20"/>
      <c r="DP1328" s="20"/>
      <c r="DQ1328" s="20"/>
      <c r="DR1328" s="20"/>
      <c r="DS1328" s="20"/>
      <c r="DT1328" s="20"/>
      <c r="DU1328" s="20"/>
      <c r="DV1328" s="20"/>
      <c r="DW1328" s="20"/>
      <c r="DX1328" s="20"/>
      <c r="DY1328" s="20"/>
      <c r="DZ1328" s="20"/>
      <c r="EA1328" s="20"/>
      <c r="EB1328" s="20"/>
      <c r="EC1328" s="20"/>
      <c r="ED1328" s="20"/>
      <c r="EE1328" s="20"/>
      <c r="EF1328" s="20"/>
      <c r="EG1328" s="20"/>
      <c r="EH1328" s="20"/>
    </row>
    <row r="1329" spans="1:138" s="19" customFormat="1" ht="12" customHeight="1" x14ac:dyDescent="0.25">
      <c r="A1329" s="22"/>
      <c r="B1329" s="4"/>
      <c r="C1329" s="73"/>
      <c r="D1329" s="73"/>
      <c r="E1329" s="73"/>
      <c r="F1329" s="73"/>
      <c r="G1329" s="73"/>
      <c r="H1329" s="73"/>
      <c r="I1329" s="73"/>
      <c r="J1329" s="73"/>
      <c r="K1329" s="82"/>
      <c r="L1329" s="81"/>
      <c r="M1329" s="81"/>
      <c r="N1329" s="55"/>
      <c r="O1329" s="55"/>
      <c r="P1329" s="56"/>
      <c r="Q1329" s="17"/>
      <c r="R1329" s="150"/>
      <c r="S1329" s="150"/>
      <c r="T1329" s="150"/>
      <c r="U1329" s="150"/>
      <c r="V1329" s="321"/>
      <c r="W1329" s="338"/>
      <c r="X1329" s="192"/>
      <c r="Y1329" s="53"/>
      <c r="Z1329" s="151"/>
      <c r="AA1329" s="152"/>
      <c r="AB1329" s="152"/>
      <c r="AC1329" s="152"/>
      <c r="AD1329" s="152"/>
      <c r="AE1329" s="20"/>
      <c r="AF1329" s="20"/>
      <c r="AG1329" s="20"/>
      <c r="AH1329" s="20"/>
      <c r="AI1329" s="20"/>
      <c r="AJ1329" s="20"/>
      <c r="AK1329" s="20"/>
      <c r="AL1329" s="20"/>
      <c r="AM1329" s="20"/>
      <c r="AN1329" s="20"/>
      <c r="AO1329" s="20"/>
      <c r="AP1329" s="20"/>
      <c r="AQ1329" s="20"/>
      <c r="AR1329" s="20"/>
      <c r="AS1329" s="20"/>
      <c r="AT1329" s="20"/>
      <c r="AU1329" s="20"/>
      <c r="AV1329" s="20"/>
      <c r="AW1329" s="20"/>
      <c r="AX1329" s="20"/>
      <c r="AY1329" s="20"/>
      <c r="AZ1329" s="20"/>
      <c r="BA1329" s="20"/>
      <c r="BB1329" s="20"/>
      <c r="BC1329" s="20"/>
      <c r="BD1329" s="20"/>
      <c r="BE1329" s="20"/>
      <c r="BF1329" s="20"/>
      <c r="BG1329" s="20"/>
      <c r="BH1329" s="20"/>
      <c r="BI1329" s="20"/>
      <c r="BJ1329" s="20"/>
      <c r="BK1329" s="20"/>
      <c r="BL1329" s="20"/>
      <c r="BM1329" s="20"/>
      <c r="BN1329" s="20"/>
      <c r="BO1329" s="20"/>
      <c r="BP1329" s="20"/>
      <c r="BQ1329" s="20"/>
      <c r="BR1329" s="20"/>
      <c r="BS1329" s="20"/>
      <c r="BT1329" s="20"/>
      <c r="BU1329" s="20"/>
      <c r="BV1329" s="20"/>
      <c r="BW1329" s="20"/>
      <c r="BX1329" s="20"/>
      <c r="BY1329" s="20"/>
      <c r="BZ1329" s="20"/>
      <c r="CA1329" s="20"/>
      <c r="CB1329" s="20"/>
      <c r="CC1329" s="20"/>
      <c r="CD1329" s="20"/>
      <c r="CE1329" s="20"/>
      <c r="CF1329" s="20"/>
      <c r="CG1329" s="20"/>
      <c r="CH1329" s="20"/>
      <c r="CI1329" s="20"/>
      <c r="CJ1329" s="20"/>
      <c r="CK1329" s="20"/>
      <c r="CL1329" s="20"/>
      <c r="CM1329" s="20"/>
      <c r="CN1329" s="20"/>
      <c r="CO1329" s="20"/>
      <c r="CP1329" s="20"/>
      <c r="CQ1329" s="20"/>
      <c r="CR1329" s="20"/>
      <c r="CS1329" s="20"/>
      <c r="CT1329" s="20"/>
      <c r="CU1329" s="20"/>
      <c r="CV1329" s="20"/>
      <c r="CW1329" s="20"/>
      <c r="CX1329" s="20"/>
      <c r="CY1329" s="20"/>
      <c r="CZ1329" s="20"/>
      <c r="DA1329" s="20"/>
      <c r="DB1329" s="20"/>
      <c r="DC1329" s="20"/>
      <c r="DD1329" s="20"/>
      <c r="DE1329" s="20"/>
      <c r="DF1329" s="20"/>
      <c r="DG1329" s="20"/>
      <c r="DH1329" s="20"/>
      <c r="DI1329" s="20"/>
      <c r="DJ1329" s="20"/>
      <c r="DK1329" s="20"/>
      <c r="DL1329" s="20"/>
      <c r="DM1329" s="20"/>
      <c r="DN1329" s="20"/>
      <c r="DO1329" s="20"/>
      <c r="DP1329" s="20"/>
      <c r="DQ1329" s="20"/>
      <c r="DR1329" s="20"/>
      <c r="DS1329" s="20"/>
      <c r="DT1329" s="20"/>
      <c r="DU1329" s="20"/>
      <c r="DV1329" s="20"/>
      <c r="DW1329" s="20"/>
      <c r="DX1329" s="20"/>
      <c r="DY1329" s="20"/>
      <c r="DZ1329" s="20"/>
      <c r="EA1329" s="20"/>
      <c r="EB1329" s="20"/>
      <c r="EC1329" s="20"/>
      <c r="ED1329" s="20"/>
      <c r="EE1329" s="20"/>
      <c r="EF1329" s="20"/>
      <c r="EG1329" s="20"/>
      <c r="EH1329" s="20"/>
    </row>
    <row r="1330" spans="1:138" s="19" customFormat="1" ht="12" customHeight="1" x14ac:dyDescent="0.25">
      <c r="A1330" s="22"/>
      <c r="B1330" s="4"/>
      <c r="C1330" s="73"/>
      <c r="D1330" s="73"/>
      <c r="E1330" s="73"/>
      <c r="F1330" s="73"/>
      <c r="G1330" s="73"/>
      <c r="H1330" s="73"/>
      <c r="I1330" s="73"/>
      <c r="J1330" s="73"/>
      <c r="K1330" s="82"/>
      <c r="L1330" s="81"/>
      <c r="M1330" s="81"/>
      <c r="N1330" s="55"/>
      <c r="O1330" s="55"/>
      <c r="P1330" s="56"/>
      <c r="Q1330" s="17"/>
      <c r="R1330" s="150"/>
      <c r="S1330" s="150"/>
      <c r="T1330" s="150"/>
      <c r="U1330" s="150"/>
      <c r="V1330" s="321"/>
      <c r="W1330" s="338"/>
      <c r="X1330" s="192"/>
      <c r="Y1330" s="53"/>
      <c r="Z1330" s="151"/>
      <c r="AA1330" s="152"/>
      <c r="AB1330" s="152"/>
      <c r="AC1330" s="152"/>
      <c r="AD1330" s="152"/>
      <c r="AE1330" s="20"/>
      <c r="AF1330" s="20"/>
      <c r="AG1330" s="20"/>
      <c r="AH1330" s="20"/>
      <c r="AI1330" s="20"/>
      <c r="AJ1330" s="20"/>
      <c r="AK1330" s="20"/>
      <c r="AL1330" s="20"/>
      <c r="AM1330" s="20"/>
      <c r="AN1330" s="20"/>
      <c r="AO1330" s="20"/>
      <c r="AP1330" s="20"/>
      <c r="AQ1330" s="20"/>
      <c r="AR1330" s="20"/>
      <c r="AS1330" s="20"/>
      <c r="AT1330" s="20"/>
      <c r="AU1330" s="20"/>
      <c r="AV1330" s="20"/>
      <c r="AW1330" s="20"/>
      <c r="AX1330" s="20"/>
      <c r="AY1330" s="20"/>
      <c r="AZ1330" s="20"/>
      <c r="BA1330" s="20"/>
      <c r="BB1330" s="20"/>
      <c r="BC1330" s="20"/>
      <c r="BD1330" s="20"/>
      <c r="BE1330" s="20"/>
      <c r="BF1330" s="20"/>
      <c r="BG1330" s="20"/>
      <c r="BH1330" s="20"/>
      <c r="BI1330" s="20"/>
      <c r="BJ1330" s="20"/>
      <c r="BK1330" s="20"/>
      <c r="BL1330" s="20"/>
      <c r="BM1330" s="20"/>
      <c r="BN1330" s="20"/>
      <c r="BO1330" s="20"/>
      <c r="BP1330" s="20"/>
      <c r="BQ1330" s="20"/>
      <c r="BR1330" s="20"/>
      <c r="BS1330" s="20"/>
      <c r="BT1330" s="20"/>
      <c r="BU1330" s="20"/>
      <c r="BV1330" s="20"/>
      <c r="BW1330" s="20"/>
      <c r="BX1330" s="20"/>
      <c r="BY1330" s="20"/>
      <c r="BZ1330" s="20"/>
      <c r="CA1330" s="20"/>
      <c r="CB1330" s="20"/>
      <c r="CC1330" s="20"/>
      <c r="CD1330" s="20"/>
      <c r="CE1330" s="20"/>
      <c r="CF1330" s="20"/>
      <c r="CG1330" s="20"/>
      <c r="CH1330" s="20"/>
      <c r="CI1330" s="20"/>
      <c r="CJ1330" s="20"/>
      <c r="CK1330" s="20"/>
      <c r="CL1330" s="20"/>
      <c r="CM1330" s="20"/>
      <c r="CN1330" s="20"/>
      <c r="CO1330" s="20"/>
      <c r="CP1330" s="20"/>
      <c r="CQ1330" s="20"/>
      <c r="CR1330" s="20"/>
      <c r="CS1330" s="20"/>
      <c r="CT1330" s="20"/>
      <c r="CU1330" s="20"/>
      <c r="CV1330" s="20"/>
      <c r="CW1330" s="20"/>
      <c r="CX1330" s="20"/>
      <c r="CY1330" s="20"/>
      <c r="CZ1330" s="20"/>
      <c r="DA1330" s="20"/>
      <c r="DB1330" s="20"/>
      <c r="DC1330" s="20"/>
      <c r="DD1330" s="20"/>
      <c r="DE1330" s="20"/>
      <c r="DF1330" s="20"/>
      <c r="DG1330" s="20"/>
      <c r="DH1330" s="20"/>
      <c r="DI1330" s="20"/>
      <c r="DJ1330" s="20"/>
      <c r="DK1330" s="20"/>
      <c r="DL1330" s="20"/>
      <c r="DM1330" s="20"/>
      <c r="DN1330" s="20"/>
      <c r="DO1330" s="20"/>
      <c r="DP1330" s="20"/>
      <c r="DQ1330" s="20"/>
      <c r="DR1330" s="20"/>
      <c r="DS1330" s="20"/>
      <c r="DT1330" s="20"/>
      <c r="DU1330" s="20"/>
      <c r="DV1330" s="20"/>
      <c r="DW1330" s="20"/>
      <c r="DX1330" s="20"/>
      <c r="DY1330" s="20"/>
      <c r="DZ1330" s="20"/>
      <c r="EA1330" s="20"/>
      <c r="EB1330" s="20"/>
      <c r="EC1330" s="20"/>
      <c r="ED1330" s="20"/>
      <c r="EE1330" s="20"/>
      <c r="EF1330" s="20"/>
      <c r="EG1330" s="20"/>
      <c r="EH1330" s="20"/>
    </row>
    <row r="1331" spans="1:138" s="19" customFormat="1" ht="12" customHeight="1" x14ac:dyDescent="0.25">
      <c r="A1331" s="22"/>
      <c r="B1331" s="4"/>
      <c r="C1331" s="73"/>
      <c r="D1331" s="73"/>
      <c r="E1331" s="73"/>
      <c r="F1331" s="73"/>
      <c r="G1331" s="73"/>
      <c r="H1331" s="73"/>
      <c r="I1331" s="73"/>
      <c r="J1331" s="73"/>
      <c r="K1331" s="82"/>
      <c r="L1331" s="81"/>
      <c r="M1331" s="81"/>
      <c r="N1331" s="55"/>
      <c r="O1331" s="55"/>
      <c r="P1331" s="56"/>
      <c r="Q1331" s="17"/>
      <c r="R1331" s="150"/>
      <c r="S1331" s="150"/>
      <c r="T1331" s="150"/>
      <c r="U1331" s="150"/>
      <c r="V1331" s="321"/>
      <c r="W1331" s="338"/>
      <c r="X1331" s="192"/>
      <c r="Y1331" s="53"/>
      <c r="Z1331" s="151"/>
      <c r="AA1331" s="152"/>
      <c r="AB1331" s="152"/>
      <c r="AC1331" s="152"/>
      <c r="AD1331" s="152"/>
      <c r="AE1331" s="20"/>
      <c r="AF1331" s="20"/>
      <c r="AG1331" s="20"/>
      <c r="AH1331" s="20"/>
      <c r="AI1331" s="20"/>
      <c r="AJ1331" s="20"/>
      <c r="AK1331" s="20"/>
      <c r="AL1331" s="20"/>
      <c r="AM1331" s="20"/>
      <c r="AN1331" s="20"/>
      <c r="AO1331" s="20"/>
      <c r="AP1331" s="20"/>
      <c r="AQ1331" s="20"/>
      <c r="AR1331" s="20"/>
      <c r="AS1331" s="20"/>
      <c r="AT1331" s="20"/>
      <c r="AU1331" s="20"/>
      <c r="AV1331" s="20"/>
      <c r="AW1331" s="20"/>
      <c r="AX1331" s="20"/>
      <c r="AY1331" s="20"/>
      <c r="AZ1331" s="20"/>
      <c r="BA1331" s="20"/>
      <c r="BB1331" s="20"/>
      <c r="BC1331" s="20"/>
      <c r="BD1331" s="20"/>
      <c r="BE1331" s="20"/>
      <c r="BF1331" s="20"/>
      <c r="BG1331" s="20"/>
      <c r="BH1331" s="20"/>
      <c r="BI1331" s="20"/>
      <c r="BJ1331" s="20"/>
      <c r="BK1331" s="20"/>
      <c r="BL1331" s="20"/>
      <c r="BM1331" s="20"/>
      <c r="BN1331" s="20"/>
      <c r="BO1331" s="20"/>
      <c r="BP1331" s="20"/>
      <c r="BQ1331" s="20"/>
      <c r="BR1331" s="20"/>
      <c r="BS1331" s="20"/>
      <c r="BT1331" s="20"/>
      <c r="BU1331" s="20"/>
      <c r="BV1331" s="20"/>
      <c r="BW1331" s="20"/>
      <c r="BX1331" s="20"/>
      <c r="BY1331" s="20"/>
      <c r="BZ1331" s="20"/>
      <c r="CA1331" s="20"/>
      <c r="CB1331" s="20"/>
      <c r="CC1331" s="20"/>
      <c r="CD1331" s="20"/>
      <c r="CE1331" s="20"/>
      <c r="CF1331" s="20"/>
      <c r="CG1331" s="20"/>
      <c r="CH1331" s="20"/>
      <c r="CI1331" s="20"/>
      <c r="CJ1331" s="20"/>
      <c r="CK1331" s="20"/>
      <c r="CL1331" s="20"/>
      <c r="CM1331" s="20"/>
      <c r="CN1331" s="20"/>
      <c r="CO1331" s="20"/>
      <c r="CP1331" s="20"/>
      <c r="CQ1331" s="20"/>
      <c r="CR1331" s="20"/>
      <c r="CS1331" s="20"/>
      <c r="CT1331" s="20"/>
      <c r="CU1331" s="20"/>
      <c r="CV1331" s="20"/>
      <c r="CW1331" s="20"/>
      <c r="CX1331" s="20"/>
      <c r="CY1331" s="20"/>
      <c r="CZ1331" s="20"/>
      <c r="DA1331" s="20"/>
      <c r="DB1331" s="20"/>
      <c r="DC1331" s="20"/>
      <c r="DD1331" s="20"/>
      <c r="DE1331" s="20"/>
      <c r="DF1331" s="20"/>
      <c r="DG1331" s="20"/>
      <c r="DH1331" s="20"/>
      <c r="DI1331" s="20"/>
      <c r="DJ1331" s="20"/>
      <c r="DK1331" s="20"/>
      <c r="DL1331" s="20"/>
      <c r="DM1331" s="20"/>
      <c r="DN1331" s="20"/>
      <c r="DO1331" s="20"/>
      <c r="DP1331" s="20"/>
      <c r="DQ1331" s="20"/>
      <c r="DR1331" s="20"/>
      <c r="DS1331" s="20"/>
      <c r="DT1331" s="20"/>
      <c r="DU1331" s="20"/>
      <c r="DV1331" s="20"/>
      <c r="DW1331" s="20"/>
      <c r="DX1331" s="20"/>
      <c r="DY1331" s="20"/>
      <c r="DZ1331" s="20"/>
      <c r="EA1331" s="20"/>
      <c r="EB1331" s="20"/>
      <c r="EC1331" s="20"/>
      <c r="ED1331" s="20"/>
      <c r="EE1331" s="20"/>
      <c r="EF1331" s="20"/>
      <c r="EG1331" s="20"/>
      <c r="EH1331" s="20"/>
    </row>
    <row r="1332" spans="1:138" s="19" customFormat="1" ht="12" customHeight="1" x14ac:dyDescent="0.25">
      <c r="A1332" s="22"/>
      <c r="B1332" s="4"/>
      <c r="C1332" s="73"/>
      <c r="D1332" s="73"/>
      <c r="E1332" s="73"/>
      <c r="F1332" s="73"/>
      <c r="G1332" s="73"/>
      <c r="H1332" s="73"/>
      <c r="I1332" s="73"/>
      <c r="J1332" s="73"/>
      <c r="K1332" s="82"/>
      <c r="L1332" s="81"/>
      <c r="M1332" s="81"/>
      <c r="N1332" s="55"/>
      <c r="O1332" s="55"/>
      <c r="P1332" s="56"/>
      <c r="Q1332" s="17"/>
      <c r="R1332" s="150"/>
      <c r="S1332" s="150"/>
      <c r="T1332" s="150"/>
      <c r="U1332" s="150"/>
      <c r="V1332" s="321"/>
      <c r="W1332" s="338"/>
      <c r="X1332" s="192"/>
      <c r="Y1332" s="53"/>
      <c r="Z1332" s="151"/>
      <c r="AA1332" s="152"/>
      <c r="AB1332" s="152"/>
      <c r="AC1332" s="152"/>
      <c r="AD1332" s="152"/>
      <c r="AE1332" s="20"/>
      <c r="AF1332" s="20"/>
      <c r="AG1332" s="20"/>
      <c r="AH1332" s="20"/>
      <c r="AI1332" s="20"/>
      <c r="AJ1332" s="20"/>
      <c r="AK1332" s="20"/>
      <c r="AL1332" s="20"/>
      <c r="AM1332" s="20"/>
      <c r="AN1332" s="20"/>
      <c r="AO1332" s="20"/>
      <c r="AP1332" s="20"/>
      <c r="AQ1332" s="20"/>
      <c r="AR1332" s="20"/>
      <c r="AS1332" s="20"/>
      <c r="AT1332" s="20"/>
      <c r="AU1332" s="20"/>
      <c r="AV1332" s="20"/>
      <c r="AW1332" s="20"/>
      <c r="AX1332" s="20"/>
      <c r="AY1332" s="20"/>
      <c r="AZ1332" s="20"/>
      <c r="BA1332" s="20"/>
      <c r="BB1332" s="20"/>
      <c r="BC1332" s="20"/>
      <c r="BD1332" s="20"/>
      <c r="BE1332" s="20"/>
      <c r="BF1332" s="20"/>
      <c r="BG1332" s="20"/>
      <c r="BH1332" s="20"/>
      <c r="BI1332" s="20"/>
      <c r="BJ1332" s="20"/>
      <c r="BK1332" s="20"/>
      <c r="BL1332" s="20"/>
      <c r="BM1332" s="20"/>
      <c r="BN1332" s="20"/>
      <c r="BO1332" s="20"/>
      <c r="BP1332" s="20"/>
      <c r="BQ1332" s="20"/>
      <c r="BR1332" s="20"/>
      <c r="BS1332" s="20"/>
      <c r="BT1332" s="20"/>
      <c r="BU1332" s="20"/>
      <c r="BV1332" s="20"/>
      <c r="BW1332" s="20"/>
      <c r="BX1332" s="20"/>
      <c r="BY1332" s="20"/>
      <c r="BZ1332" s="20"/>
      <c r="CA1332" s="20"/>
      <c r="CB1332" s="20"/>
      <c r="CC1332" s="20"/>
      <c r="CD1332" s="20"/>
      <c r="CE1332" s="20"/>
      <c r="CF1332" s="20"/>
      <c r="CG1332" s="20"/>
      <c r="CH1332" s="20"/>
      <c r="CI1332" s="20"/>
      <c r="CJ1332" s="20"/>
      <c r="CK1332" s="20"/>
      <c r="CL1332" s="20"/>
      <c r="CM1332" s="20"/>
      <c r="CN1332" s="20"/>
      <c r="CO1332" s="20"/>
      <c r="CP1332" s="20"/>
      <c r="CQ1332" s="20"/>
      <c r="CR1332" s="20"/>
      <c r="CS1332" s="20"/>
      <c r="CT1332" s="20"/>
      <c r="CU1332" s="20"/>
      <c r="CV1332" s="20"/>
      <c r="CW1332" s="20"/>
      <c r="CX1332" s="20"/>
      <c r="CY1332" s="20"/>
      <c r="CZ1332" s="20"/>
      <c r="DA1332" s="20"/>
      <c r="DB1332" s="20"/>
      <c r="DC1332" s="20"/>
      <c r="DD1332" s="20"/>
      <c r="DE1332" s="20"/>
      <c r="DF1332" s="20"/>
      <c r="DG1332" s="20"/>
      <c r="DH1332" s="20"/>
      <c r="DI1332" s="20"/>
      <c r="DJ1332" s="20"/>
      <c r="DK1332" s="20"/>
      <c r="DL1332" s="20"/>
      <c r="DM1332" s="20"/>
      <c r="DN1332" s="20"/>
      <c r="DO1332" s="20"/>
      <c r="DP1332" s="20"/>
      <c r="DQ1332" s="20"/>
      <c r="DR1332" s="20"/>
      <c r="DS1332" s="20"/>
      <c r="DT1332" s="20"/>
      <c r="DU1332" s="20"/>
      <c r="DV1332" s="20"/>
      <c r="DW1332" s="20"/>
      <c r="DX1332" s="20"/>
      <c r="DY1332" s="20"/>
      <c r="DZ1332" s="20"/>
      <c r="EA1332" s="20"/>
      <c r="EB1332" s="20"/>
      <c r="EC1332" s="20"/>
      <c r="ED1332" s="20"/>
      <c r="EE1332" s="20"/>
      <c r="EF1332" s="20"/>
      <c r="EG1332" s="20"/>
      <c r="EH1332" s="20"/>
    </row>
    <row r="1333" spans="1:138" s="19" customFormat="1" ht="12" customHeight="1" x14ac:dyDescent="0.25">
      <c r="A1333" s="22"/>
      <c r="B1333" s="4"/>
      <c r="C1333" s="73"/>
      <c r="D1333" s="73"/>
      <c r="E1333" s="73"/>
      <c r="F1333" s="73"/>
      <c r="G1333" s="73"/>
      <c r="H1333" s="73"/>
      <c r="I1333" s="73"/>
      <c r="J1333" s="73"/>
      <c r="K1333" s="82"/>
      <c r="L1333" s="81"/>
      <c r="M1333" s="81"/>
      <c r="N1333" s="55"/>
      <c r="O1333" s="55"/>
      <c r="P1333" s="56"/>
      <c r="Q1333" s="17"/>
      <c r="R1333" s="150"/>
      <c r="S1333" s="150"/>
      <c r="T1333" s="150"/>
      <c r="U1333" s="150"/>
      <c r="V1333" s="321"/>
      <c r="W1333" s="338"/>
      <c r="X1333" s="192"/>
      <c r="Y1333" s="53"/>
      <c r="Z1333" s="151"/>
      <c r="AA1333" s="152"/>
      <c r="AB1333" s="152"/>
      <c r="AC1333" s="152"/>
      <c r="AD1333" s="152"/>
      <c r="AE1333" s="20"/>
      <c r="AF1333" s="20"/>
      <c r="AG1333" s="20"/>
      <c r="AH1333" s="20"/>
      <c r="AI1333" s="20"/>
      <c r="AJ1333" s="20"/>
      <c r="AK1333" s="20"/>
      <c r="AL1333" s="20"/>
      <c r="AM1333" s="20"/>
      <c r="AN1333" s="20"/>
      <c r="AO1333" s="20"/>
      <c r="AP1333" s="20"/>
      <c r="AQ1333" s="20"/>
      <c r="AR1333" s="20"/>
      <c r="AS1333" s="20"/>
      <c r="AT1333" s="20"/>
      <c r="AU1333" s="20"/>
      <c r="AV1333" s="20"/>
      <c r="AW1333" s="20"/>
      <c r="AX1333" s="20"/>
      <c r="AY1333" s="20"/>
      <c r="AZ1333" s="20"/>
      <c r="BA1333" s="20"/>
      <c r="BB1333" s="20"/>
      <c r="BC1333" s="20"/>
      <c r="BD1333" s="20"/>
      <c r="BE1333" s="20"/>
      <c r="BF1333" s="20"/>
      <c r="BG1333" s="20"/>
      <c r="BH1333" s="20"/>
      <c r="BI1333" s="20"/>
      <c r="BJ1333" s="20"/>
      <c r="BK1333" s="20"/>
      <c r="BL1333" s="20"/>
      <c r="BM1333" s="20"/>
      <c r="BN1333" s="20"/>
      <c r="BO1333" s="20"/>
      <c r="BP1333" s="20"/>
      <c r="BQ1333" s="20"/>
      <c r="BR1333" s="20"/>
      <c r="BS1333" s="20"/>
      <c r="BT1333" s="20"/>
      <c r="BU1333" s="20"/>
      <c r="BV1333" s="20"/>
      <c r="BW1333" s="20"/>
      <c r="BX1333" s="20"/>
      <c r="BY1333" s="20"/>
      <c r="BZ1333" s="20"/>
      <c r="CA1333" s="20"/>
      <c r="CB1333" s="20"/>
      <c r="CC1333" s="20"/>
      <c r="CD1333" s="20"/>
      <c r="CE1333" s="20"/>
      <c r="CF1333" s="20"/>
      <c r="CG1333" s="20"/>
      <c r="CH1333" s="20"/>
      <c r="CI1333" s="20"/>
      <c r="CJ1333" s="20"/>
      <c r="CK1333" s="20"/>
      <c r="CL1333" s="20"/>
      <c r="CM1333" s="20"/>
      <c r="CN1333" s="20"/>
      <c r="CO1333" s="20"/>
      <c r="CP1333" s="20"/>
      <c r="CQ1333" s="20"/>
      <c r="CR1333" s="20"/>
      <c r="CS1333" s="20"/>
      <c r="CT1333" s="20"/>
      <c r="CU1333" s="20"/>
      <c r="CV1333" s="20"/>
      <c r="CW1333" s="20"/>
      <c r="CX1333" s="20"/>
      <c r="CY1333" s="20"/>
      <c r="CZ1333" s="20"/>
      <c r="DA1333" s="20"/>
      <c r="DB1333" s="20"/>
      <c r="DC1333" s="20"/>
      <c r="DD1333" s="20"/>
      <c r="DE1333" s="20"/>
      <c r="DF1333" s="20"/>
      <c r="DG1333" s="20"/>
      <c r="DH1333" s="20"/>
      <c r="DI1333" s="20"/>
      <c r="DJ1333" s="20"/>
      <c r="DK1333" s="20"/>
      <c r="DL1333" s="20"/>
      <c r="DM1333" s="20"/>
      <c r="DN1333" s="20"/>
      <c r="DO1333" s="20"/>
      <c r="DP1333" s="20"/>
      <c r="DQ1333" s="20"/>
      <c r="DR1333" s="20"/>
      <c r="DS1333" s="20"/>
      <c r="DT1333" s="20"/>
      <c r="DU1333" s="20"/>
      <c r="DV1333" s="20"/>
      <c r="DW1333" s="20"/>
      <c r="DX1333" s="20"/>
      <c r="DY1333" s="20"/>
      <c r="DZ1333" s="20"/>
      <c r="EA1333" s="20"/>
      <c r="EB1333" s="20"/>
      <c r="EC1333" s="20"/>
      <c r="ED1333" s="20"/>
      <c r="EE1333" s="20"/>
      <c r="EF1333" s="20"/>
      <c r="EG1333" s="20"/>
      <c r="EH1333" s="20"/>
    </row>
    <row r="1334" spans="1:138" s="19" customFormat="1" ht="12" customHeight="1" x14ac:dyDescent="0.25">
      <c r="B1334" s="4"/>
      <c r="C1334" s="73"/>
      <c r="D1334" s="73"/>
      <c r="E1334" s="73"/>
      <c r="F1334" s="73"/>
      <c r="G1334" s="73"/>
      <c r="H1334" s="73"/>
      <c r="I1334" s="73"/>
      <c r="J1334" s="73"/>
      <c r="K1334" s="82"/>
      <c r="L1334" s="81"/>
      <c r="M1334" s="81"/>
      <c r="N1334" s="55"/>
      <c r="O1334" s="55"/>
      <c r="P1334" s="56"/>
      <c r="Q1334" s="17"/>
      <c r="R1334" s="150"/>
      <c r="S1334" s="150"/>
      <c r="T1334" s="150"/>
      <c r="U1334" s="150"/>
      <c r="V1334" s="321"/>
      <c r="W1334" s="338"/>
      <c r="X1334" s="192"/>
      <c r="Y1334" s="53"/>
      <c r="Z1334" s="151"/>
      <c r="AA1334" s="152"/>
      <c r="AB1334" s="152"/>
      <c r="AC1334" s="152"/>
      <c r="AD1334" s="152"/>
      <c r="AE1334" s="20"/>
      <c r="AF1334" s="20"/>
      <c r="AG1334" s="20"/>
      <c r="AH1334" s="20"/>
      <c r="AI1334" s="20"/>
      <c r="AJ1334" s="20"/>
      <c r="AK1334" s="20"/>
      <c r="AL1334" s="20"/>
      <c r="AM1334" s="20"/>
      <c r="AN1334" s="20"/>
      <c r="AO1334" s="20"/>
      <c r="AP1334" s="20"/>
      <c r="AQ1334" s="20"/>
      <c r="AR1334" s="20"/>
      <c r="AS1334" s="20"/>
      <c r="AT1334" s="20"/>
      <c r="AU1334" s="20"/>
      <c r="AV1334" s="20"/>
      <c r="AW1334" s="20"/>
      <c r="AX1334" s="20"/>
      <c r="AY1334" s="20"/>
      <c r="AZ1334" s="20"/>
      <c r="BA1334" s="20"/>
      <c r="BB1334" s="20"/>
      <c r="BC1334" s="20"/>
      <c r="BD1334" s="20"/>
      <c r="BE1334" s="20"/>
      <c r="BF1334" s="20"/>
      <c r="BG1334" s="20"/>
      <c r="BH1334" s="20"/>
      <c r="BI1334" s="20"/>
      <c r="BJ1334" s="20"/>
      <c r="BK1334" s="20"/>
      <c r="BL1334" s="20"/>
      <c r="BM1334" s="20"/>
      <c r="BN1334" s="20"/>
      <c r="BO1334" s="20"/>
      <c r="BP1334" s="20"/>
      <c r="BQ1334" s="20"/>
      <c r="BR1334" s="20"/>
      <c r="BS1334" s="20"/>
      <c r="BT1334" s="20"/>
      <c r="BU1334" s="20"/>
      <c r="BV1334" s="20"/>
      <c r="BW1334" s="20"/>
      <c r="BX1334" s="20"/>
      <c r="BY1334" s="20"/>
      <c r="BZ1334" s="20"/>
      <c r="CA1334" s="20"/>
      <c r="CB1334" s="20"/>
      <c r="CC1334" s="20"/>
      <c r="CD1334" s="20"/>
      <c r="CE1334" s="20"/>
      <c r="CF1334" s="20"/>
      <c r="CG1334" s="20"/>
      <c r="CH1334" s="20"/>
      <c r="CI1334" s="20"/>
      <c r="CJ1334" s="20"/>
      <c r="CK1334" s="20"/>
      <c r="CL1334" s="20"/>
      <c r="CM1334" s="20"/>
      <c r="CN1334" s="20"/>
      <c r="CO1334" s="20"/>
      <c r="CP1334" s="20"/>
      <c r="CQ1334" s="20"/>
      <c r="CR1334" s="20"/>
      <c r="CS1334" s="20"/>
      <c r="CT1334" s="20"/>
      <c r="CU1334" s="20"/>
      <c r="CV1334" s="20"/>
      <c r="CW1334" s="20"/>
      <c r="CX1334" s="20"/>
      <c r="CY1334" s="20"/>
      <c r="CZ1334" s="20"/>
      <c r="DA1334" s="20"/>
      <c r="DB1334" s="20"/>
      <c r="DC1334" s="20"/>
      <c r="DD1334" s="20"/>
      <c r="DE1334" s="20"/>
      <c r="DF1334" s="20"/>
      <c r="DG1334" s="20"/>
      <c r="DH1334" s="20"/>
      <c r="DI1334" s="20"/>
      <c r="DJ1334" s="20"/>
      <c r="DK1334" s="20"/>
      <c r="DL1334" s="20"/>
      <c r="DM1334" s="20"/>
      <c r="DN1334" s="20"/>
      <c r="DO1334" s="20"/>
      <c r="DP1334" s="20"/>
      <c r="DQ1334" s="20"/>
      <c r="DR1334" s="20"/>
      <c r="DS1334" s="20"/>
      <c r="DT1334" s="20"/>
      <c r="DU1334" s="20"/>
      <c r="DV1334" s="20"/>
      <c r="DW1334" s="20"/>
      <c r="DX1334" s="20"/>
      <c r="DY1334" s="20"/>
      <c r="DZ1334" s="20"/>
      <c r="EA1334" s="20"/>
      <c r="EB1334" s="20"/>
      <c r="EC1334" s="20"/>
      <c r="ED1334" s="20"/>
      <c r="EE1334" s="20"/>
      <c r="EF1334" s="20"/>
      <c r="EG1334" s="20"/>
      <c r="EH1334" s="20"/>
    </row>
    <row r="1335" spans="1:138" s="19" customFormat="1" ht="12" customHeight="1" x14ac:dyDescent="0.25">
      <c r="B1335" s="4"/>
      <c r="C1335" s="73"/>
      <c r="D1335" s="73"/>
      <c r="E1335" s="73"/>
      <c r="F1335" s="73"/>
      <c r="G1335" s="73"/>
      <c r="H1335" s="73"/>
      <c r="I1335" s="73"/>
      <c r="J1335" s="73"/>
      <c r="K1335" s="82"/>
      <c r="L1335" s="81"/>
      <c r="M1335" s="81"/>
      <c r="N1335" s="55"/>
      <c r="O1335" s="55"/>
      <c r="P1335" s="56"/>
      <c r="Q1335" s="17"/>
      <c r="R1335" s="150"/>
      <c r="S1335" s="150"/>
      <c r="T1335" s="150"/>
      <c r="U1335" s="150"/>
      <c r="V1335" s="321"/>
      <c r="W1335" s="338"/>
      <c r="X1335" s="192"/>
      <c r="Y1335" s="53"/>
      <c r="Z1335" s="151"/>
      <c r="AA1335" s="152"/>
      <c r="AB1335" s="152"/>
      <c r="AC1335" s="152"/>
      <c r="AD1335" s="152"/>
      <c r="AE1335" s="20"/>
      <c r="AF1335" s="20"/>
      <c r="AG1335" s="20"/>
      <c r="AH1335" s="20"/>
      <c r="AI1335" s="20"/>
      <c r="AJ1335" s="20"/>
      <c r="AK1335" s="20"/>
      <c r="AL1335" s="20"/>
      <c r="AM1335" s="20"/>
      <c r="AN1335" s="20"/>
      <c r="AO1335" s="20"/>
      <c r="AP1335" s="20"/>
      <c r="AQ1335" s="20"/>
      <c r="AR1335" s="20"/>
      <c r="AS1335" s="20"/>
      <c r="AT1335" s="20"/>
      <c r="AU1335" s="20"/>
      <c r="AV1335" s="20"/>
      <c r="AW1335" s="20"/>
      <c r="AX1335" s="20"/>
      <c r="AY1335" s="20"/>
      <c r="AZ1335" s="20"/>
      <c r="BA1335" s="20"/>
      <c r="BB1335" s="20"/>
      <c r="BC1335" s="20"/>
      <c r="BD1335" s="20"/>
      <c r="BE1335" s="20"/>
      <c r="BF1335" s="20"/>
      <c r="BG1335" s="20"/>
      <c r="BH1335" s="20"/>
      <c r="BI1335" s="20"/>
      <c r="BJ1335" s="20"/>
      <c r="BK1335" s="20"/>
      <c r="BL1335" s="20"/>
      <c r="BM1335" s="20"/>
      <c r="BN1335" s="20"/>
      <c r="BO1335" s="20"/>
      <c r="BP1335" s="20"/>
      <c r="BQ1335" s="20"/>
      <c r="BR1335" s="20"/>
      <c r="BS1335" s="20"/>
      <c r="BT1335" s="20"/>
      <c r="BU1335" s="20"/>
      <c r="BV1335" s="20"/>
      <c r="BW1335" s="20"/>
      <c r="BX1335" s="20"/>
      <c r="BY1335" s="20"/>
      <c r="BZ1335" s="20"/>
      <c r="CA1335" s="20"/>
      <c r="CB1335" s="20"/>
      <c r="CC1335" s="20"/>
      <c r="CD1335" s="20"/>
      <c r="CE1335" s="20"/>
      <c r="CF1335" s="20"/>
      <c r="CG1335" s="20"/>
      <c r="CH1335" s="20"/>
      <c r="CI1335" s="20"/>
      <c r="CJ1335" s="20"/>
      <c r="CK1335" s="20"/>
      <c r="CL1335" s="20"/>
      <c r="CM1335" s="20"/>
      <c r="CN1335" s="20"/>
      <c r="CO1335" s="20"/>
      <c r="CP1335" s="20"/>
      <c r="CQ1335" s="20"/>
      <c r="CR1335" s="20"/>
      <c r="CS1335" s="20"/>
      <c r="CT1335" s="20"/>
      <c r="CU1335" s="20"/>
      <c r="CV1335" s="20"/>
      <c r="CW1335" s="20"/>
      <c r="CX1335" s="20"/>
      <c r="CY1335" s="20"/>
      <c r="CZ1335" s="20"/>
      <c r="DA1335" s="20"/>
      <c r="DB1335" s="20"/>
      <c r="DC1335" s="20"/>
      <c r="DD1335" s="20"/>
      <c r="DE1335" s="20"/>
      <c r="DF1335" s="20"/>
      <c r="DG1335" s="20"/>
      <c r="DH1335" s="20"/>
      <c r="DI1335" s="20"/>
      <c r="DJ1335" s="20"/>
      <c r="DK1335" s="20"/>
      <c r="DL1335" s="20"/>
      <c r="DM1335" s="20"/>
      <c r="DN1335" s="20"/>
      <c r="DO1335" s="20"/>
      <c r="DP1335" s="20"/>
      <c r="DQ1335" s="20"/>
      <c r="DR1335" s="20"/>
      <c r="DS1335" s="20"/>
      <c r="DT1335" s="20"/>
      <c r="DU1335" s="20"/>
      <c r="DV1335" s="20"/>
      <c r="DW1335" s="20"/>
      <c r="DX1335" s="20"/>
      <c r="DY1335" s="20"/>
      <c r="DZ1335" s="20"/>
      <c r="EA1335" s="20"/>
      <c r="EB1335" s="20"/>
      <c r="EC1335" s="20"/>
      <c r="ED1335" s="20"/>
      <c r="EE1335" s="20"/>
      <c r="EF1335" s="20"/>
      <c r="EG1335" s="20"/>
      <c r="EH1335" s="20"/>
    </row>
    <row r="1336" spans="1:138" s="19" customFormat="1" ht="12" customHeight="1" x14ac:dyDescent="0.25">
      <c r="B1336" s="4"/>
      <c r="C1336" s="73"/>
      <c r="D1336" s="73"/>
      <c r="E1336" s="73"/>
      <c r="F1336" s="73"/>
      <c r="G1336" s="73"/>
      <c r="H1336" s="73"/>
      <c r="I1336" s="73"/>
      <c r="J1336" s="73"/>
      <c r="K1336" s="82"/>
      <c r="L1336" s="81"/>
      <c r="M1336" s="81"/>
      <c r="N1336" s="55"/>
      <c r="O1336" s="55"/>
      <c r="P1336" s="56"/>
      <c r="Q1336" s="17"/>
      <c r="R1336" s="150"/>
      <c r="S1336" s="150"/>
      <c r="T1336" s="150"/>
      <c r="U1336" s="150"/>
      <c r="V1336" s="321"/>
      <c r="W1336" s="338"/>
      <c r="X1336" s="192"/>
      <c r="Y1336" s="53"/>
      <c r="Z1336" s="151"/>
      <c r="AA1336" s="152"/>
      <c r="AB1336" s="152"/>
      <c r="AC1336" s="152"/>
      <c r="AD1336" s="152"/>
      <c r="AE1336" s="20"/>
      <c r="AF1336" s="20"/>
      <c r="AG1336" s="20"/>
      <c r="AH1336" s="20"/>
      <c r="AI1336" s="20"/>
      <c r="AJ1336" s="20"/>
      <c r="AK1336" s="20"/>
      <c r="AL1336" s="20"/>
      <c r="AM1336" s="20"/>
      <c r="AN1336" s="20"/>
      <c r="AO1336" s="20"/>
      <c r="AP1336" s="20"/>
      <c r="AQ1336" s="20"/>
      <c r="AR1336" s="20"/>
      <c r="AS1336" s="20"/>
      <c r="AT1336" s="20"/>
      <c r="AU1336" s="20"/>
      <c r="AV1336" s="20"/>
      <c r="AW1336" s="20"/>
      <c r="AX1336" s="20"/>
      <c r="AY1336" s="20"/>
      <c r="AZ1336" s="20"/>
      <c r="BA1336" s="20"/>
      <c r="BB1336" s="20"/>
      <c r="BC1336" s="20"/>
      <c r="BD1336" s="20"/>
      <c r="BE1336" s="20"/>
      <c r="BF1336" s="20"/>
      <c r="BG1336" s="20"/>
      <c r="BH1336" s="20"/>
      <c r="BI1336" s="20"/>
      <c r="BJ1336" s="20"/>
      <c r="BK1336" s="20"/>
      <c r="BL1336" s="20"/>
      <c r="BM1336" s="20"/>
      <c r="BN1336" s="20"/>
      <c r="BO1336" s="20"/>
      <c r="BP1336" s="20"/>
      <c r="BQ1336" s="20"/>
      <c r="BR1336" s="20"/>
      <c r="BS1336" s="20"/>
      <c r="BT1336" s="20"/>
      <c r="BU1336" s="20"/>
      <c r="BV1336" s="20"/>
      <c r="BW1336" s="20"/>
      <c r="BX1336" s="20"/>
      <c r="BY1336" s="20"/>
      <c r="BZ1336" s="20"/>
      <c r="CA1336" s="20"/>
      <c r="CB1336" s="20"/>
      <c r="CC1336" s="20"/>
      <c r="CD1336" s="20"/>
      <c r="CE1336" s="20"/>
      <c r="CF1336" s="20"/>
      <c r="CG1336" s="20"/>
      <c r="CH1336" s="20"/>
      <c r="CI1336" s="20"/>
      <c r="CJ1336" s="20"/>
      <c r="CK1336" s="20"/>
      <c r="CL1336" s="20"/>
      <c r="CM1336" s="20"/>
      <c r="CN1336" s="20"/>
      <c r="CO1336" s="20"/>
      <c r="CP1336" s="20"/>
      <c r="CQ1336" s="20"/>
      <c r="CR1336" s="20"/>
      <c r="CS1336" s="20"/>
      <c r="CT1336" s="20"/>
      <c r="CU1336" s="20"/>
      <c r="CV1336" s="20"/>
      <c r="CW1336" s="20"/>
      <c r="CX1336" s="20"/>
      <c r="CY1336" s="20"/>
      <c r="CZ1336" s="20"/>
      <c r="DA1336" s="20"/>
      <c r="DB1336" s="20"/>
      <c r="DC1336" s="20"/>
      <c r="DD1336" s="20"/>
      <c r="DE1336" s="20"/>
      <c r="DF1336" s="20"/>
      <c r="DG1336" s="20"/>
      <c r="DH1336" s="20"/>
      <c r="DI1336" s="20"/>
      <c r="DJ1336" s="20"/>
      <c r="DK1336" s="20"/>
      <c r="DL1336" s="20"/>
      <c r="DM1336" s="20"/>
      <c r="DN1336" s="20"/>
      <c r="DO1336" s="20"/>
      <c r="DP1336" s="20"/>
      <c r="DQ1336" s="20"/>
      <c r="DR1336" s="20"/>
      <c r="DS1336" s="20"/>
      <c r="DT1336" s="20"/>
      <c r="DU1336" s="20"/>
      <c r="DV1336" s="20"/>
      <c r="DW1336" s="20"/>
      <c r="DX1336" s="20"/>
      <c r="DY1336" s="20"/>
      <c r="DZ1336" s="20"/>
      <c r="EA1336" s="20"/>
      <c r="EB1336" s="20"/>
      <c r="EC1336" s="20"/>
      <c r="ED1336" s="20"/>
      <c r="EE1336" s="20"/>
      <c r="EF1336" s="20"/>
      <c r="EG1336" s="20"/>
      <c r="EH1336" s="20"/>
    </row>
    <row r="1337" spans="1:138" s="19" customFormat="1" ht="12" customHeight="1" x14ac:dyDescent="0.25">
      <c r="B1337" s="4"/>
      <c r="C1337" s="73"/>
      <c r="D1337" s="73"/>
      <c r="E1337" s="73"/>
      <c r="F1337" s="73"/>
      <c r="G1337" s="73"/>
      <c r="H1337" s="73"/>
      <c r="I1337" s="73"/>
      <c r="J1337" s="73"/>
      <c r="K1337" s="82"/>
      <c r="L1337" s="81"/>
      <c r="M1337" s="81"/>
      <c r="N1337" s="55"/>
      <c r="O1337" s="55"/>
      <c r="P1337" s="56"/>
      <c r="Q1337" s="17"/>
      <c r="R1337" s="150"/>
      <c r="S1337" s="150"/>
      <c r="T1337" s="150"/>
      <c r="U1337" s="150"/>
      <c r="V1337" s="321"/>
      <c r="W1337" s="338"/>
      <c r="X1337" s="192"/>
      <c r="Y1337" s="53"/>
      <c r="Z1337" s="151"/>
      <c r="AA1337" s="152"/>
      <c r="AB1337" s="152"/>
      <c r="AC1337" s="152"/>
      <c r="AD1337" s="152"/>
      <c r="AE1337" s="20"/>
      <c r="AF1337" s="20"/>
      <c r="AG1337" s="20"/>
      <c r="AH1337" s="20"/>
      <c r="AI1337" s="20"/>
      <c r="AJ1337" s="20"/>
      <c r="AK1337" s="20"/>
      <c r="AL1337" s="20"/>
      <c r="AM1337" s="20"/>
      <c r="AN1337" s="20"/>
      <c r="AO1337" s="20"/>
      <c r="AP1337" s="20"/>
      <c r="AQ1337" s="20"/>
      <c r="AR1337" s="20"/>
      <c r="AS1337" s="20"/>
      <c r="AT1337" s="20"/>
      <c r="AU1337" s="20"/>
      <c r="AV1337" s="20"/>
      <c r="AW1337" s="20"/>
      <c r="AX1337" s="20"/>
      <c r="AY1337" s="20"/>
      <c r="AZ1337" s="20"/>
      <c r="BA1337" s="20"/>
      <c r="BB1337" s="20"/>
      <c r="BC1337" s="20"/>
      <c r="BD1337" s="20"/>
      <c r="BE1337" s="20"/>
      <c r="BF1337" s="20"/>
      <c r="BG1337" s="20"/>
      <c r="BH1337" s="20"/>
      <c r="BI1337" s="20"/>
      <c r="BJ1337" s="20"/>
      <c r="BK1337" s="20"/>
      <c r="BL1337" s="20"/>
      <c r="BM1337" s="20"/>
      <c r="BN1337" s="20"/>
      <c r="BO1337" s="20"/>
      <c r="BP1337" s="20"/>
      <c r="BQ1337" s="20"/>
      <c r="BR1337" s="20"/>
      <c r="BS1337" s="20"/>
      <c r="BT1337" s="20"/>
      <c r="BU1337" s="20"/>
      <c r="BV1337" s="20"/>
      <c r="BW1337" s="20"/>
      <c r="BX1337" s="20"/>
      <c r="BY1337" s="20"/>
      <c r="BZ1337" s="20"/>
      <c r="CA1337" s="20"/>
      <c r="CB1337" s="20"/>
      <c r="CC1337" s="20"/>
      <c r="CD1337" s="20"/>
      <c r="CE1337" s="20"/>
      <c r="CF1337" s="20"/>
      <c r="CG1337" s="20"/>
      <c r="CH1337" s="20"/>
      <c r="CI1337" s="20"/>
      <c r="CJ1337" s="20"/>
      <c r="CK1337" s="20"/>
      <c r="CL1337" s="20"/>
      <c r="CM1337" s="20"/>
      <c r="CN1337" s="20"/>
      <c r="CO1337" s="20"/>
      <c r="CP1337" s="20"/>
      <c r="CQ1337" s="20"/>
      <c r="CR1337" s="20"/>
      <c r="CS1337" s="20"/>
      <c r="CT1337" s="20"/>
      <c r="CU1337" s="20"/>
      <c r="CV1337" s="20"/>
      <c r="CW1337" s="20"/>
      <c r="CX1337" s="20"/>
      <c r="CY1337" s="20"/>
      <c r="CZ1337" s="20"/>
      <c r="DA1337" s="20"/>
      <c r="DB1337" s="20"/>
      <c r="DC1337" s="20"/>
      <c r="DD1337" s="20"/>
      <c r="DE1337" s="20"/>
      <c r="DF1337" s="20"/>
      <c r="DG1337" s="20"/>
      <c r="DH1337" s="20"/>
      <c r="DI1337" s="20"/>
      <c r="DJ1337" s="20"/>
      <c r="DK1337" s="20"/>
      <c r="DL1337" s="20"/>
      <c r="DM1337" s="20"/>
      <c r="DN1337" s="20"/>
      <c r="DO1337" s="20"/>
      <c r="DP1337" s="20"/>
      <c r="DQ1337" s="20"/>
      <c r="DR1337" s="20"/>
      <c r="DS1337" s="20"/>
      <c r="DT1337" s="20"/>
      <c r="DU1337" s="20"/>
      <c r="DV1337" s="20"/>
      <c r="DW1337" s="20"/>
      <c r="DX1337" s="20"/>
      <c r="DY1337" s="20"/>
      <c r="DZ1337" s="20"/>
      <c r="EA1337" s="20"/>
      <c r="EB1337" s="20"/>
      <c r="EC1337" s="20"/>
      <c r="ED1337" s="20"/>
      <c r="EE1337" s="20"/>
      <c r="EF1337" s="20"/>
      <c r="EG1337" s="20"/>
      <c r="EH1337" s="20"/>
    </row>
    <row r="1338" spans="1:138" s="19" customFormat="1" ht="12" customHeight="1" x14ac:dyDescent="0.25">
      <c r="B1338" s="4"/>
      <c r="C1338" s="73"/>
      <c r="D1338" s="73"/>
      <c r="E1338" s="73"/>
      <c r="F1338" s="73"/>
      <c r="G1338" s="73"/>
      <c r="H1338" s="73"/>
      <c r="I1338" s="73"/>
      <c r="J1338" s="73"/>
      <c r="K1338" s="82"/>
      <c r="L1338" s="81"/>
      <c r="M1338" s="81"/>
      <c r="N1338" s="55"/>
      <c r="O1338" s="55"/>
      <c r="P1338" s="56"/>
      <c r="Q1338" s="47"/>
      <c r="R1338" s="153"/>
      <c r="S1338" s="153"/>
      <c r="T1338" s="153"/>
      <c r="U1338" s="153"/>
      <c r="V1338" s="321"/>
      <c r="W1338" s="341"/>
      <c r="X1338" s="194"/>
      <c r="Y1338" s="47"/>
      <c r="Z1338" s="153"/>
      <c r="AA1338" s="152"/>
      <c r="AB1338" s="152"/>
      <c r="AC1338" s="152"/>
      <c r="AD1338" s="152"/>
      <c r="AE1338" s="20"/>
      <c r="AF1338" s="20"/>
      <c r="AG1338" s="20"/>
      <c r="AH1338" s="20"/>
      <c r="AI1338" s="20"/>
      <c r="AJ1338" s="20"/>
      <c r="AK1338" s="20"/>
      <c r="AL1338" s="20"/>
      <c r="AM1338" s="20"/>
      <c r="AN1338" s="20"/>
      <c r="AO1338" s="20"/>
      <c r="AP1338" s="20"/>
      <c r="AQ1338" s="20"/>
      <c r="AR1338" s="20"/>
      <c r="AS1338" s="20"/>
      <c r="AT1338" s="20"/>
      <c r="AU1338" s="20"/>
      <c r="AV1338" s="20"/>
      <c r="AW1338" s="20"/>
      <c r="AX1338" s="20"/>
      <c r="AY1338" s="20"/>
      <c r="AZ1338" s="20"/>
      <c r="BA1338" s="20"/>
      <c r="BB1338" s="20"/>
      <c r="BC1338" s="20"/>
      <c r="BD1338" s="20"/>
      <c r="BE1338" s="20"/>
      <c r="BF1338" s="20"/>
      <c r="BG1338" s="20"/>
      <c r="BH1338" s="20"/>
      <c r="BI1338" s="20"/>
      <c r="BJ1338" s="20"/>
      <c r="BK1338" s="20"/>
      <c r="BL1338" s="20"/>
      <c r="BM1338" s="20"/>
      <c r="BN1338" s="20"/>
      <c r="BO1338" s="20"/>
      <c r="BP1338" s="20"/>
      <c r="BQ1338" s="20"/>
      <c r="BR1338" s="20"/>
      <c r="BS1338" s="20"/>
      <c r="BT1338" s="20"/>
      <c r="BU1338" s="20"/>
      <c r="BV1338" s="20"/>
      <c r="BW1338" s="20"/>
      <c r="BX1338" s="20"/>
      <c r="BY1338" s="20"/>
      <c r="BZ1338" s="20"/>
      <c r="CA1338" s="20"/>
      <c r="CB1338" s="20"/>
      <c r="CC1338" s="20"/>
      <c r="CD1338" s="20"/>
      <c r="CE1338" s="20"/>
      <c r="CF1338" s="20"/>
      <c r="CG1338" s="20"/>
      <c r="CH1338" s="20"/>
      <c r="CI1338" s="20"/>
      <c r="CJ1338" s="20"/>
      <c r="CK1338" s="20"/>
      <c r="CL1338" s="20"/>
      <c r="CM1338" s="20"/>
      <c r="CN1338" s="20"/>
      <c r="CO1338" s="20"/>
      <c r="CP1338" s="20"/>
      <c r="CQ1338" s="20"/>
      <c r="CR1338" s="20"/>
      <c r="CS1338" s="20"/>
      <c r="CT1338" s="20"/>
      <c r="CU1338" s="20"/>
      <c r="CV1338" s="20"/>
      <c r="CW1338" s="20"/>
      <c r="CX1338" s="20"/>
      <c r="CY1338" s="20"/>
      <c r="CZ1338" s="20"/>
      <c r="DA1338" s="20"/>
      <c r="DB1338" s="20"/>
      <c r="DC1338" s="20"/>
      <c r="DD1338" s="20"/>
      <c r="DE1338" s="20"/>
      <c r="DF1338" s="20"/>
      <c r="DG1338" s="20"/>
      <c r="DH1338" s="20"/>
      <c r="DI1338" s="20"/>
      <c r="DJ1338" s="20"/>
      <c r="DK1338" s="20"/>
      <c r="DL1338" s="20"/>
      <c r="DM1338" s="20"/>
      <c r="DN1338" s="20"/>
      <c r="DO1338" s="20"/>
      <c r="DP1338" s="20"/>
      <c r="DQ1338" s="20"/>
      <c r="DR1338" s="20"/>
      <c r="DS1338" s="20"/>
      <c r="DT1338" s="20"/>
      <c r="DU1338" s="20"/>
      <c r="DV1338" s="20"/>
      <c r="DW1338" s="20"/>
      <c r="DX1338" s="20"/>
      <c r="DY1338" s="20"/>
      <c r="DZ1338" s="20"/>
      <c r="EA1338" s="20"/>
      <c r="EB1338" s="20"/>
      <c r="EC1338" s="20"/>
      <c r="ED1338" s="20"/>
      <c r="EE1338" s="20"/>
      <c r="EF1338" s="20"/>
      <c r="EG1338" s="20"/>
      <c r="EH1338" s="20"/>
    </row>
    <row r="1339" spans="1:138" s="19" customFormat="1" ht="12" customHeight="1" x14ac:dyDescent="0.25">
      <c r="B1339" s="4"/>
      <c r="C1339" s="73"/>
      <c r="D1339" s="73"/>
      <c r="E1339" s="73"/>
      <c r="F1339" s="73"/>
      <c r="G1339" s="73"/>
      <c r="H1339" s="73"/>
      <c r="I1339" s="73"/>
      <c r="J1339" s="73"/>
      <c r="K1339" s="82"/>
      <c r="L1339" s="81"/>
      <c r="M1339" s="81"/>
      <c r="N1339" s="55"/>
      <c r="O1339" s="55"/>
      <c r="P1339" s="56"/>
      <c r="Q1339" s="17"/>
      <c r="R1339" s="150"/>
      <c r="S1339" s="150"/>
      <c r="T1339" s="150"/>
      <c r="U1339" s="150"/>
      <c r="V1339" s="321"/>
      <c r="W1339" s="338"/>
      <c r="X1339" s="192"/>
      <c r="Y1339" s="53"/>
      <c r="Z1339" s="151"/>
      <c r="AA1339" s="152"/>
      <c r="AB1339" s="152"/>
      <c r="AC1339" s="152"/>
      <c r="AD1339" s="152"/>
      <c r="AE1339" s="20"/>
      <c r="AF1339" s="20"/>
      <c r="AG1339" s="20"/>
      <c r="AH1339" s="20"/>
      <c r="AI1339" s="20"/>
      <c r="AJ1339" s="20"/>
      <c r="AK1339" s="20"/>
      <c r="AL1339" s="20"/>
      <c r="AM1339" s="20"/>
      <c r="AN1339" s="20"/>
      <c r="AO1339" s="20"/>
      <c r="AP1339" s="20"/>
      <c r="AQ1339" s="20"/>
      <c r="AR1339" s="20"/>
      <c r="AS1339" s="20"/>
      <c r="AT1339" s="20"/>
      <c r="AU1339" s="20"/>
      <c r="AV1339" s="20"/>
      <c r="AW1339" s="20"/>
      <c r="AX1339" s="20"/>
      <c r="AY1339" s="20"/>
      <c r="AZ1339" s="20"/>
      <c r="BA1339" s="20"/>
      <c r="BB1339" s="20"/>
      <c r="BC1339" s="20"/>
      <c r="BD1339" s="20"/>
      <c r="BE1339" s="20"/>
      <c r="BF1339" s="20"/>
      <c r="BG1339" s="20"/>
      <c r="BH1339" s="20"/>
      <c r="BI1339" s="20"/>
      <c r="BJ1339" s="20"/>
      <c r="BK1339" s="20"/>
      <c r="BL1339" s="20"/>
      <c r="BM1339" s="20"/>
      <c r="BN1339" s="20"/>
      <c r="BO1339" s="20"/>
      <c r="BP1339" s="20"/>
      <c r="BQ1339" s="20"/>
      <c r="BR1339" s="20"/>
      <c r="BS1339" s="20"/>
      <c r="BT1339" s="20"/>
      <c r="BU1339" s="20"/>
      <c r="BV1339" s="20"/>
      <c r="BW1339" s="20"/>
      <c r="BX1339" s="20"/>
      <c r="BY1339" s="20"/>
      <c r="BZ1339" s="20"/>
      <c r="CA1339" s="20"/>
      <c r="CB1339" s="20"/>
      <c r="CC1339" s="20"/>
      <c r="CD1339" s="20"/>
      <c r="CE1339" s="20"/>
      <c r="CF1339" s="20"/>
      <c r="CG1339" s="20"/>
      <c r="CH1339" s="20"/>
      <c r="CI1339" s="20"/>
      <c r="CJ1339" s="20"/>
      <c r="CK1339" s="20"/>
      <c r="CL1339" s="20"/>
      <c r="CM1339" s="20"/>
      <c r="CN1339" s="20"/>
      <c r="CO1339" s="20"/>
      <c r="CP1339" s="20"/>
      <c r="CQ1339" s="20"/>
      <c r="CR1339" s="20"/>
      <c r="CS1339" s="20"/>
      <c r="CT1339" s="20"/>
      <c r="CU1339" s="20"/>
      <c r="CV1339" s="20"/>
      <c r="CW1339" s="20"/>
      <c r="CX1339" s="20"/>
      <c r="CY1339" s="20"/>
      <c r="CZ1339" s="20"/>
      <c r="DA1339" s="20"/>
      <c r="DB1339" s="20"/>
      <c r="DC1339" s="20"/>
      <c r="DD1339" s="20"/>
      <c r="DE1339" s="20"/>
      <c r="DF1339" s="20"/>
      <c r="DG1339" s="20"/>
      <c r="DH1339" s="20"/>
      <c r="DI1339" s="20"/>
      <c r="DJ1339" s="20"/>
      <c r="DK1339" s="20"/>
      <c r="DL1339" s="20"/>
      <c r="DM1339" s="20"/>
      <c r="DN1339" s="20"/>
      <c r="DO1339" s="20"/>
      <c r="DP1339" s="20"/>
      <c r="DQ1339" s="20"/>
      <c r="DR1339" s="20"/>
      <c r="DS1339" s="20"/>
      <c r="DT1339" s="20"/>
      <c r="DU1339" s="20"/>
      <c r="DV1339" s="20"/>
      <c r="DW1339" s="20"/>
      <c r="DX1339" s="20"/>
      <c r="DY1339" s="20"/>
      <c r="DZ1339" s="20"/>
      <c r="EA1339" s="20"/>
      <c r="EB1339" s="20"/>
      <c r="EC1339" s="20"/>
      <c r="ED1339" s="20"/>
      <c r="EE1339" s="20"/>
      <c r="EF1339" s="20"/>
      <c r="EG1339" s="20"/>
      <c r="EH1339" s="20"/>
    </row>
    <row r="1340" spans="1:138" s="19" customFormat="1" ht="12" customHeight="1" x14ac:dyDescent="0.25">
      <c r="B1340" s="4"/>
      <c r="C1340" s="73"/>
      <c r="D1340" s="73"/>
      <c r="E1340" s="73"/>
      <c r="F1340" s="73"/>
      <c r="G1340" s="73"/>
      <c r="H1340" s="73"/>
      <c r="I1340" s="73"/>
      <c r="J1340" s="73"/>
      <c r="K1340" s="82"/>
      <c r="L1340" s="81"/>
      <c r="M1340" s="81"/>
      <c r="N1340" s="55"/>
      <c r="O1340" s="55"/>
      <c r="P1340" s="56"/>
      <c r="Q1340" s="17"/>
      <c r="R1340" s="150"/>
      <c r="S1340" s="150"/>
      <c r="T1340" s="150"/>
      <c r="U1340" s="150"/>
      <c r="V1340" s="321"/>
      <c r="W1340" s="338"/>
      <c r="X1340" s="192"/>
      <c r="Y1340" s="53"/>
      <c r="Z1340" s="151"/>
      <c r="AA1340" s="152"/>
      <c r="AB1340" s="152"/>
      <c r="AC1340" s="152"/>
      <c r="AD1340" s="152"/>
      <c r="AE1340" s="20"/>
      <c r="AF1340" s="20"/>
      <c r="AG1340" s="20"/>
      <c r="AH1340" s="20"/>
      <c r="AI1340" s="20"/>
      <c r="AJ1340" s="20"/>
      <c r="AK1340" s="20"/>
      <c r="AL1340" s="20"/>
      <c r="AM1340" s="20"/>
      <c r="AN1340" s="20"/>
      <c r="AO1340" s="20"/>
      <c r="AP1340" s="20"/>
      <c r="AQ1340" s="20"/>
      <c r="AR1340" s="20"/>
      <c r="AS1340" s="20"/>
      <c r="AT1340" s="20"/>
      <c r="AU1340" s="20"/>
      <c r="AV1340" s="20"/>
      <c r="AW1340" s="20"/>
      <c r="AX1340" s="20"/>
      <c r="AY1340" s="20"/>
      <c r="AZ1340" s="20"/>
      <c r="BA1340" s="20"/>
      <c r="BB1340" s="20"/>
      <c r="BC1340" s="20"/>
      <c r="BD1340" s="20"/>
      <c r="BE1340" s="20"/>
      <c r="BF1340" s="20"/>
      <c r="BG1340" s="20"/>
      <c r="BH1340" s="20"/>
      <c r="BI1340" s="20"/>
      <c r="BJ1340" s="20"/>
      <c r="BK1340" s="20"/>
      <c r="BL1340" s="20"/>
      <c r="BM1340" s="20"/>
      <c r="BN1340" s="20"/>
      <c r="BO1340" s="20"/>
      <c r="BP1340" s="20"/>
      <c r="BQ1340" s="20"/>
      <c r="BR1340" s="20"/>
      <c r="BS1340" s="20"/>
      <c r="BT1340" s="20"/>
      <c r="BU1340" s="20"/>
      <c r="BV1340" s="20"/>
      <c r="BW1340" s="20"/>
      <c r="BX1340" s="20"/>
      <c r="BY1340" s="20"/>
      <c r="BZ1340" s="20"/>
      <c r="CA1340" s="20"/>
      <c r="CB1340" s="20"/>
      <c r="CC1340" s="20"/>
      <c r="CD1340" s="20"/>
      <c r="CE1340" s="20"/>
      <c r="CF1340" s="20"/>
      <c r="CG1340" s="20"/>
      <c r="CH1340" s="20"/>
      <c r="CI1340" s="20"/>
      <c r="CJ1340" s="20"/>
      <c r="CK1340" s="20"/>
      <c r="CL1340" s="20"/>
      <c r="CM1340" s="20"/>
      <c r="CN1340" s="20"/>
      <c r="CO1340" s="20"/>
      <c r="CP1340" s="20"/>
      <c r="CQ1340" s="20"/>
      <c r="CR1340" s="20"/>
      <c r="CS1340" s="20"/>
      <c r="CT1340" s="20"/>
      <c r="CU1340" s="20"/>
      <c r="CV1340" s="20"/>
      <c r="CW1340" s="20"/>
      <c r="CX1340" s="20"/>
      <c r="CY1340" s="20"/>
      <c r="CZ1340" s="20"/>
      <c r="DA1340" s="20"/>
      <c r="DB1340" s="20"/>
      <c r="DC1340" s="20"/>
      <c r="DD1340" s="20"/>
      <c r="DE1340" s="20"/>
      <c r="DF1340" s="20"/>
      <c r="DG1340" s="20"/>
      <c r="DH1340" s="20"/>
      <c r="DI1340" s="20"/>
      <c r="DJ1340" s="20"/>
      <c r="DK1340" s="20"/>
      <c r="DL1340" s="20"/>
      <c r="DM1340" s="20"/>
      <c r="DN1340" s="20"/>
      <c r="DO1340" s="20"/>
      <c r="DP1340" s="20"/>
      <c r="DQ1340" s="20"/>
      <c r="DR1340" s="20"/>
      <c r="DS1340" s="20"/>
      <c r="DT1340" s="20"/>
      <c r="DU1340" s="20"/>
      <c r="DV1340" s="20"/>
      <c r="DW1340" s="20"/>
      <c r="DX1340" s="20"/>
      <c r="DY1340" s="20"/>
      <c r="DZ1340" s="20"/>
      <c r="EA1340" s="20"/>
      <c r="EB1340" s="20"/>
      <c r="EC1340" s="20"/>
      <c r="ED1340" s="20"/>
      <c r="EE1340" s="20"/>
      <c r="EF1340" s="20"/>
      <c r="EG1340" s="20"/>
      <c r="EH1340" s="20"/>
    </row>
    <row r="1341" spans="1:138" s="19" customFormat="1" ht="12" customHeight="1" x14ac:dyDescent="0.25">
      <c r="B1341" s="4"/>
      <c r="C1341" s="73"/>
      <c r="D1341" s="73"/>
      <c r="E1341" s="73"/>
      <c r="F1341" s="73"/>
      <c r="G1341" s="73"/>
      <c r="H1341" s="73"/>
      <c r="I1341" s="73"/>
      <c r="J1341" s="73"/>
      <c r="K1341" s="82"/>
      <c r="L1341" s="81"/>
      <c r="M1341" s="81"/>
      <c r="N1341" s="55"/>
      <c r="O1341" s="55"/>
      <c r="P1341" s="56"/>
      <c r="Q1341" s="17"/>
      <c r="R1341" s="150"/>
      <c r="S1341" s="150"/>
      <c r="T1341" s="150"/>
      <c r="U1341" s="150"/>
      <c r="V1341" s="321"/>
      <c r="W1341" s="338"/>
      <c r="X1341" s="192"/>
      <c r="Y1341" s="53"/>
      <c r="Z1341" s="151"/>
      <c r="AA1341" s="152"/>
      <c r="AB1341" s="152"/>
      <c r="AC1341" s="152"/>
      <c r="AD1341" s="152"/>
      <c r="AE1341" s="20"/>
      <c r="AF1341" s="20"/>
      <c r="AG1341" s="20"/>
      <c r="AH1341" s="20"/>
      <c r="AI1341" s="20"/>
      <c r="AJ1341" s="20"/>
      <c r="AK1341" s="20"/>
      <c r="AL1341" s="20"/>
      <c r="AM1341" s="20"/>
      <c r="AN1341" s="20"/>
      <c r="AO1341" s="20"/>
      <c r="AP1341" s="20"/>
      <c r="AQ1341" s="20"/>
      <c r="AR1341" s="20"/>
      <c r="AS1341" s="20"/>
      <c r="AT1341" s="20"/>
      <c r="AU1341" s="20"/>
      <c r="AV1341" s="20"/>
      <c r="AW1341" s="20"/>
      <c r="AX1341" s="20"/>
      <c r="AY1341" s="20"/>
      <c r="AZ1341" s="20"/>
      <c r="BA1341" s="20"/>
      <c r="BB1341" s="20"/>
      <c r="BC1341" s="20"/>
      <c r="BD1341" s="20"/>
      <c r="BE1341" s="20"/>
      <c r="BF1341" s="20"/>
      <c r="BG1341" s="20"/>
      <c r="BH1341" s="20"/>
      <c r="BI1341" s="20"/>
      <c r="BJ1341" s="20"/>
      <c r="BK1341" s="20"/>
      <c r="BL1341" s="20"/>
      <c r="BM1341" s="20"/>
      <c r="BN1341" s="20"/>
      <c r="BO1341" s="20"/>
      <c r="BP1341" s="20"/>
      <c r="BQ1341" s="20"/>
      <c r="BR1341" s="20"/>
      <c r="BS1341" s="20"/>
      <c r="BT1341" s="20"/>
      <c r="BU1341" s="20"/>
      <c r="BV1341" s="20"/>
      <c r="BW1341" s="20"/>
      <c r="BX1341" s="20"/>
      <c r="BY1341" s="20"/>
      <c r="BZ1341" s="20"/>
      <c r="CA1341" s="20"/>
      <c r="CB1341" s="20"/>
      <c r="CC1341" s="20"/>
      <c r="CD1341" s="20"/>
      <c r="CE1341" s="20"/>
      <c r="CF1341" s="20"/>
      <c r="CG1341" s="20"/>
      <c r="CH1341" s="20"/>
      <c r="CI1341" s="20"/>
      <c r="CJ1341" s="20"/>
      <c r="CK1341" s="20"/>
      <c r="CL1341" s="20"/>
      <c r="CM1341" s="20"/>
      <c r="CN1341" s="20"/>
      <c r="CO1341" s="20"/>
      <c r="CP1341" s="20"/>
      <c r="CQ1341" s="20"/>
      <c r="CR1341" s="20"/>
      <c r="CS1341" s="20"/>
      <c r="CT1341" s="20"/>
      <c r="CU1341" s="20"/>
      <c r="CV1341" s="20"/>
      <c r="CW1341" s="20"/>
      <c r="CX1341" s="20"/>
      <c r="CY1341" s="20"/>
      <c r="CZ1341" s="20"/>
      <c r="DA1341" s="20"/>
      <c r="DB1341" s="20"/>
      <c r="DC1341" s="20"/>
      <c r="DD1341" s="20"/>
      <c r="DE1341" s="20"/>
      <c r="DF1341" s="20"/>
      <c r="DG1341" s="20"/>
      <c r="DH1341" s="20"/>
      <c r="DI1341" s="20"/>
      <c r="DJ1341" s="20"/>
      <c r="DK1341" s="20"/>
      <c r="DL1341" s="20"/>
      <c r="DM1341" s="20"/>
      <c r="DN1341" s="20"/>
      <c r="DO1341" s="20"/>
      <c r="DP1341" s="20"/>
      <c r="DQ1341" s="20"/>
      <c r="DR1341" s="20"/>
      <c r="DS1341" s="20"/>
      <c r="DT1341" s="20"/>
      <c r="DU1341" s="20"/>
      <c r="DV1341" s="20"/>
      <c r="DW1341" s="20"/>
      <c r="DX1341" s="20"/>
      <c r="DY1341" s="20"/>
      <c r="DZ1341" s="20"/>
      <c r="EA1341" s="20"/>
      <c r="EB1341" s="20"/>
      <c r="EC1341" s="20"/>
      <c r="ED1341" s="20"/>
      <c r="EE1341" s="20"/>
      <c r="EF1341" s="20"/>
      <c r="EG1341" s="20"/>
      <c r="EH1341" s="20"/>
    </row>
    <row r="1342" spans="1:138" s="19" customFormat="1" ht="12" customHeight="1" x14ac:dyDescent="0.25">
      <c r="B1342" s="4"/>
      <c r="C1342" s="73"/>
      <c r="D1342" s="73"/>
      <c r="E1342" s="73"/>
      <c r="F1342" s="73"/>
      <c r="G1342" s="73"/>
      <c r="H1342" s="73"/>
      <c r="I1342" s="73"/>
      <c r="J1342" s="73"/>
      <c r="K1342" s="82"/>
      <c r="L1342" s="81"/>
      <c r="M1342" s="81"/>
      <c r="N1342" s="55"/>
      <c r="O1342" s="55"/>
      <c r="P1342" s="56"/>
      <c r="Q1342" s="17"/>
      <c r="R1342" s="150"/>
      <c r="S1342" s="150"/>
      <c r="T1342" s="150"/>
      <c r="U1342" s="150"/>
      <c r="V1342" s="321"/>
      <c r="W1342" s="338"/>
      <c r="X1342" s="192"/>
      <c r="Y1342" s="53"/>
      <c r="Z1342" s="151"/>
      <c r="AA1342" s="152"/>
      <c r="AB1342" s="152"/>
      <c r="AC1342" s="152"/>
      <c r="AD1342" s="152"/>
      <c r="AE1342" s="20"/>
      <c r="AF1342" s="20"/>
      <c r="AG1342" s="20"/>
      <c r="AH1342" s="20"/>
      <c r="AI1342" s="20"/>
      <c r="AJ1342" s="20"/>
      <c r="AK1342" s="20"/>
      <c r="AL1342" s="20"/>
      <c r="AM1342" s="20"/>
      <c r="AN1342" s="20"/>
      <c r="AO1342" s="20"/>
      <c r="AP1342" s="20"/>
      <c r="AQ1342" s="20"/>
      <c r="AR1342" s="20"/>
      <c r="AS1342" s="20"/>
      <c r="AT1342" s="20"/>
      <c r="AU1342" s="20"/>
      <c r="AV1342" s="20"/>
      <c r="AW1342" s="20"/>
      <c r="AX1342" s="20"/>
      <c r="AY1342" s="20"/>
      <c r="AZ1342" s="20"/>
      <c r="BA1342" s="20"/>
      <c r="BB1342" s="20"/>
      <c r="BC1342" s="20"/>
      <c r="BD1342" s="20"/>
      <c r="BE1342" s="20"/>
      <c r="BF1342" s="20"/>
      <c r="BG1342" s="20"/>
      <c r="BH1342" s="20"/>
      <c r="BI1342" s="20"/>
      <c r="BJ1342" s="20"/>
      <c r="BK1342" s="20"/>
      <c r="BL1342" s="20"/>
      <c r="BM1342" s="20"/>
      <c r="BN1342" s="20"/>
      <c r="BO1342" s="20"/>
      <c r="BP1342" s="20"/>
      <c r="BQ1342" s="20"/>
      <c r="BR1342" s="20"/>
      <c r="BS1342" s="20"/>
      <c r="BT1342" s="20"/>
      <c r="BU1342" s="20"/>
      <c r="BV1342" s="20"/>
      <c r="BW1342" s="20"/>
      <c r="BX1342" s="20"/>
      <c r="BY1342" s="20"/>
      <c r="BZ1342" s="20"/>
      <c r="CA1342" s="20"/>
      <c r="CB1342" s="20"/>
      <c r="CC1342" s="20"/>
      <c r="CD1342" s="20"/>
      <c r="CE1342" s="20"/>
      <c r="CF1342" s="20"/>
      <c r="CG1342" s="20"/>
      <c r="CH1342" s="20"/>
      <c r="CI1342" s="20"/>
      <c r="CJ1342" s="20"/>
      <c r="CK1342" s="20"/>
      <c r="CL1342" s="20"/>
      <c r="CM1342" s="20"/>
      <c r="CN1342" s="20"/>
      <c r="CO1342" s="20"/>
      <c r="CP1342" s="20"/>
      <c r="CQ1342" s="20"/>
      <c r="CR1342" s="20"/>
      <c r="CS1342" s="20"/>
      <c r="CT1342" s="20"/>
      <c r="CU1342" s="20"/>
      <c r="CV1342" s="20"/>
      <c r="CW1342" s="20"/>
      <c r="CX1342" s="20"/>
      <c r="CY1342" s="20"/>
      <c r="CZ1342" s="20"/>
      <c r="DA1342" s="20"/>
      <c r="DB1342" s="20"/>
      <c r="DC1342" s="20"/>
      <c r="DD1342" s="20"/>
      <c r="DE1342" s="20"/>
      <c r="DF1342" s="20"/>
      <c r="DG1342" s="20"/>
      <c r="DH1342" s="20"/>
      <c r="DI1342" s="20"/>
      <c r="DJ1342" s="20"/>
      <c r="DK1342" s="20"/>
      <c r="DL1342" s="20"/>
      <c r="DM1342" s="20"/>
      <c r="DN1342" s="20"/>
      <c r="DO1342" s="20"/>
      <c r="DP1342" s="20"/>
      <c r="DQ1342" s="20"/>
      <c r="DR1342" s="20"/>
      <c r="DS1342" s="20"/>
      <c r="DT1342" s="20"/>
      <c r="DU1342" s="20"/>
      <c r="DV1342" s="20"/>
      <c r="DW1342" s="20"/>
      <c r="DX1342" s="20"/>
      <c r="DY1342" s="20"/>
      <c r="DZ1342" s="20"/>
      <c r="EA1342" s="20"/>
      <c r="EB1342" s="20"/>
      <c r="EC1342" s="20"/>
      <c r="ED1342" s="20"/>
      <c r="EE1342" s="20"/>
      <c r="EF1342" s="20"/>
      <c r="EG1342" s="20"/>
      <c r="EH1342" s="20"/>
    </row>
    <row r="1343" spans="1:138" s="19" customFormat="1" ht="12" customHeight="1" x14ac:dyDescent="0.25">
      <c r="B1343" s="4"/>
      <c r="C1343" s="73"/>
      <c r="D1343" s="73"/>
      <c r="E1343" s="73"/>
      <c r="F1343" s="73"/>
      <c r="G1343" s="73"/>
      <c r="H1343" s="73"/>
      <c r="I1343" s="73"/>
      <c r="J1343" s="73"/>
      <c r="K1343" s="82"/>
      <c r="L1343" s="81"/>
      <c r="M1343" s="81"/>
      <c r="N1343" s="55"/>
      <c r="O1343" s="55"/>
      <c r="P1343" s="56"/>
      <c r="Q1343" s="17"/>
      <c r="R1343" s="150"/>
      <c r="S1343" s="150"/>
      <c r="T1343" s="150"/>
      <c r="U1343" s="150"/>
      <c r="V1343" s="321"/>
      <c r="W1343" s="338"/>
      <c r="X1343" s="192"/>
      <c r="Y1343" s="53"/>
      <c r="Z1343" s="151"/>
      <c r="AA1343" s="152"/>
      <c r="AB1343" s="152"/>
      <c r="AC1343" s="152"/>
      <c r="AD1343" s="152"/>
      <c r="AE1343" s="20"/>
      <c r="AF1343" s="20"/>
      <c r="AG1343" s="20"/>
      <c r="AH1343" s="20"/>
      <c r="AI1343" s="20"/>
      <c r="AJ1343" s="20"/>
      <c r="AK1343" s="20"/>
      <c r="AL1343" s="20"/>
      <c r="AM1343" s="20"/>
      <c r="AN1343" s="20"/>
      <c r="AO1343" s="20"/>
      <c r="AP1343" s="20"/>
      <c r="AQ1343" s="20"/>
      <c r="AR1343" s="20"/>
      <c r="AS1343" s="20"/>
      <c r="AT1343" s="20"/>
      <c r="AU1343" s="20"/>
      <c r="AV1343" s="20"/>
      <c r="AW1343" s="20"/>
      <c r="AX1343" s="20"/>
      <c r="AY1343" s="20"/>
      <c r="AZ1343" s="20"/>
      <c r="BA1343" s="20"/>
      <c r="BB1343" s="20"/>
      <c r="BC1343" s="20"/>
      <c r="BD1343" s="20"/>
      <c r="BE1343" s="20"/>
      <c r="BF1343" s="20"/>
      <c r="BG1343" s="20"/>
      <c r="BH1343" s="20"/>
      <c r="BI1343" s="20"/>
      <c r="BJ1343" s="20"/>
      <c r="BK1343" s="20"/>
      <c r="BL1343" s="20"/>
      <c r="BM1343" s="20"/>
      <c r="BN1343" s="20"/>
      <c r="BO1343" s="20"/>
      <c r="BP1343" s="20"/>
      <c r="BQ1343" s="20"/>
      <c r="BR1343" s="20"/>
      <c r="BS1343" s="20"/>
      <c r="BT1343" s="20"/>
      <c r="BU1343" s="20"/>
      <c r="BV1343" s="20"/>
      <c r="BW1343" s="20"/>
      <c r="BX1343" s="20"/>
      <c r="BY1343" s="20"/>
      <c r="BZ1343" s="20"/>
      <c r="CA1343" s="20"/>
      <c r="CB1343" s="20"/>
      <c r="CC1343" s="20"/>
      <c r="CD1343" s="20"/>
      <c r="CE1343" s="20"/>
      <c r="CF1343" s="20"/>
      <c r="CG1343" s="20"/>
      <c r="CH1343" s="20"/>
      <c r="CI1343" s="20"/>
      <c r="CJ1343" s="20"/>
      <c r="CK1343" s="20"/>
      <c r="CL1343" s="20"/>
      <c r="CM1343" s="20"/>
      <c r="CN1343" s="20"/>
      <c r="CO1343" s="20"/>
      <c r="CP1343" s="20"/>
      <c r="CQ1343" s="20"/>
      <c r="CR1343" s="20"/>
      <c r="CS1343" s="20"/>
      <c r="CT1343" s="20"/>
      <c r="CU1343" s="20"/>
      <c r="CV1343" s="20"/>
      <c r="CW1343" s="20"/>
      <c r="CX1343" s="20"/>
      <c r="CY1343" s="20"/>
      <c r="CZ1343" s="20"/>
      <c r="DA1343" s="20"/>
      <c r="DB1343" s="20"/>
      <c r="DC1343" s="20"/>
      <c r="DD1343" s="20"/>
      <c r="DE1343" s="20"/>
      <c r="DF1343" s="20"/>
      <c r="DG1343" s="20"/>
      <c r="DH1343" s="20"/>
      <c r="DI1343" s="20"/>
      <c r="DJ1343" s="20"/>
      <c r="DK1343" s="20"/>
      <c r="DL1343" s="20"/>
      <c r="DM1343" s="20"/>
      <c r="DN1343" s="20"/>
      <c r="DO1343" s="20"/>
      <c r="DP1343" s="20"/>
      <c r="DQ1343" s="20"/>
      <c r="DR1343" s="20"/>
      <c r="DS1343" s="20"/>
      <c r="DT1343" s="20"/>
      <c r="DU1343" s="20"/>
      <c r="DV1343" s="20"/>
      <c r="DW1343" s="20"/>
      <c r="DX1343" s="20"/>
      <c r="DY1343" s="20"/>
      <c r="DZ1343" s="20"/>
      <c r="EA1343" s="20"/>
      <c r="EB1343" s="20"/>
      <c r="EC1343" s="20"/>
      <c r="ED1343" s="20"/>
      <c r="EE1343" s="20"/>
      <c r="EF1343" s="20"/>
      <c r="EG1343" s="20"/>
      <c r="EH1343" s="20"/>
    </row>
    <row r="1344" spans="1:138" s="19" customFormat="1" ht="12" customHeight="1" x14ac:dyDescent="0.25">
      <c r="B1344" s="4"/>
      <c r="C1344" s="73"/>
      <c r="D1344" s="73"/>
      <c r="E1344" s="73"/>
      <c r="F1344" s="73"/>
      <c r="G1344" s="73"/>
      <c r="H1344" s="73"/>
      <c r="I1344" s="73"/>
      <c r="J1344" s="73"/>
      <c r="K1344" s="82"/>
      <c r="L1344" s="81"/>
      <c r="M1344" s="81"/>
      <c r="N1344" s="55"/>
      <c r="O1344" s="55"/>
      <c r="P1344" s="56"/>
      <c r="Q1344" s="17"/>
      <c r="R1344" s="150"/>
      <c r="S1344" s="150"/>
      <c r="T1344" s="150"/>
      <c r="U1344" s="150"/>
      <c r="V1344" s="321"/>
      <c r="W1344" s="338"/>
      <c r="X1344" s="192"/>
      <c r="Y1344" s="53"/>
      <c r="Z1344" s="151"/>
      <c r="AA1344" s="152"/>
      <c r="AB1344" s="152"/>
      <c r="AC1344" s="152"/>
      <c r="AD1344" s="152"/>
      <c r="AE1344" s="20"/>
      <c r="AF1344" s="20"/>
      <c r="AG1344" s="20"/>
      <c r="AH1344" s="20"/>
      <c r="AI1344" s="20"/>
      <c r="AJ1344" s="20"/>
      <c r="AK1344" s="20"/>
      <c r="AL1344" s="20"/>
      <c r="AM1344" s="20"/>
      <c r="AN1344" s="20"/>
      <c r="AO1344" s="20"/>
      <c r="AP1344" s="20"/>
      <c r="AQ1344" s="20"/>
      <c r="AR1344" s="20"/>
      <c r="AS1344" s="20"/>
      <c r="AT1344" s="20"/>
      <c r="AU1344" s="20"/>
      <c r="AV1344" s="20"/>
      <c r="AW1344" s="20"/>
      <c r="AX1344" s="20"/>
      <c r="AY1344" s="20"/>
      <c r="AZ1344" s="20"/>
      <c r="BA1344" s="20"/>
      <c r="BB1344" s="20"/>
      <c r="BC1344" s="20"/>
      <c r="BD1344" s="20"/>
      <c r="BE1344" s="20"/>
      <c r="BF1344" s="20"/>
      <c r="BG1344" s="20"/>
      <c r="BH1344" s="20"/>
      <c r="BI1344" s="20"/>
      <c r="BJ1344" s="20"/>
      <c r="BK1344" s="20"/>
      <c r="BL1344" s="20"/>
      <c r="BM1344" s="20"/>
      <c r="BN1344" s="20"/>
      <c r="BO1344" s="20"/>
      <c r="BP1344" s="20"/>
      <c r="BQ1344" s="20"/>
      <c r="BR1344" s="20"/>
      <c r="BS1344" s="20"/>
      <c r="BT1344" s="20"/>
      <c r="BU1344" s="20"/>
      <c r="BV1344" s="20"/>
      <c r="BW1344" s="20"/>
      <c r="BX1344" s="20"/>
      <c r="BY1344" s="20"/>
      <c r="BZ1344" s="20"/>
      <c r="CA1344" s="20"/>
      <c r="CB1344" s="20"/>
      <c r="CC1344" s="20"/>
      <c r="CD1344" s="20"/>
      <c r="CE1344" s="20"/>
      <c r="CF1344" s="20"/>
      <c r="CG1344" s="20"/>
      <c r="CH1344" s="20"/>
      <c r="CI1344" s="20"/>
      <c r="CJ1344" s="20"/>
      <c r="CK1344" s="20"/>
      <c r="CL1344" s="20"/>
      <c r="CM1344" s="20"/>
      <c r="CN1344" s="20"/>
      <c r="CO1344" s="20"/>
      <c r="CP1344" s="20"/>
      <c r="CQ1344" s="20"/>
      <c r="CR1344" s="20"/>
      <c r="CS1344" s="20"/>
      <c r="CT1344" s="20"/>
      <c r="CU1344" s="20"/>
      <c r="CV1344" s="20"/>
      <c r="CW1344" s="20"/>
      <c r="CX1344" s="20"/>
      <c r="CY1344" s="20"/>
      <c r="CZ1344" s="20"/>
      <c r="DA1344" s="20"/>
      <c r="DB1344" s="20"/>
      <c r="DC1344" s="20"/>
      <c r="DD1344" s="20"/>
      <c r="DE1344" s="20"/>
      <c r="DF1344" s="20"/>
      <c r="DG1344" s="20"/>
      <c r="DH1344" s="20"/>
      <c r="DI1344" s="20"/>
      <c r="DJ1344" s="20"/>
      <c r="DK1344" s="20"/>
      <c r="DL1344" s="20"/>
      <c r="DM1344" s="20"/>
      <c r="DN1344" s="20"/>
      <c r="DO1344" s="20"/>
      <c r="DP1344" s="20"/>
      <c r="DQ1344" s="20"/>
      <c r="DR1344" s="20"/>
      <c r="DS1344" s="20"/>
      <c r="DT1344" s="20"/>
      <c r="DU1344" s="20"/>
      <c r="DV1344" s="20"/>
      <c r="DW1344" s="20"/>
      <c r="DX1344" s="20"/>
      <c r="DY1344" s="20"/>
      <c r="DZ1344" s="20"/>
      <c r="EA1344" s="20"/>
      <c r="EB1344" s="20"/>
      <c r="EC1344" s="20"/>
      <c r="ED1344" s="20"/>
      <c r="EE1344" s="20"/>
      <c r="EF1344" s="20"/>
      <c r="EG1344" s="20"/>
      <c r="EH1344" s="20"/>
    </row>
    <row r="1345" spans="1:138" s="19" customFormat="1" ht="12" customHeight="1" x14ac:dyDescent="0.25">
      <c r="B1345" s="4"/>
      <c r="C1345" s="73"/>
      <c r="D1345" s="73"/>
      <c r="E1345" s="73"/>
      <c r="F1345" s="73"/>
      <c r="G1345" s="73"/>
      <c r="H1345" s="73"/>
      <c r="I1345" s="73"/>
      <c r="J1345" s="73"/>
      <c r="K1345" s="82"/>
      <c r="L1345" s="81"/>
      <c r="M1345" s="81"/>
      <c r="N1345" s="55"/>
      <c r="O1345" s="55"/>
      <c r="P1345" s="56"/>
      <c r="Q1345" s="17"/>
      <c r="R1345" s="150"/>
      <c r="S1345" s="150"/>
      <c r="T1345" s="150"/>
      <c r="U1345" s="150"/>
      <c r="V1345" s="321"/>
      <c r="W1345" s="338"/>
      <c r="X1345" s="192"/>
      <c r="Y1345" s="53"/>
      <c r="Z1345" s="151"/>
      <c r="AA1345" s="152"/>
      <c r="AB1345" s="152"/>
      <c r="AC1345" s="152"/>
      <c r="AD1345" s="152"/>
      <c r="AE1345" s="20"/>
      <c r="AF1345" s="20"/>
      <c r="AG1345" s="20"/>
      <c r="AH1345" s="20"/>
      <c r="AI1345" s="20"/>
      <c r="AJ1345" s="20"/>
      <c r="AK1345" s="20"/>
      <c r="AL1345" s="20"/>
      <c r="AM1345" s="20"/>
      <c r="AN1345" s="20"/>
      <c r="AO1345" s="20"/>
      <c r="AP1345" s="20"/>
      <c r="AQ1345" s="20"/>
      <c r="AR1345" s="20"/>
      <c r="AS1345" s="20"/>
      <c r="AT1345" s="20"/>
      <c r="AU1345" s="20"/>
      <c r="AV1345" s="20"/>
      <c r="AW1345" s="20"/>
      <c r="AX1345" s="20"/>
      <c r="AY1345" s="20"/>
      <c r="AZ1345" s="20"/>
      <c r="BA1345" s="20"/>
      <c r="BB1345" s="20"/>
      <c r="BC1345" s="20"/>
      <c r="BD1345" s="20"/>
      <c r="BE1345" s="20"/>
      <c r="BF1345" s="20"/>
      <c r="BG1345" s="20"/>
      <c r="BH1345" s="20"/>
      <c r="BI1345" s="20"/>
      <c r="BJ1345" s="20"/>
      <c r="BK1345" s="20"/>
      <c r="BL1345" s="20"/>
      <c r="BM1345" s="20"/>
      <c r="BN1345" s="20"/>
      <c r="BO1345" s="20"/>
      <c r="BP1345" s="20"/>
      <c r="BQ1345" s="20"/>
      <c r="BR1345" s="20"/>
      <c r="BS1345" s="20"/>
      <c r="BT1345" s="20"/>
      <c r="BU1345" s="20"/>
      <c r="BV1345" s="20"/>
      <c r="BW1345" s="20"/>
      <c r="BX1345" s="20"/>
      <c r="BY1345" s="20"/>
      <c r="BZ1345" s="20"/>
      <c r="CA1345" s="20"/>
      <c r="CB1345" s="20"/>
      <c r="CC1345" s="20"/>
      <c r="CD1345" s="20"/>
      <c r="CE1345" s="20"/>
      <c r="CF1345" s="20"/>
      <c r="CG1345" s="20"/>
      <c r="CH1345" s="20"/>
      <c r="CI1345" s="20"/>
      <c r="CJ1345" s="20"/>
      <c r="CK1345" s="20"/>
      <c r="CL1345" s="20"/>
      <c r="CM1345" s="20"/>
      <c r="CN1345" s="20"/>
      <c r="CO1345" s="20"/>
      <c r="CP1345" s="20"/>
      <c r="CQ1345" s="20"/>
      <c r="CR1345" s="20"/>
      <c r="CS1345" s="20"/>
      <c r="CT1345" s="20"/>
      <c r="CU1345" s="20"/>
      <c r="CV1345" s="20"/>
      <c r="CW1345" s="20"/>
      <c r="CX1345" s="20"/>
      <c r="CY1345" s="20"/>
      <c r="CZ1345" s="20"/>
      <c r="DA1345" s="20"/>
      <c r="DB1345" s="20"/>
      <c r="DC1345" s="20"/>
      <c r="DD1345" s="20"/>
      <c r="DE1345" s="20"/>
      <c r="DF1345" s="20"/>
      <c r="DG1345" s="20"/>
      <c r="DH1345" s="20"/>
      <c r="DI1345" s="20"/>
      <c r="DJ1345" s="20"/>
      <c r="DK1345" s="20"/>
      <c r="DL1345" s="20"/>
      <c r="DM1345" s="20"/>
      <c r="DN1345" s="20"/>
      <c r="DO1345" s="20"/>
      <c r="DP1345" s="20"/>
      <c r="DQ1345" s="20"/>
      <c r="DR1345" s="20"/>
      <c r="DS1345" s="20"/>
      <c r="DT1345" s="20"/>
      <c r="DU1345" s="20"/>
      <c r="DV1345" s="20"/>
      <c r="DW1345" s="20"/>
      <c r="DX1345" s="20"/>
      <c r="DY1345" s="20"/>
      <c r="DZ1345" s="20"/>
      <c r="EA1345" s="20"/>
      <c r="EB1345" s="20"/>
      <c r="EC1345" s="20"/>
      <c r="ED1345" s="20"/>
      <c r="EE1345" s="20"/>
      <c r="EF1345" s="20"/>
      <c r="EG1345" s="20"/>
      <c r="EH1345" s="20"/>
    </row>
    <row r="1346" spans="1:138" s="19" customFormat="1" ht="12" customHeight="1" x14ac:dyDescent="0.25">
      <c r="B1346" s="4"/>
      <c r="C1346" s="73"/>
      <c r="D1346" s="73"/>
      <c r="E1346" s="73"/>
      <c r="F1346" s="73"/>
      <c r="G1346" s="73"/>
      <c r="H1346" s="73"/>
      <c r="I1346" s="73"/>
      <c r="J1346" s="73"/>
      <c r="K1346" s="82"/>
      <c r="L1346" s="81"/>
      <c r="M1346" s="81"/>
      <c r="N1346" s="55"/>
      <c r="O1346" s="55"/>
      <c r="P1346" s="56"/>
      <c r="Q1346" s="17"/>
      <c r="R1346" s="150"/>
      <c r="S1346" s="150"/>
      <c r="T1346" s="150"/>
      <c r="U1346" s="150"/>
      <c r="V1346" s="321"/>
      <c r="W1346" s="338"/>
      <c r="X1346" s="192"/>
      <c r="Y1346" s="53"/>
      <c r="Z1346" s="151"/>
      <c r="AA1346" s="152"/>
      <c r="AB1346" s="152"/>
      <c r="AC1346" s="152"/>
      <c r="AD1346" s="152"/>
      <c r="AE1346" s="20"/>
      <c r="AF1346" s="20"/>
      <c r="AG1346" s="20"/>
      <c r="AH1346" s="20"/>
      <c r="AI1346" s="20"/>
      <c r="AJ1346" s="20"/>
      <c r="AK1346" s="20"/>
      <c r="AL1346" s="20"/>
      <c r="AM1346" s="20"/>
      <c r="AN1346" s="20"/>
      <c r="AO1346" s="20"/>
      <c r="AP1346" s="20"/>
      <c r="AQ1346" s="20"/>
      <c r="AR1346" s="20"/>
      <c r="AS1346" s="20"/>
      <c r="AT1346" s="20"/>
      <c r="AU1346" s="20"/>
      <c r="AV1346" s="20"/>
      <c r="AW1346" s="20"/>
      <c r="AX1346" s="20"/>
      <c r="AY1346" s="20"/>
      <c r="AZ1346" s="20"/>
      <c r="BA1346" s="20"/>
      <c r="BB1346" s="20"/>
      <c r="BC1346" s="20"/>
      <c r="BD1346" s="20"/>
      <c r="BE1346" s="20"/>
      <c r="BF1346" s="20"/>
      <c r="BG1346" s="20"/>
      <c r="BH1346" s="20"/>
      <c r="BI1346" s="20"/>
      <c r="BJ1346" s="20"/>
      <c r="BK1346" s="20"/>
      <c r="BL1346" s="20"/>
      <c r="BM1346" s="20"/>
      <c r="BN1346" s="20"/>
      <c r="BO1346" s="20"/>
      <c r="BP1346" s="20"/>
      <c r="BQ1346" s="20"/>
      <c r="BR1346" s="20"/>
      <c r="BS1346" s="20"/>
      <c r="BT1346" s="20"/>
      <c r="BU1346" s="20"/>
      <c r="BV1346" s="20"/>
      <c r="BW1346" s="20"/>
      <c r="BX1346" s="20"/>
      <c r="BY1346" s="20"/>
      <c r="BZ1346" s="20"/>
      <c r="CA1346" s="20"/>
      <c r="CB1346" s="20"/>
      <c r="CC1346" s="20"/>
      <c r="CD1346" s="20"/>
      <c r="CE1346" s="20"/>
      <c r="CF1346" s="20"/>
      <c r="CG1346" s="20"/>
      <c r="CH1346" s="20"/>
      <c r="CI1346" s="20"/>
      <c r="CJ1346" s="20"/>
      <c r="CK1346" s="20"/>
      <c r="CL1346" s="20"/>
      <c r="CM1346" s="20"/>
      <c r="CN1346" s="20"/>
      <c r="CO1346" s="20"/>
      <c r="CP1346" s="20"/>
      <c r="CQ1346" s="20"/>
      <c r="CR1346" s="20"/>
      <c r="CS1346" s="20"/>
      <c r="CT1346" s="20"/>
      <c r="CU1346" s="20"/>
      <c r="CV1346" s="20"/>
      <c r="CW1346" s="20"/>
      <c r="CX1346" s="20"/>
      <c r="CY1346" s="20"/>
      <c r="CZ1346" s="20"/>
      <c r="DA1346" s="20"/>
      <c r="DB1346" s="20"/>
      <c r="DC1346" s="20"/>
      <c r="DD1346" s="20"/>
      <c r="DE1346" s="20"/>
      <c r="DF1346" s="20"/>
      <c r="DG1346" s="20"/>
      <c r="DH1346" s="20"/>
      <c r="DI1346" s="20"/>
      <c r="DJ1346" s="20"/>
      <c r="DK1346" s="20"/>
      <c r="DL1346" s="20"/>
      <c r="DM1346" s="20"/>
      <c r="DN1346" s="20"/>
      <c r="DO1346" s="20"/>
      <c r="DP1346" s="20"/>
      <c r="DQ1346" s="20"/>
      <c r="DR1346" s="20"/>
      <c r="DS1346" s="20"/>
      <c r="DT1346" s="20"/>
      <c r="DU1346" s="20"/>
      <c r="DV1346" s="20"/>
      <c r="DW1346" s="20"/>
      <c r="DX1346" s="20"/>
      <c r="DY1346" s="20"/>
      <c r="DZ1346" s="20"/>
      <c r="EA1346" s="20"/>
      <c r="EB1346" s="20"/>
      <c r="EC1346" s="20"/>
      <c r="ED1346" s="20"/>
      <c r="EE1346" s="20"/>
      <c r="EF1346" s="20"/>
      <c r="EG1346" s="20"/>
      <c r="EH1346" s="20"/>
    </row>
    <row r="1347" spans="1:138" s="19" customFormat="1" ht="12" customHeight="1" x14ac:dyDescent="0.25">
      <c r="B1347" s="4"/>
      <c r="C1347" s="73"/>
      <c r="D1347" s="73"/>
      <c r="E1347" s="73"/>
      <c r="F1347" s="73"/>
      <c r="G1347" s="73"/>
      <c r="H1347" s="73"/>
      <c r="I1347" s="73"/>
      <c r="J1347" s="73"/>
      <c r="K1347" s="82"/>
      <c r="L1347" s="81"/>
      <c r="M1347" s="81"/>
      <c r="N1347" s="55"/>
      <c r="O1347" s="55"/>
      <c r="P1347" s="56"/>
      <c r="Q1347" s="17"/>
      <c r="R1347" s="150"/>
      <c r="S1347" s="150"/>
      <c r="T1347" s="150"/>
      <c r="U1347" s="150"/>
      <c r="V1347" s="321"/>
      <c r="W1347" s="338"/>
      <c r="X1347" s="192"/>
      <c r="Y1347" s="53"/>
      <c r="Z1347" s="151"/>
      <c r="AA1347" s="152"/>
      <c r="AB1347" s="152"/>
      <c r="AC1347" s="152"/>
      <c r="AD1347" s="152"/>
      <c r="AE1347" s="20"/>
      <c r="AF1347" s="20"/>
      <c r="AG1347" s="20"/>
      <c r="AH1347" s="20"/>
      <c r="AI1347" s="20"/>
      <c r="AJ1347" s="20"/>
      <c r="AK1347" s="20"/>
      <c r="AL1347" s="20"/>
      <c r="AM1347" s="20"/>
      <c r="AN1347" s="20"/>
      <c r="AO1347" s="20"/>
      <c r="AP1347" s="20"/>
      <c r="AQ1347" s="20"/>
      <c r="AR1347" s="20"/>
      <c r="AS1347" s="20"/>
      <c r="AT1347" s="20"/>
      <c r="AU1347" s="20"/>
      <c r="AV1347" s="20"/>
      <c r="AW1347" s="20"/>
      <c r="AX1347" s="20"/>
      <c r="AY1347" s="20"/>
      <c r="AZ1347" s="20"/>
      <c r="BA1347" s="20"/>
      <c r="BB1347" s="20"/>
      <c r="BC1347" s="20"/>
      <c r="BD1347" s="20"/>
      <c r="BE1347" s="20"/>
      <c r="BF1347" s="20"/>
      <c r="BG1347" s="20"/>
      <c r="BH1347" s="20"/>
      <c r="BI1347" s="20"/>
      <c r="BJ1347" s="20"/>
      <c r="BK1347" s="20"/>
      <c r="BL1347" s="20"/>
      <c r="BM1347" s="20"/>
      <c r="BN1347" s="20"/>
      <c r="BO1347" s="20"/>
      <c r="BP1347" s="20"/>
      <c r="BQ1347" s="20"/>
      <c r="BR1347" s="20"/>
      <c r="BS1347" s="20"/>
      <c r="BT1347" s="20"/>
      <c r="BU1347" s="20"/>
      <c r="BV1347" s="20"/>
      <c r="BW1347" s="20"/>
      <c r="BX1347" s="20"/>
      <c r="BY1347" s="20"/>
      <c r="BZ1347" s="20"/>
      <c r="CA1347" s="20"/>
      <c r="CB1347" s="20"/>
      <c r="CC1347" s="20"/>
      <c r="CD1347" s="20"/>
      <c r="CE1347" s="20"/>
      <c r="CF1347" s="20"/>
      <c r="CG1347" s="20"/>
      <c r="CH1347" s="20"/>
      <c r="CI1347" s="20"/>
      <c r="CJ1347" s="20"/>
      <c r="CK1347" s="20"/>
      <c r="CL1347" s="20"/>
      <c r="CM1347" s="20"/>
      <c r="CN1347" s="20"/>
      <c r="CO1347" s="20"/>
      <c r="CP1347" s="20"/>
      <c r="CQ1347" s="20"/>
      <c r="CR1347" s="20"/>
      <c r="CS1347" s="20"/>
      <c r="CT1347" s="20"/>
      <c r="CU1347" s="20"/>
      <c r="CV1347" s="20"/>
      <c r="CW1347" s="20"/>
      <c r="CX1347" s="20"/>
      <c r="CY1347" s="20"/>
      <c r="CZ1347" s="20"/>
      <c r="DA1347" s="20"/>
      <c r="DB1347" s="20"/>
      <c r="DC1347" s="20"/>
      <c r="DD1347" s="20"/>
      <c r="DE1347" s="20"/>
      <c r="DF1347" s="20"/>
      <c r="DG1347" s="20"/>
      <c r="DH1347" s="20"/>
      <c r="DI1347" s="20"/>
      <c r="DJ1347" s="20"/>
      <c r="DK1347" s="20"/>
      <c r="DL1347" s="20"/>
      <c r="DM1347" s="20"/>
      <c r="DN1347" s="20"/>
      <c r="DO1347" s="20"/>
      <c r="DP1347" s="20"/>
      <c r="DQ1347" s="20"/>
      <c r="DR1347" s="20"/>
      <c r="DS1347" s="20"/>
      <c r="DT1347" s="20"/>
      <c r="DU1347" s="20"/>
      <c r="DV1347" s="20"/>
      <c r="DW1347" s="20"/>
      <c r="DX1347" s="20"/>
      <c r="DY1347" s="20"/>
      <c r="DZ1347" s="20"/>
      <c r="EA1347" s="20"/>
      <c r="EB1347" s="20"/>
      <c r="EC1347" s="20"/>
      <c r="ED1347" s="20"/>
      <c r="EE1347" s="20"/>
      <c r="EF1347" s="20"/>
      <c r="EG1347" s="20"/>
      <c r="EH1347" s="20"/>
    </row>
    <row r="1348" spans="1:138" s="19" customFormat="1" ht="12" customHeight="1" x14ac:dyDescent="0.25">
      <c r="B1348" s="4"/>
      <c r="C1348" s="73"/>
      <c r="D1348" s="73"/>
      <c r="E1348" s="73"/>
      <c r="F1348" s="73"/>
      <c r="G1348" s="73"/>
      <c r="H1348" s="73"/>
      <c r="I1348" s="73"/>
      <c r="J1348" s="73"/>
      <c r="K1348" s="82"/>
      <c r="L1348" s="81"/>
      <c r="M1348" s="81"/>
      <c r="N1348" s="55"/>
      <c r="O1348" s="55"/>
      <c r="P1348" s="56"/>
      <c r="Q1348" s="17"/>
      <c r="R1348" s="150"/>
      <c r="S1348" s="150"/>
      <c r="T1348" s="150"/>
      <c r="U1348" s="150"/>
      <c r="V1348" s="321"/>
      <c r="W1348" s="338"/>
      <c r="X1348" s="192"/>
      <c r="Y1348" s="53"/>
      <c r="Z1348" s="151"/>
      <c r="AA1348" s="152"/>
      <c r="AB1348" s="152"/>
      <c r="AC1348" s="152"/>
      <c r="AD1348" s="152"/>
      <c r="AE1348" s="20"/>
      <c r="AF1348" s="20"/>
      <c r="AG1348" s="20"/>
      <c r="AH1348" s="20"/>
      <c r="AI1348" s="20"/>
      <c r="AJ1348" s="20"/>
      <c r="AK1348" s="20"/>
      <c r="AL1348" s="20"/>
      <c r="AM1348" s="20"/>
      <c r="AN1348" s="20"/>
      <c r="AO1348" s="20"/>
      <c r="AP1348" s="20"/>
      <c r="AQ1348" s="20"/>
      <c r="AR1348" s="20"/>
      <c r="AS1348" s="20"/>
      <c r="AT1348" s="20"/>
      <c r="AU1348" s="20"/>
      <c r="AV1348" s="20"/>
      <c r="AW1348" s="20"/>
      <c r="AX1348" s="20"/>
      <c r="AY1348" s="20"/>
      <c r="AZ1348" s="20"/>
      <c r="BA1348" s="20"/>
      <c r="BB1348" s="20"/>
      <c r="BC1348" s="20"/>
      <c r="BD1348" s="20"/>
      <c r="BE1348" s="20"/>
      <c r="BF1348" s="20"/>
      <c r="BG1348" s="20"/>
      <c r="BH1348" s="20"/>
      <c r="BI1348" s="20"/>
      <c r="BJ1348" s="20"/>
      <c r="BK1348" s="20"/>
      <c r="BL1348" s="20"/>
      <c r="BM1348" s="20"/>
      <c r="BN1348" s="20"/>
      <c r="BO1348" s="20"/>
      <c r="BP1348" s="20"/>
      <c r="BQ1348" s="20"/>
      <c r="BR1348" s="20"/>
      <c r="BS1348" s="20"/>
      <c r="BT1348" s="20"/>
      <c r="BU1348" s="20"/>
      <c r="BV1348" s="20"/>
      <c r="BW1348" s="20"/>
      <c r="BX1348" s="20"/>
      <c r="BY1348" s="20"/>
      <c r="BZ1348" s="20"/>
      <c r="CA1348" s="20"/>
      <c r="CB1348" s="20"/>
      <c r="CC1348" s="20"/>
      <c r="CD1348" s="20"/>
      <c r="CE1348" s="20"/>
      <c r="CF1348" s="20"/>
      <c r="CG1348" s="20"/>
      <c r="CH1348" s="20"/>
      <c r="CI1348" s="20"/>
      <c r="CJ1348" s="20"/>
      <c r="CK1348" s="20"/>
      <c r="CL1348" s="20"/>
      <c r="CM1348" s="20"/>
      <c r="CN1348" s="20"/>
      <c r="CO1348" s="20"/>
      <c r="CP1348" s="20"/>
      <c r="CQ1348" s="20"/>
      <c r="CR1348" s="20"/>
      <c r="CS1348" s="20"/>
      <c r="CT1348" s="20"/>
      <c r="CU1348" s="20"/>
      <c r="CV1348" s="20"/>
      <c r="CW1348" s="20"/>
      <c r="CX1348" s="20"/>
      <c r="CY1348" s="20"/>
      <c r="CZ1348" s="20"/>
      <c r="DA1348" s="20"/>
      <c r="DB1348" s="20"/>
      <c r="DC1348" s="20"/>
      <c r="DD1348" s="20"/>
      <c r="DE1348" s="20"/>
      <c r="DF1348" s="20"/>
      <c r="DG1348" s="20"/>
      <c r="DH1348" s="20"/>
      <c r="DI1348" s="20"/>
      <c r="DJ1348" s="20"/>
      <c r="DK1348" s="20"/>
      <c r="DL1348" s="20"/>
      <c r="DM1348" s="20"/>
      <c r="DN1348" s="20"/>
      <c r="DO1348" s="20"/>
      <c r="DP1348" s="20"/>
      <c r="DQ1348" s="20"/>
      <c r="DR1348" s="20"/>
      <c r="DS1348" s="20"/>
      <c r="DT1348" s="20"/>
      <c r="DU1348" s="20"/>
      <c r="DV1348" s="20"/>
      <c r="DW1348" s="20"/>
      <c r="DX1348" s="20"/>
      <c r="DY1348" s="20"/>
      <c r="DZ1348" s="20"/>
      <c r="EA1348" s="20"/>
      <c r="EB1348" s="20"/>
      <c r="EC1348" s="20"/>
      <c r="ED1348" s="20"/>
      <c r="EE1348" s="20"/>
      <c r="EF1348" s="20"/>
      <c r="EG1348" s="20"/>
      <c r="EH1348" s="20"/>
    </row>
    <row r="1349" spans="1:138" s="19" customFormat="1" ht="12" customHeight="1" x14ac:dyDescent="0.25">
      <c r="B1349" s="4"/>
      <c r="C1349" s="73"/>
      <c r="D1349" s="73"/>
      <c r="E1349" s="73"/>
      <c r="F1349" s="73"/>
      <c r="G1349" s="73"/>
      <c r="H1349" s="73"/>
      <c r="I1349" s="73"/>
      <c r="J1349" s="73"/>
      <c r="K1349" s="82"/>
      <c r="L1349" s="81"/>
      <c r="M1349" s="81"/>
      <c r="N1349" s="55"/>
      <c r="O1349" s="55"/>
      <c r="P1349" s="56"/>
      <c r="Q1349" s="17"/>
      <c r="R1349" s="150"/>
      <c r="S1349" s="150"/>
      <c r="T1349" s="150"/>
      <c r="U1349" s="150"/>
      <c r="V1349" s="321"/>
      <c r="W1349" s="338"/>
      <c r="X1349" s="192"/>
      <c r="Y1349" s="53"/>
      <c r="Z1349" s="151"/>
      <c r="AA1349" s="152"/>
      <c r="AB1349" s="152"/>
      <c r="AC1349" s="152"/>
      <c r="AD1349" s="152"/>
      <c r="AE1349" s="20"/>
      <c r="AF1349" s="20"/>
      <c r="AG1349" s="20"/>
      <c r="AH1349" s="20"/>
      <c r="AI1349" s="20"/>
      <c r="AJ1349" s="20"/>
      <c r="AK1349" s="20"/>
      <c r="AL1349" s="20"/>
      <c r="AM1349" s="20"/>
      <c r="AN1349" s="20"/>
      <c r="AO1349" s="20"/>
      <c r="AP1349" s="20"/>
      <c r="AQ1349" s="20"/>
      <c r="AR1349" s="20"/>
      <c r="AS1349" s="20"/>
      <c r="AT1349" s="20"/>
      <c r="AU1349" s="20"/>
      <c r="AV1349" s="20"/>
      <c r="AW1349" s="20"/>
      <c r="AX1349" s="20"/>
      <c r="AY1349" s="20"/>
      <c r="AZ1349" s="20"/>
      <c r="BA1349" s="20"/>
      <c r="BB1349" s="20"/>
      <c r="BC1349" s="20"/>
      <c r="BD1349" s="20"/>
      <c r="BE1349" s="20"/>
      <c r="BF1349" s="20"/>
      <c r="BG1349" s="20"/>
      <c r="BH1349" s="20"/>
      <c r="BI1349" s="20"/>
      <c r="BJ1349" s="20"/>
      <c r="BK1349" s="20"/>
      <c r="BL1349" s="20"/>
      <c r="BM1349" s="20"/>
      <c r="BN1349" s="20"/>
      <c r="BO1349" s="20"/>
      <c r="BP1349" s="20"/>
      <c r="BQ1349" s="20"/>
      <c r="BR1349" s="20"/>
      <c r="BS1349" s="20"/>
      <c r="BT1349" s="20"/>
      <c r="BU1349" s="20"/>
      <c r="BV1349" s="20"/>
      <c r="BW1349" s="20"/>
      <c r="BX1349" s="20"/>
      <c r="BY1349" s="20"/>
      <c r="BZ1349" s="20"/>
      <c r="CA1349" s="20"/>
      <c r="CB1349" s="20"/>
      <c r="CC1349" s="20"/>
      <c r="CD1349" s="20"/>
      <c r="CE1349" s="20"/>
      <c r="CF1349" s="20"/>
      <c r="CG1349" s="20"/>
      <c r="CH1349" s="20"/>
      <c r="CI1349" s="20"/>
      <c r="CJ1349" s="20"/>
      <c r="CK1349" s="20"/>
      <c r="CL1349" s="20"/>
      <c r="CM1349" s="20"/>
      <c r="CN1349" s="20"/>
      <c r="CO1349" s="20"/>
      <c r="CP1349" s="20"/>
      <c r="CQ1349" s="20"/>
      <c r="CR1349" s="20"/>
      <c r="CS1349" s="20"/>
      <c r="CT1349" s="20"/>
      <c r="CU1349" s="20"/>
      <c r="CV1349" s="20"/>
      <c r="CW1349" s="20"/>
      <c r="CX1349" s="20"/>
      <c r="CY1349" s="20"/>
      <c r="CZ1349" s="20"/>
      <c r="DA1349" s="20"/>
      <c r="DB1349" s="20"/>
      <c r="DC1349" s="20"/>
      <c r="DD1349" s="20"/>
      <c r="DE1349" s="20"/>
      <c r="DF1349" s="20"/>
      <c r="DG1349" s="20"/>
      <c r="DH1349" s="20"/>
      <c r="DI1349" s="20"/>
      <c r="DJ1349" s="20"/>
      <c r="DK1349" s="20"/>
      <c r="DL1349" s="20"/>
      <c r="DM1349" s="20"/>
      <c r="DN1349" s="20"/>
      <c r="DO1349" s="20"/>
      <c r="DP1349" s="20"/>
      <c r="DQ1349" s="20"/>
      <c r="DR1349" s="20"/>
      <c r="DS1349" s="20"/>
      <c r="DT1349" s="20"/>
      <c r="DU1349" s="20"/>
      <c r="DV1349" s="20"/>
      <c r="DW1349" s="20"/>
      <c r="DX1349" s="20"/>
      <c r="DY1349" s="20"/>
      <c r="DZ1349" s="20"/>
      <c r="EA1349" s="20"/>
      <c r="EB1349" s="20"/>
      <c r="EC1349" s="20"/>
      <c r="ED1349" s="20"/>
      <c r="EE1349" s="20"/>
      <c r="EF1349" s="20"/>
      <c r="EG1349" s="20"/>
      <c r="EH1349" s="20"/>
    </row>
    <row r="1350" spans="1:138" s="19" customFormat="1" ht="12" customHeight="1" x14ac:dyDescent="0.25">
      <c r="B1350" s="4"/>
      <c r="C1350" s="73"/>
      <c r="D1350" s="73"/>
      <c r="E1350" s="73"/>
      <c r="F1350" s="73"/>
      <c r="G1350" s="73"/>
      <c r="H1350" s="73"/>
      <c r="I1350" s="73"/>
      <c r="J1350" s="73"/>
      <c r="K1350" s="82"/>
      <c r="L1350" s="81"/>
      <c r="M1350" s="81"/>
      <c r="N1350" s="55"/>
      <c r="O1350" s="55"/>
      <c r="P1350" s="56"/>
      <c r="Q1350" s="17"/>
      <c r="R1350" s="150"/>
      <c r="S1350" s="150"/>
      <c r="T1350" s="150"/>
      <c r="U1350" s="150"/>
      <c r="V1350" s="321"/>
      <c r="W1350" s="338"/>
      <c r="X1350" s="192"/>
      <c r="Y1350" s="53"/>
      <c r="Z1350" s="151"/>
      <c r="AA1350" s="152"/>
      <c r="AB1350" s="152"/>
      <c r="AC1350" s="152"/>
      <c r="AD1350" s="152"/>
      <c r="AE1350" s="20"/>
      <c r="AF1350" s="20"/>
      <c r="AG1350" s="20"/>
      <c r="AH1350" s="20"/>
      <c r="AI1350" s="20"/>
      <c r="AJ1350" s="20"/>
      <c r="AK1350" s="20"/>
      <c r="AL1350" s="20"/>
      <c r="AM1350" s="20"/>
      <c r="AN1350" s="20"/>
      <c r="AO1350" s="20"/>
      <c r="AP1350" s="20"/>
      <c r="AQ1350" s="20"/>
      <c r="AR1350" s="20"/>
      <c r="AS1350" s="20"/>
      <c r="AT1350" s="20"/>
      <c r="AU1350" s="20"/>
      <c r="AV1350" s="20"/>
      <c r="AW1350" s="20"/>
      <c r="AX1350" s="20"/>
      <c r="AY1350" s="20"/>
      <c r="AZ1350" s="20"/>
      <c r="BA1350" s="20"/>
      <c r="BB1350" s="20"/>
      <c r="BC1350" s="20"/>
      <c r="BD1350" s="20"/>
      <c r="BE1350" s="20"/>
      <c r="BF1350" s="20"/>
      <c r="BG1350" s="20"/>
      <c r="BH1350" s="20"/>
      <c r="BI1350" s="20"/>
      <c r="BJ1350" s="20"/>
      <c r="BK1350" s="20"/>
      <c r="BL1350" s="20"/>
      <c r="BM1350" s="20"/>
      <c r="BN1350" s="20"/>
      <c r="BO1350" s="20"/>
      <c r="BP1350" s="20"/>
      <c r="BQ1350" s="20"/>
      <c r="BR1350" s="20"/>
      <c r="BS1350" s="20"/>
      <c r="BT1350" s="20"/>
      <c r="BU1350" s="20"/>
      <c r="BV1350" s="20"/>
      <c r="BW1350" s="20"/>
      <c r="BX1350" s="20"/>
      <c r="BY1350" s="20"/>
      <c r="BZ1350" s="20"/>
      <c r="CA1350" s="20"/>
      <c r="CB1350" s="20"/>
      <c r="CC1350" s="20"/>
      <c r="CD1350" s="20"/>
      <c r="CE1350" s="20"/>
      <c r="CF1350" s="20"/>
      <c r="CG1350" s="20"/>
      <c r="CH1350" s="20"/>
      <c r="CI1350" s="20"/>
      <c r="CJ1350" s="20"/>
      <c r="CK1350" s="20"/>
      <c r="CL1350" s="20"/>
      <c r="CM1350" s="20"/>
      <c r="CN1350" s="20"/>
      <c r="CO1350" s="20"/>
      <c r="CP1350" s="20"/>
      <c r="CQ1350" s="20"/>
      <c r="CR1350" s="20"/>
      <c r="CS1350" s="20"/>
      <c r="CT1350" s="20"/>
      <c r="CU1350" s="20"/>
      <c r="CV1350" s="20"/>
      <c r="CW1350" s="20"/>
      <c r="CX1350" s="20"/>
      <c r="CY1350" s="20"/>
      <c r="CZ1350" s="20"/>
      <c r="DA1350" s="20"/>
      <c r="DB1350" s="20"/>
      <c r="DC1350" s="20"/>
      <c r="DD1350" s="20"/>
      <c r="DE1350" s="20"/>
      <c r="DF1350" s="20"/>
      <c r="DG1350" s="20"/>
      <c r="DH1350" s="20"/>
      <c r="DI1350" s="20"/>
      <c r="DJ1350" s="20"/>
      <c r="DK1350" s="20"/>
      <c r="DL1350" s="20"/>
      <c r="DM1350" s="20"/>
      <c r="DN1350" s="20"/>
      <c r="DO1350" s="20"/>
      <c r="DP1350" s="20"/>
      <c r="DQ1350" s="20"/>
      <c r="DR1350" s="20"/>
      <c r="DS1350" s="20"/>
      <c r="DT1350" s="20"/>
      <c r="DU1350" s="20"/>
      <c r="DV1350" s="20"/>
      <c r="DW1350" s="20"/>
      <c r="DX1350" s="20"/>
      <c r="DY1350" s="20"/>
      <c r="DZ1350" s="20"/>
      <c r="EA1350" s="20"/>
      <c r="EB1350" s="20"/>
      <c r="EC1350" s="20"/>
      <c r="ED1350" s="20"/>
      <c r="EE1350" s="20"/>
      <c r="EF1350" s="20"/>
      <c r="EG1350" s="20"/>
      <c r="EH1350" s="20"/>
    </row>
    <row r="1351" spans="1:138" s="19" customFormat="1" ht="12" customHeight="1" x14ac:dyDescent="0.25">
      <c r="B1351" s="4"/>
      <c r="C1351" s="73"/>
      <c r="D1351" s="73"/>
      <c r="E1351" s="73"/>
      <c r="F1351" s="73"/>
      <c r="G1351" s="73"/>
      <c r="H1351" s="73"/>
      <c r="I1351" s="73"/>
      <c r="J1351" s="73"/>
      <c r="K1351" s="82"/>
      <c r="L1351" s="81"/>
      <c r="M1351" s="81"/>
      <c r="N1351" s="55"/>
      <c r="O1351" s="55"/>
      <c r="P1351" s="56"/>
      <c r="Q1351" s="47"/>
      <c r="R1351" s="153"/>
      <c r="S1351" s="153"/>
      <c r="T1351" s="153"/>
      <c r="U1351" s="153"/>
      <c r="V1351" s="321"/>
      <c r="W1351" s="341"/>
      <c r="X1351" s="194"/>
      <c r="Y1351" s="47"/>
      <c r="Z1351" s="153"/>
      <c r="AA1351" s="152"/>
      <c r="AB1351" s="152"/>
      <c r="AC1351" s="152"/>
      <c r="AD1351" s="152"/>
      <c r="AE1351" s="20"/>
      <c r="AF1351" s="20"/>
      <c r="AG1351" s="20"/>
      <c r="AH1351" s="20"/>
      <c r="AI1351" s="20"/>
      <c r="AJ1351" s="20"/>
      <c r="AK1351" s="20"/>
      <c r="AL1351" s="20"/>
      <c r="AM1351" s="20"/>
      <c r="AN1351" s="20"/>
      <c r="AO1351" s="20"/>
      <c r="AP1351" s="20"/>
      <c r="AQ1351" s="20"/>
      <c r="AR1351" s="20"/>
      <c r="AS1351" s="20"/>
      <c r="AT1351" s="20"/>
      <c r="AU1351" s="20"/>
      <c r="AV1351" s="20"/>
      <c r="AW1351" s="20"/>
      <c r="AX1351" s="20"/>
      <c r="AY1351" s="20"/>
      <c r="AZ1351" s="20"/>
      <c r="BA1351" s="20"/>
      <c r="BB1351" s="20"/>
      <c r="BC1351" s="20"/>
      <c r="BD1351" s="20"/>
      <c r="BE1351" s="20"/>
      <c r="BF1351" s="20"/>
      <c r="BG1351" s="20"/>
      <c r="BH1351" s="20"/>
      <c r="BI1351" s="20"/>
      <c r="BJ1351" s="20"/>
      <c r="BK1351" s="20"/>
      <c r="BL1351" s="20"/>
      <c r="BM1351" s="20"/>
      <c r="BN1351" s="20"/>
      <c r="BO1351" s="20"/>
      <c r="BP1351" s="20"/>
      <c r="BQ1351" s="20"/>
      <c r="BR1351" s="20"/>
      <c r="BS1351" s="20"/>
      <c r="BT1351" s="20"/>
      <c r="BU1351" s="20"/>
      <c r="BV1351" s="20"/>
      <c r="BW1351" s="20"/>
      <c r="BX1351" s="20"/>
      <c r="BY1351" s="20"/>
      <c r="BZ1351" s="20"/>
      <c r="CA1351" s="20"/>
      <c r="CB1351" s="20"/>
      <c r="CC1351" s="20"/>
      <c r="CD1351" s="20"/>
      <c r="CE1351" s="20"/>
      <c r="CF1351" s="20"/>
      <c r="CG1351" s="20"/>
      <c r="CH1351" s="20"/>
      <c r="CI1351" s="20"/>
      <c r="CJ1351" s="20"/>
      <c r="CK1351" s="20"/>
      <c r="CL1351" s="20"/>
      <c r="CM1351" s="20"/>
      <c r="CN1351" s="20"/>
      <c r="CO1351" s="20"/>
      <c r="CP1351" s="20"/>
      <c r="CQ1351" s="20"/>
      <c r="CR1351" s="20"/>
      <c r="CS1351" s="20"/>
      <c r="CT1351" s="20"/>
      <c r="CU1351" s="20"/>
      <c r="CV1351" s="20"/>
      <c r="CW1351" s="20"/>
      <c r="CX1351" s="20"/>
      <c r="CY1351" s="20"/>
      <c r="CZ1351" s="20"/>
      <c r="DA1351" s="20"/>
      <c r="DB1351" s="20"/>
      <c r="DC1351" s="20"/>
      <c r="DD1351" s="20"/>
      <c r="DE1351" s="20"/>
      <c r="DF1351" s="20"/>
      <c r="DG1351" s="20"/>
      <c r="DH1351" s="20"/>
      <c r="DI1351" s="20"/>
      <c r="DJ1351" s="20"/>
      <c r="DK1351" s="20"/>
      <c r="DL1351" s="20"/>
      <c r="DM1351" s="20"/>
      <c r="DN1351" s="20"/>
      <c r="DO1351" s="20"/>
      <c r="DP1351" s="20"/>
      <c r="DQ1351" s="20"/>
      <c r="DR1351" s="20"/>
      <c r="DS1351" s="20"/>
      <c r="DT1351" s="20"/>
      <c r="DU1351" s="20"/>
      <c r="DV1351" s="20"/>
      <c r="DW1351" s="20"/>
      <c r="DX1351" s="20"/>
      <c r="DY1351" s="20"/>
      <c r="DZ1351" s="20"/>
      <c r="EA1351" s="20"/>
      <c r="EB1351" s="20"/>
      <c r="EC1351" s="20"/>
      <c r="ED1351" s="20"/>
      <c r="EE1351" s="20"/>
      <c r="EF1351" s="20"/>
      <c r="EG1351" s="20"/>
      <c r="EH1351" s="20"/>
    </row>
    <row r="1352" spans="1:138" s="19" customFormat="1" ht="12" customHeight="1" x14ac:dyDescent="0.25">
      <c r="B1352" s="4"/>
      <c r="C1352" s="73"/>
      <c r="D1352" s="73"/>
      <c r="E1352" s="73"/>
      <c r="F1352" s="73"/>
      <c r="G1352" s="73"/>
      <c r="H1352" s="73"/>
      <c r="I1352" s="73"/>
      <c r="J1352" s="73"/>
      <c r="K1352" s="82"/>
      <c r="L1352" s="81"/>
      <c r="M1352" s="81"/>
      <c r="N1352" s="55"/>
      <c r="O1352" s="55"/>
      <c r="P1352" s="56"/>
      <c r="Q1352" s="17"/>
      <c r="R1352" s="150"/>
      <c r="S1352" s="150"/>
      <c r="T1352" s="150"/>
      <c r="U1352" s="150"/>
      <c r="V1352" s="321"/>
      <c r="W1352" s="338"/>
      <c r="X1352" s="192"/>
      <c r="Y1352" s="53"/>
      <c r="Z1352" s="151"/>
      <c r="AA1352" s="152"/>
      <c r="AB1352" s="152"/>
      <c r="AC1352" s="152"/>
      <c r="AD1352" s="152"/>
      <c r="AE1352" s="20"/>
      <c r="AF1352" s="20"/>
      <c r="AG1352" s="20"/>
      <c r="AH1352" s="20"/>
      <c r="AI1352" s="20"/>
      <c r="AJ1352" s="20"/>
      <c r="AK1352" s="20"/>
      <c r="AL1352" s="20"/>
      <c r="AM1352" s="20"/>
      <c r="AN1352" s="20"/>
      <c r="AO1352" s="20"/>
      <c r="AP1352" s="20"/>
      <c r="AQ1352" s="20"/>
      <c r="AR1352" s="20"/>
      <c r="AS1352" s="20"/>
      <c r="AT1352" s="20"/>
      <c r="AU1352" s="20"/>
      <c r="AV1352" s="20"/>
      <c r="AW1352" s="20"/>
      <c r="AX1352" s="20"/>
      <c r="AY1352" s="20"/>
      <c r="AZ1352" s="20"/>
      <c r="BA1352" s="20"/>
      <c r="BB1352" s="20"/>
      <c r="BC1352" s="20"/>
      <c r="BD1352" s="20"/>
      <c r="BE1352" s="20"/>
      <c r="BF1352" s="20"/>
      <c r="BG1352" s="20"/>
      <c r="BH1352" s="20"/>
      <c r="BI1352" s="20"/>
      <c r="BJ1352" s="20"/>
      <c r="BK1352" s="20"/>
      <c r="BL1352" s="20"/>
      <c r="BM1352" s="20"/>
      <c r="BN1352" s="20"/>
      <c r="BO1352" s="20"/>
      <c r="BP1352" s="20"/>
      <c r="BQ1352" s="20"/>
      <c r="BR1352" s="20"/>
      <c r="BS1352" s="20"/>
      <c r="BT1352" s="20"/>
      <c r="BU1352" s="20"/>
      <c r="BV1352" s="20"/>
      <c r="BW1352" s="20"/>
      <c r="BX1352" s="20"/>
      <c r="BY1352" s="20"/>
      <c r="BZ1352" s="20"/>
      <c r="CA1352" s="20"/>
      <c r="CB1352" s="20"/>
      <c r="CC1352" s="20"/>
      <c r="CD1352" s="20"/>
      <c r="CE1352" s="20"/>
      <c r="CF1352" s="20"/>
      <c r="CG1352" s="20"/>
      <c r="CH1352" s="20"/>
      <c r="CI1352" s="20"/>
      <c r="CJ1352" s="20"/>
      <c r="CK1352" s="20"/>
      <c r="CL1352" s="20"/>
      <c r="CM1352" s="20"/>
      <c r="CN1352" s="20"/>
      <c r="CO1352" s="20"/>
      <c r="CP1352" s="20"/>
      <c r="CQ1352" s="20"/>
      <c r="CR1352" s="20"/>
      <c r="CS1352" s="20"/>
      <c r="CT1352" s="20"/>
      <c r="CU1352" s="20"/>
      <c r="CV1352" s="20"/>
      <c r="CW1352" s="20"/>
      <c r="CX1352" s="20"/>
      <c r="CY1352" s="20"/>
      <c r="CZ1352" s="20"/>
      <c r="DA1352" s="20"/>
      <c r="DB1352" s="20"/>
      <c r="DC1352" s="20"/>
      <c r="DD1352" s="20"/>
      <c r="DE1352" s="20"/>
      <c r="DF1352" s="20"/>
      <c r="DG1352" s="20"/>
      <c r="DH1352" s="20"/>
      <c r="DI1352" s="20"/>
      <c r="DJ1352" s="20"/>
      <c r="DK1352" s="20"/>
      <c r="DL1352" s="20"/>
      <c r="DM1352" s="20"/>
      <c r="DN1352" s="20"/>
      <c r="DO1352" s="20"/>
      <c r="DP1352" s="20"/>
      <c r="DQ1352" s="20"/>
      <c r="DR1352" s="20"/>
      <c r="DS1352" s="20"/>
      <c r="DT1352" s="20"/>
      <c r="DU1352" s="20"/>
      <c r="DV1352" s="20"/>
      <c r="DW1352" s="20"/>
      <c r="DX1352" s="20"/>
      <c r="DY1352" s="20"/>
      <c r="DZ1352" s="20"/>
      <c r="EA1352" s="20"/>
      <c r="EB1352" s="20"/>
      <c r="EC1352" s="20"/>
      <c r="ED1352" s="20"/>
      <c r="EE1352" s="20"/>
      <c r="EF1352" s="20"/>
      <c r="EG1352" s="20"/>
      <c r="EH1352" s="20"/>
    </row>
    <row r="1353" spans="1:138" s="19" customFormat="1" ht="12" customHeight="1" x14ac:dyDescent="0.25">
      <c r="B1353" s="4"/>
      <c r="C1353" s="73"/>
      <c r="D1353" s="73"/>
      <c r="E1353" s="73"/>
      <c r="F1353" s="73"/>
      <c r="G1353" s="73"/>
      <c r="H1353" s="73"/>
      <c r="I1353" s="73"/>
      <c r="J1353" s="73"/>
      <c r="K1353" s="82"/>
      <c r="L1353" s="81"/>
      <c r="M1353" s="81"/>
      <c r="N1353" s="55"/>
      <c r="O1353" s="55"/>
      <c r="P1353" s="56"/>
      <c r="Q1353" s="17"/>
      <c r="R1353" s="150"/>
      <c r="S1353" s="150"/>
      <c r="T1353" s="150"/>
      <c r="U1353" s="150"/>
      <c r="V1353" s="321"/>
      <c r="W1353" s="338"/>
      <c r="X1353" s="192"/>
      <c r="Y1353" s="53"/>
      <c r="Z1353" s="151"/>
      <c r="AA1353" s="152"/>
      <c r="AB1353" s="152"/>
      <c r="AC1353" s="152"/>
      <c r="AD1353" s="152"/>
      <c r="AE1353" s="20"/>
      <c r="AF1353" s="20"/>
      <c r="AG1353" s="20"/>
      <c r="AH1353" s="20"/>
      <c r="AI1353" s="20"/>
      <c r="AJ1353" s="20"/>
      <c r="AK1353" s="20"/>
      <c r="AL1353" s="20"/>
      <c r="AM1353" s="20"/>
      <c r="AN1353" s="20"/>
      <c r="AO1353" s="20"/>
      <c r="AP1353" s="20"/>
      <c r="AQ1353" s="20"/>
      <c r="AR1353" s="20"/>
      <c r="AS1353" s="20"/>
      <c r="AT1353" s="20"/>
      <c r="AU1353" s="20"/>
      <c r="AV1353" s="20"/>
      <c r="AW1353" s="20"/>
      <c r="AX1353" s="20"/>
      <c r="AY1353" s="20"/>
      <c r="AZ1353" s="20"/>
      <c r="BA1353" s="20"/>
      <c r="BB1353" s="20"/>
      <c r="BC1353" s="20"/>
      <c r="BD1353" s="20"/>
      <c r="BE1353" s="20"/>
      <c r="BF1353" s="20"/>
      <c r="BG1353" s="20"/>
      <c r="BH1353" s="20"/>
      <c r="BI1353" s="20"/>
      <c r="BJ1353" s="20"/>
      <c r="BK1353" s="20"/>
      <c r="BL1353" s="20"/>
      <c r="BM1353" s="20"/>
      <c r="BN1353" s="20"/>
      <c r="BO1353" s="20"/>
      <c r="BP1353" s="20"/>
      <c r="BQ1353" s="20"/>
      <c r="BR1353" s="20"/>
      <c r="BS1353" s="20"/>
      <c r="BT1353" s="20"/>
      <c r="BU1353" s="20"/>
      <c r="BV1353" s="20"/>
      <c r="BW1353" s="20"/>
      <c r="BX1353" s="20"/>
      <c r="BY1353" s="20"/>
      <c r="BZ1353" s="20"/>
      <c r="CA1353" s="20"/>
      <c r="CB1353" s="20"/>
      <c r="CC1353" s="20"/>
      <c r="CD1353" s="20"/>
      <c r="CE1353" s="20"/>
      <c r="CF1353" s="20"/>
      <c r="CG1353" s="20"/>
      <c r="CH1353" s="20"/>
      <c r="CI1353" s="20"/>
      <c r="CJ1353" s="20"/>
      <c r="CK1353" s="20"/>
      <c r="CL1353" s="20"/>
      <c r="CM1353" s="20"/>
      <c r="CN1353" s="20"/>
      <c r="CO1353" s="20"/>
      <c r="CP1353" s="20"/>
      <c r="CQ1353" s="20"/>
      <c r="CR1353" s="20"/>
      <c r="CS1353" s="20"/>
      <c r="CT1353" s="20"/>
      <c r="CU1353" s="20"/>
      <c r="CV1353" s="20"/>
      <c r="CW1353" s="20"/>
      <c r="CX1353" s="20"/>
      <c r="CY1353" s="20"/>
      <c r="CZ1353" s="20"/>
      <c r="DA1353" s="20"/>
      <c r="DB1353" s="20"/>
      <c r="DC1353" s="20"/>
      <c r="DD1353" s="20"/>
      <c r="DE1353" s="20"/>
      <c r="DF1353" s="20"/>
      <c r="DG1353" s="20"/>
      <c r="DH1353" s="20"/>
      <c r="DI1353" s="20"/>
      <c r="DJ1353" s="20"/>
      <c r="DK1353" s="20"/>
      <c r="DL1353" s="20"/>
      <c r="DM1353" s="20"/>
      <c r="DN1353" s="20"/>
      <c r="DO1353" s="20"/>
      <c r="DP1353" s="20"/>
      <c r="DQ1353" s="20"/>
      <c r="DR1353" s="20"/>
      <c r="DS1353" s="20"/>
      <c r="DT1353" s="20"/>
      <c r="DU1353" s="20"/>
      <c r="DV1353" s="20"/>
      <c r="DW1353" s="20"/>
      <c r="DX1353" s="20"/>
      <c r="DY1353" s="20"/>
      <c r="DZ1353" s="20"/>
      <c r="EA1353" s="20"/>
      <c r="EB1353" s="20"/>
      <c r="EC1353" s="20"/>
      <c r="ED1353" s="20"/>
      <c r="EE1353" s="20"/>
      <c r="EF1353" s="20"/>
      <c r="EG1353" s="20"/>
      <c r="EH1353" s="20"/>
    </row>
    <row r="1354" spans="1:138" s="19" customFormat="1" ht="12" customHeight="1" x14ac:dyDescent="0.25">
      <c r="B1354" s="4"/>
      <c r="C1354" s="73"/>
      <c r="D1354" s="73"/>
      <c r="E1354" s="73"/>
      <c r="F1354" s="73"/>
      <c r="G1354" s="73"/>
      <c r="H1354" s="73"/>
      <c r="I1354" s="73"/>
      <c r="J1354" s="73"/>
      <c r="K1354" s="82"/>
      <c r="L1354" s="81"/>
      <c r="M1354" s="81"/>
      <c r="N1354" s="55"/>
      <c r="O1354" s="55"/>
      <c r="P1354" s="56"/>
      <c r="Q1354" s="17"/>
      <c r="R1354" s="150"/>
      <c r="S1354" s="150"/>
      <c r="T1354" s="150"/>
      <c r="U1354" s="150"/>
      <c r="V1354" s="321"/>
      <c r="W1354" s="338"/>
      <c r="X1354" s="192"/>
      <c r="Y1354" s="53"/>
      <c r="Z1354" s="151"/>
      <c r="AA1354" s="152"/>
      <c r="AB1354" s="152"/>
      <c r="AC1354" s="152"/>
      <c r="AD1354" s="152"/>
      <c r="AE1354" s="20"/>
      <c r="AF1354" s="20"/>
      <c r="AG1354" s="20"/>
      <c r="AH1354" s="20"/>
      <c r="AI1354" s="20"/>
      <c r="AJ1354" s="20"/>
      <c r="AK1354" s="20"/>
      <c r="AL1354" s="20"/>
      <c r="AM1354" s="20"/>
      <c r="AN1354" s="20"/>
      <c r="AO1354" s="20"/>
      <c r="AP1354" s="20"/>
      <c r="AQ1354" s="20"/>
      <c r="AR1354" s="20"/>
      <c r="AS1354" s="20"/>
      <c r="AT1354" s="20"/>
      <c r="AU1354" s="20"/>
      <c r="AV1354" s="20"/>
      <c r="AW1354" s="20"/>
      <c r="AX1354" s="20"/>
      <c r="AY1354" s="20"/>
      <c r="AZ1354" s="20"/>
      <c r="BA1354" s="20"/>
      <c r="BB1354" s="20"/>
      <c r="BC1354" s="20"/>
      <c r="BD1354" s="20"/>
      <c r="BE1354" s="20"/>
      <c r="BF1354" s="20"/>
      <c r="BG1354" s="20"/>
      <c r="BH1354" s="20"/>
      <c r="BI1354" s="20"/>
      <c r="BJ1354" s="20"/>
      <c r="BK1354" s="20"/>
      <c r="BL1354" s="20"/>
      <c r="BM1354" s="20"/>
      <c r="BN1354" s="20"/>
      <c r="BO1354" s="20"/>
      <c r="BP1354" s="20"/>
      <c r="BQ1354" s="20"/>
      <c r="BR1354" s="20"/>
      <c r="BS1354" s="20"/>
      <c r="BT1354" s="20"/>
      <c r="BU1354" s="20"/>
      <c r="BV1354" s="20"/>
      <c r="BW1354" s="20"/>
      <c r="BX1354" s="20"/>
      <c r="BY1354" s="20"/>
      <c r="BZ1354" s="20"/>
      <c r="CA1354" s="20"/>
      <c r="CB1354" s="20"/>
      <c r="CC1354" s="20"/>
      <c r="CD1354" s="20"/>
      <c r="CE1354" s="20"/>
      <c r="CF1354" s="20"/>
      <c r="CG1354" s="20"/>
      <c r="CH1354" s="20"/>
      <c r="CI1354" s="20"/>
      <c r="CJ1354" s="20"/>
      <c r="CK1354" s="20"/>
      <c r="CL1354" s="20"/>
      <c r="CM1354" s="20"/>
      <c r="CN1354" s="20"/>
      <c r="CO1354" s="20"/>
      <c r="CP1354" s="20"/>
      <c r="CQ1354" s="20"/>
      <c r="CR1354" s="20"/>
      <c r="CS1354" s="20"/>
      <c r="CT1354" s="20"/>
      <c r="CU1354" s="20"/>
      <c r="CV1354" s="20"/>
      <c r="CW1354" s="20"/>
      <c r="CX1354" s="20"/>
      <c r="CY1354" s="20"/>
      <c r="CZ1354" s="20"/>
      <c r="DA1354" s="20"/>
      <c r="DB1354" s="20"/>
      <c r="DC1354" s="20"/>
      <c r="DD1354" s="20"/>
      <c r="DE1354" s="20"/>
      <c r="DF1354" s="20"/>
      <c r="DG1354" s="20"/>
      <c r="DH1354" s="20"/>
      <c r="DI1354" s="20"/>
      <c r="DJ1354" s="20"/>
      <c r="DK1354" s="20"/>
      <c r="DL1354" s="20"/>
      <c r="DM1354" s="20"/>
      <c r="DN1354" s="20"/>
      <c r="DO1354" s="20"/>
      <c r="DP1354" s="20"/>
      <c r="DQ1354" s="20"/>
      <c r="DR1354" s="20"/>
      <c r="DS1354" s="20"/>
      <c r="DT1354" s="20"/>
      <c r="DU1354" s="20"/>
      <c r="DV1354" s="20"/>
      <c r="DW1354" s="20"/>
      <c r="DX1354" s="20"/>
      <c r="DY1354" s="20"/>
      <c r="DZ1354" s="20"/>
      <c r="EA1354" s="20"/>
      <c r="EB1354" s="20"/>
      <c r="EC1354" s="20"/>
      <c r="ED1354" s="20"/>
      <c r="EE1354" s="20"/>
      <c r="EF1354" s="20"/>
      <c r="EG1354" s="20"/>
      <c r="EH1354" s="20"/>
    </row>
    <row r="1355" spans="1:138" s="19" customFormat="1" ht="12" customHeight="1" x14ac:dyDescent="0.25">
      <c r="A1355" s="22"/>
      <c r="B1355" s="4"/>
      <c r="C1355" s="73"/>
      <c r="D1355" s="73"/>
      <c r="E1355" s="73"/>
      <c r="F1355" s="73"/>
      <c r="G1355" s="73"/>
      <c r="H1355" s="73"/>
      <c r="I1355" s="73"/>
      <c r="J1355" s="73"/>
      <c r="K1355" s="82"/>
      <c r="L1355" s="81"/>
      <c r="M1355" s="81"/>
      <c r="N1355" s="55"/>
      <c r="O1355" s="55"/>
      <c r="P1355" s="56"/>
      <c r="Q1355" s="47"/>
      <c r="R1355" s="153"/>
      <c r="S1355" s="153"/>
      <c r="T1355" s="153"/>
      <c r="U1355" s="153"/>
      <c r="V1355" s="321"/>
      <c r="W1355" s="341"/>
      <c r="X1355" s="194"/>
      <c r="Y1355" s="47"/>
      <c r="Z1355" s="153"/>
      <c r="AA1355" s="152"/>
      <c r="AB1355" s="152"/>
      <c r="AC1355" s="152"/>
      <c r="AD1355" s="152"/>
      <c r="AE1355" s="20"/>
      <c r="AF1355" s="20"/>
      <c r="AG1355" s="20"/>
      <c r="AH1355" s="20"/>
      <c r="AI1355" s="20"/>
      <c r="AJ1355" s="20"/>
      <c r="AK1355" s="20"/>
      <c r="AL1355" s="20"/>
      <c r="AM1355" s="20"/>
      <c r="AN1355" s="20"/>
      <c r="AO1355" s="20"/>
      <c r="AP1355" s="20"/>
      <c r="AQ1355" s="20"/>
      <c r="AR1355" s="20"/>
      <c r="AS1355" s="20"/>
      <c r="AT1355" s="20"/>
      <c r="AU1355" s="20"/>
      <c r="AV1355" s="20"/>
      <c r="AW1355" s="20"/>
      <c r="AX1355" s="20"/>
      <c r="AY1355" s="20"/>
      <c r="AZ1355" s="20"/>
      <c r="BA1355" s="20"/>
      <c r="BB1355" s="20"/>
      <c r="BC1355" s="20"/>
      <c r="BD1355" s="20"/>
      <c r="BE1355" s="20"/>
      <c r="BF1355" s="20"/>
      <c r="BG1355" s="20"/>
      <c r="BH1355" s="20"/>
      <c r="BI1355" s="20"/>
      <c r="BJ1355" s="20"/>
      <c r="BK1355" s="20"/>
      <c r="BL1355" s="20"/>
      <c r="BM1355" s="20"/>
      <c r="BN1355" s="20"/>
      <c r="BO1355" s="20"/>
      <c r="BP1355" s="20"/>
      <c r="BQ1355" s="20"/>
      <c r="BR1355" s="20"/>
      <c r="BS1355" s="20"/>
      <c r="BT1355" s="20"/>
      <c r="BU1355" s="20"/>
      <c r="BV1355" s="20"/>
      <c r="BW1355" s="20"/>
      <c r="BX1355" s="20"/>
      <c r="BY1355" s="20"/>
      <c r="BZ1355" s="20"/>
      <c r="CA1355" s="20"/>
      <c r="CB1355" s="20"/>
      <c r="CC1355" s="20"/>
      <c r="CD1355" s="20"/>
      <c r="CE1355" s="20"/>
      <c r="CF1355" s="20"/>
      <c r="CG1355" s="20"/>
      <c r="CH1355" s="20"/>
      <c r="CI1355" s="20"/>
      <c r="CJ1355" s="20"/>
      <c r="CK1355" s="20"/>
      <c r="CL1355" s="20"/>
      <c r="CM1355" s="20"/>
      <c r="CN1355" s="20"/>
      <c r="CO1355" s="20"/>
      <c r="CP1355" s="20"/>
      <c r="CQ1355" s="20"/>
      <c r="CR1355" s="20"/>
      <c r="CS1355" s="20"/>
      <c r="CT1355" s="20"/>
      <c r="CU1355" s="20"/>
      <c r="CV1355" s="20"/>
      <c r="CW1355" s="20"/>
      <c r="CX1355" s="20"/>
      <c r="CY1355" s="20"/>
      <c r="CZ1355" s="20"/>
      <c r="DA1355" s="20"/>
      <c r="DB1355" s="20"/>
      <c r="DC1355" s="20"/>
      <c r="DD1355" s="20"/>
      <c r="DE1355" s="20"/>
      <c r="DF1355" s="20"/>
      <c r="DG1355" s="20"/>
      <c r="DH1355" s="20"/>
      <c r="DI1355" s="20"/>
      <c r="DJ1355" s="20"/>
      <c r="DK1355" s="20"/>
      <c r="DL1355" s="20"/>
      <c r="DM1355" s="20"/>
      <c r="DN1355" s="20"/>
      <c r="DO1355" s="20"/>
      <c r="DP1355" s="20"/>
      <c r="DQ1355" s="20"/>
      <c r="DR1355" s="20"/>
      <c r="DS1355" s="20"/>
      <c r="DT1355" s="20"/>
      <c r="DU1355" s="20"/>
      <c r="DV1355" s="20"/>
      <c r="DW1355" s="20"/>
      <c r="DX1355" s="20"/>
      <c r="DY1355" s="20"/>
      <c r="DZ1355" s="20"/>
      <c r="EA1355" s="20"/>
      <c r="EB1355" s="20"/>
      <c r="EC1355" s="20"/>
      <c r="ED1355" s="20"/>
      <c r="EE1355" s="20"/>
      <c r="EF1355" s="20"/>
      <c r="EG1355" s="20"/>
      <c r="EH1355" s="20"/>
    </row>
    <row r="1356" spans="1:138" s="19" customFormat="1" ht="12" customHeight="1" x14ac:dyDescent="0.25">
      <c r="A1356" s="22"/>
      <c r="B1356" s="4"/>
      <c r="C1356" s="73"/>
      <c r="D1356" s="73"/>
      <c r="E1356" s="73"/>
      <c r="F1356" s="73"/>
      <c r="G1356" s="73"/>
      <c r="H1356" s="73"/>
      <c r="I1356" s="73"/>
      <c r="J1356" s="73"/>
      <c r="K1356" s="82"/>
      <c r="L1356" s="81"/>
      <c r="M1356" s="81"/>
      <c r="N1356" s="55"/>
      <c r="O1356" s="55"/>
      <c r="P1356" s="56"/>
      <c r="Q1356" s="17"/>
      <c r="R1356" s="150"/>
      <c r="S1356" s="150"/>
      <c r="T1356" s="150"/>
      <c r="U1356" s="150"/>
      <c r="V1356" s="334"/>
      <c r="W1356" s="338"/>
      <c r="X1356" s="192"/>
      <c r="Y1356" s="201"/>
      <c r="Z1356" s="151"/>
      <c r="AA1356" s="152"/>
      <c r="AB1356" s="152"/>
      <c r="AC1356" s="152"/>
      <c r="AD1356" s="152"/>
      <c r="AE1356" s="20"/>
      <c r="AF1356" s="20"/>
      <c r="AG1356" s="20"/>
      <c r="AH1356" s="20"/>
      <c r="AI1356" s="20"/>
      <c r="AJ1356" s="20"/>
      <c r="AK1356" s="20"/>
      <c r="AL1356" s="20"/>
      <c r="AM1356" s="20"/>
      <c r="AN1356" s="20"/>
      <c r="AO1356" s="20"/>
      <c r="AP1356" s="20"/>
      <c r="AQ1356" s="20"/>
      <c r="AR1356" s="20"/>
      <c r="AS1356" s="20"/>
      <c r="AT1356" s="20"/>
      <c r="AU1356" s="20"/>
      <c r="AV1356" s="20"/>
      <c r="AW1356" s="20"/>
      <c r="AX1356" s="20"/>
      <c r="AY1356" s="20"/>
      <c r="AZ1356" s="20"/>
      <c r="BA1356" s="20"/>
      <c r="BB1356" s="20"/>
      <c r="BC1356" s="20"/>
      <c r="BD1356" s="20"/>
      <c r="BE1356" s="20"/>
      <c r="BF1356" s="20"/>
      <c r="BG1356" s="20"/>
      <c r="BH1356" s="20"/>
      <c r="BI1356" s="20"/>
      <c r="BJ1356" s="20"/>
      <c r="BK1356" s="20"/>
      <c r="BL1356" s="20"/>
      <c r="BM1356" s="20"/>
      <c r="BN1356" s="20"/>
      <c r="BO1356" s="20"/>
      <c r="BP1356" s="20"/>
      <c r="BQ1356" s="20"/>
      <c r="BR1356" s="20"/>
      <c r="BS1356" s="20"/>
      <c r="BT1356" s="20"/>
      <c r="BU1356" s="20"/>
      <c r="BV1356" s="20"/>
      <c r="BW1356" s="20"/>
      <c r="BX1356" s="20"/>
      <c r="BY1356" s="20"/>
      <c r="BZ1356" s="20"/>
      <c r="CA1356" s="20"/>
      <c r="CB1356" s="20"/>
      <c r="CC1356" s="20"/>
      <c r="CD1356" s="20"/>
      <c r="CE1356" s="20"/>
      <c r="CF1356" s="20"/>
      <c r="CG1356" s="20"/>
      <c r="CH1356" s="20"/>
      <c r="CI1356" s="20"/>
      <c r="CJ1356" s="20"/>
      <c r="CK1356" s="20"/>
      <c r="CL1356" s="20"/>
      <c r="CM1356" s="20"/>
      <c r="CN1356" s="20"/>
      <c r="CO1356" s="20"/>
      <c r="CP1356" s="20"/>
      <c r="CQ1356" s="20"/>
      <c r="CR1356" s="20"/>
      <c r="CS1356" s="20"/>
      <c r="CT1356" s="20"/>
      <c r="CU1356" s="20"/>
      <c r="CV1356" s="20"/>
      <c r="CW1356" s="20"/>
      <c r="CX1356" s="20"/>
      <c r="CY1356" s="20"/>
      <c r="CZ1356" s="20"/>
      <c r="DA1356" s="20"/>
      <c r="DB1356" s="20"/>
      <c r="DC1356" s="20"/>
      <c r="DD1356" s="20"/>
      <c r="DE1356" s="20"/>
      <c r="DF1356" s="20"/>
      <c r="DG1356" s="20"/>
      <c r="DH1356" s="20"/>
      <c r="DI1356" s="20"/>
      <c r="DJ1356" s="20"/>
      <c r="DK1356" s="20"/>
      <c r="DL1356" s="20"/>
      <c r="DM1356" s="20"/>
      <c r="DN1356" s="20"/>
      <c r="DO1356" s="20"/>
      <c r="DP1356" s="20"/>
      <c r="DQ1356" s="20"/>
      <c r="DR1356" s="20"/>
      <c r="DS1356" s="20"/>
      <c r="DT1356" s="20"/>
      <c r="DU1356" s="20"/>
      <c r="DV1356" s="20"/>
      <c r="DW1356" s="20"/>
      <c r="DX1356" s="20"/>
      <c r="DY1356" s="20"/>
      <c r="DZ1356" s="20"/>
      <c r="EA1356" s="20"/>
      <c r="EB1356" s="20"/>
      <c r="EC1356" s="20"/>
      <c r="ED1356" s="20"/>
      <c r="EE1356" s="20"/>
      <c r="EF1356" s="20"/>
      <c r="EG1356" s="20"/>
      <c r="EH1356" s="20"/>
    </row>
    <row r="1357" spans="1:138" s="19" customFormat="1" ht="12" customHeight="1" x14ac:dyDescent="0.25">
      <c r="A1357" s="22"/>
      <c r="B1357" s="4"/>
      <c r="C1357" s="73"/>
      <c r="D1357" s="73"/>
      <c r="E1357" s="73"/>
      <c r="F1357" s="73"/>
      <c r="G1357" s="73"/>
      <c r="H1357" s="73"/>
      <c r="I1357" s="73"/>
      <c r="J1357" s="73"/>
      <c r="K1357" s="82"/>
      <c r="L1357" s="81"/>
      <c r="M1357" s="81"/>
      <c r="N1357" s="55"/>
      <c r="O1357" s="55"/>
      <c r="P1357" s="56"/>
      <c r="Q1357" s="17"/>
      <c r="R1357" s="150"/>
      <c r="S1357" s="150"/>
      <c r="T1357" s="150"/>
      <c r="U1357" s="150"/>
      <c r="V1357" s="334"/>
      <c r="W1357" s="338"/>
      <c r="X1357" s="192"/>
      <c r="Y1357" s="201"/>
      <c r="Z1357" s="151"/>
      <c r="AA1357" s="152"/>
      <c r="AB1357" s="152"/>
      <c r="AC1357" s="152"/>
      <c r="AD1357" s="152"/>
      <c r="AE1357" s="20"/>
      <c r="AF1357" s="20"/>
      <c r="AG1357" s="20"/>
      <c r="AH1357" s="20"/>
      <c r="AI1357" s="20"/>
      <c r="AJ1357" s="20"/>
      <c r="AK1357" s="20"/>
      <c r="AL1357" s="20"/>
      <c r="AM1357" s="20"/>
      <c r="AN1357" s="20"/>
      <c r="AO1357" s="20"/>
      <c r="AP1357" s="20"/>
      <c r="AQ1357" s="20"/>
      <c r="AR1357" s="20"/>
      <c r="AS1357" s="20"/>
      <c r="AT1357" s="20"/>
      <c r="AU1357" s="20"/>
      <c r="AV1357" s="20"/>
      <c r="AW1357" s="20"/>
      <c r="AX1357" s="20"/>
      <c r="AY1357" s="20"/>
      <c r="AZ1357" s="20"/>
      <c r="BA1357" s="20"/>
      <c r="BB1357" s="20"/>
      <c r="BC1357" s="20"/>
      <c r="BD1357" s="20"/>
      <c r="BE1357" s="20"/>
      <c r="BF1357" s="20"/>
      <c r="BG1357" s="20"/>
      <c r="BH1357" s="20"/>
      <c r="BI1357" s="20"/>
      <c r="BJ1357" s="20"/>
      <c r="BK1357" s="20"/>
      <c r="BL1357" s="20"/>
      <c r="BM1357" s="20"/>
      <c r="BN1357" s="20"/>
      <c r="BO1357" s="20"/>
      <c r="BP1357" s="20"/>
      <c r="BQ1357" s="20"/>
      <c r="BR1357" s="20"/>
      <c r="BS1357" s="20"/>
      <c r="BT1357" s="20"/>
      <c r="BU1357" s="20"/>
      <c r="BV1357" s="20"/>
      <c r="BW1357" s="20"/>
      <c r="BX1357" s="20"/>
      <c r="BY1357" s="20"/>
      <c r="BZ1357" s="20"/>
      <c r="CA1357" s="20"/>
      <c r="CB1357" s="20"/>
      <c r="CC1357" s="20"/>
      <c r="CD1357" s="20"/>
      <c r="CE1357" s="20"/>
      <c r="CF1357" s="20"/>
      <c r="CG1357" s="20"/>
      <c r="CH1357" s="20"/>
      <c r="CI1357" s="20"/>
      <c r="CJ1357" s="20"/>
      <c r="CK1357" s="20"/>
      <c r="CL1357" s="20"/>
      <c r="CM1357" s="20"/>
      <c r="CN1357" s="20"/>
      <c r="CO1357" s="20"/>
      <c r="CP1357" s="20"/>
      <c r="CQ1357" s="20"/>
      <c r="CR1357" s="20"/>
      <c r="CS1357" s="20"/>
      <c r="CT1357" s="20"/>
      <c r="CU1357" s="20"/>
      <c r="CV1357" s="20"/>
      <c r="CW1357" s="20"/>
      <c r="CX1357" s="20"/>
      <c r="CY1357" s="20"/>
      <c r="CZ1357" s="20"/>
      <c r="DA1357" s="20"/>
      <c r="DB1357" s="20"/>
      <c r="DC1357" s="20"/>
      <c r="DD1357" s="20"/>
      <c r="DE1357" s="20"/>
      <c r="DF1357" s="20"/>
      <c r="DG1357" s="20"/>
      <c r="DH1357" s="20"/>
      <c r="DI1357" s="20"/>
      <c r="DJ1357" s="20"/>
      <c r="DK1357" s="20"/>
      <c r="DL1357" s="20"/>
      <c r="DM1357" s="20"/>
      <c r="DN1357" s="20"/>
      <c r="DO1357" s="20"/>
      <c r="DP1357" s="20"/>
      <c r="DQ1357" s="20"/>
      <c r="DR1357" s="20"/>
      <c r="DS1357" s="20"/>
      <c r="DT1357" s="20"/>
      <c r="DU1357" s="20"/>
      <c r="DV1357" s="20"/>
      <c r="DW1357" s="20"/>
      <c r="DX1357" s="20"/>
      <c r="DY1357" s="20"/>
      <c r="DZ1357" s="20"/>
      <c r="EA1357" s="20"/>
      <c r="EB1357" s="20"/>
      <c r="EC1357" s="20"/>
      <c r="ED1357" s="20"/>
      <c r="EE1357" s="20"/>
      <c r="EF1357" s="20"/>
      <c r="EG1357" s="20"/>
      <c r="EH1357" s="20"/>
    </row>
    <row r="1358" spans="1:138" s="19" customFormat="1" ht="12" customHeight="1" x14ac:dyDescent="0.25">
      <c r="A1358" s="22"/>
      <c r="B1358" s="4"/>
      <c r="C1358" s="73"/>
      <c r="D1358" s="73"/>
      <c r="E1358" s="73"/>
      <c r="F1358" s="73"/>
      <c r="G1358" s="73"/>
      <c r="H1358" s="73"/>
      <c r="I1358" s="73"/>
      <c r="J1358" s="73"/>
      <c r="K1358" s="82"/>
      <c r="L1358" s="81"/>
      <c r="M1358" s="81"/>
      <c r="N1358" s="55"/>
      <c r="O1358" s="55"/>
      <c r="P1358" s="56"/>
      <c r="Q1358" s="17"/>
      <c r="R1358" s="150"/>
      <c r="S1358" s="150"/>
      <c r="T1358" s="150"/>
      <c r="U1358" s="150"/>
      <c r="V1358" s="334"/>
      <c r="W1358" s="338"/>
      <c r="X1358" s="192"/>
      <c r="Y1358" s="201"/>
      <c r="Z1358" s="151"/>
      <c r="AA1358" s="152"/>
      <c r="AB1358" s="152"/>
      <c r="AC1358" s="152"/>
      <c r="AD1358" s="152"/>
      <c r="AE1358" s="20"/>
      <c r="AF1358" s="20"/>
      <c r="AG1358" s="20"/>
      <c r="AH1358" s="20"/>
      <c r="AI1358" s="20"/>
      <c r="AJ1358" s="20"/>
      <c r="AK1358" s="20"/>
      <c r="AL1358" s="20"/>
      <c r="AM1358" s="20"/>
      <c r="AN1358" s="20"/>
      <c r="AO1358" s="20"/>
      <c r="AP1358" s="20"/>
      <c r="AQ1358" s="20"/>
      <c r="AR1358" s="20"/>
      <c r="AS1358" s="20"/>
      <c r="AT1358" s="20"/>
      <c r="AU1358" s="20"/>
      <c r="AV1358" s="20"/>
      <c r="AW1358" s="20"/>
      <c r="AX1358" s="20"/>
      <c r="AY1358" s="20"/>
      <c r="AZ1358" s="20"/>
      <c r="BA1358" s="20"/>
      <c r="BB1358" s="20"/>
      <c r="BC1358" s="20"/>
      <c r="BD1358" s="20"/>
      <c r="BE1358" s="20"/>
      <c r="BF1358" s="20"/>
      <c r="BG1358" s="20"/>
      <c r="BH1358" s="20"/>
      <c r="BI1358" s="20"/>
      <c r="BJ1358" s="20"/>
      <c r="BK1358" s="20"/>
      <c r="BL1358" s="20"/>
      <c r="BM1358" s="20"/>
      <c r="BN1358" s="20"/>
      <c r="BO1358" s="20"/>
      <c r="BP1358" s="20"/>
      <c r="BQ1358" s="20"/>
      <c r="BR1358" s="20"/>
      <c r="BS1358" s="20"/>
      <c r="BT1358" s="20"/>
      <c r="BU1358" s="20"/>
      <c r="BV1358" s="20"/>
      <c r="BW1358" s="20"/>
      <c r="BX1358" s="20"/>
      <c r="BY1358" s="20"/>
      <c r="BZ1358" s="20"/>
      <c r="CA1358" s="20"/>
      <c r="CB1358" s="20"/>
      <c r="CC1358" s="20"/>
      <c r="CD1358" s="20"/>
      <c r="CE1358" s="20"/>
      <c r="CF1358" s="20"/>
      <c r="CG1358" s="20"/>
      <c r="CH1358" s="20"/>
      <c r="CI1358" s="20"/>
      <c r="CJ1358" s="20"/>
      <c r="CK1358" s="20"/>
      <c r="CL1358" s="20"/>
      <c r="CM1358" s="20"/>
      <c r="CN1358" s="20"/>
      <c r="CO1358" s="20"/>
      <c r="CP1358" s="20"/>
      <c r="CQ1358" s="20"/>
      <c r="CR1358" s="20"/>
      <c r="CS1358" s="20"/>
      <c r="CT1358" s="20"/>
      <c r="CU1358" s="20"/>
      <c r="CV1358" s="20"/>
      <c r="CW1358" s="20"/>
      <c r="CX1358" s="20"/>
      <c r="CY1358" s="20"/>
      <c r="CZ1358" s="20"/>
      <c r="DA1358" s="20"/>
      <c r="DB1358" s="20"/>
      <c r="DC1358" s="20"/>
      <c r="DD1358" s="20"/>
      <c r="DE1358" s="20"/>
      <c r="DF1358" s="20"/>
      <c r="DG1358" s="20"/>
      <c r="DH1358" s="20"/>
      <c r="DI1358" s="20"/>
      <c r="DJ1358" s="20"/>
      <c r="DK1358" s="20"/>
      <c r="DL1358" s="20"/>
      <c r="DM1358" s="20"/>
      <c r="DN1358" s="20"/>
      <c r="DO1358" s="20"/>
      <c r="DP1358" s="20"/>
      <c r="DQ1358" s="20"/>
      <c r="DR1358" s="20"/>
      <c r="DS1358" s="20"/>
      <c r="DT1358" s="20"/>
      <c r="DU1358" s="20"/>
      <c r="DV1358" s="20"/>
      <c r="DW1358" s="20"/>
      <c r="DX1358" s="20"/>
      <c r="DY1358" s="20"/>
      <c r="DZ1358" s="20"/>
      <c r="EA1358" s="20"/>
      <c r="EB1358" s="20"/>
      <c r="EC1358" s="20"/>
      <c r="ED1358" s="20"/>
      <c r="EE1358" s="20"/>
      <c r="EF1358" s="20"/>
      <c r="EG1358" s="20"/>
      <c r="EH1358" s="20"/>
    </row>
    <row r="1359" spans="1:138" s="19" customFormat="1" ht="12" customHeight="1" x14ac:dyDescent="0.25">
      <c r="A1359" s="22"/>
      <c r="B1359" s="4"/>
      <c r="C1359" s="73"/>
      <c r="D1359" s="73"/>
      <c r="E1359" s="73"/>
      <c r="F1359" s="73"/>
      <c r="G1359" s="73"/>
      <c r="H1359" s="73"/>
      <c r="I1359" s="73"/>
      <c r="J1359" s="73"/>
      <c r="K1359" s="82"/>
      <c r="L1359" s="81"/>
      <c r="M1359" s="81"/>
      <c r="N1359" s="55"/>
      <c r="O1359" s="55"/>
      <c r="P1359" s="56"/>
      <c r="Q1359" s="17"/>
      <c r="R1359" s="150"/>
      <c r="S1359" s="150"/>
      <c r="T1359" s="150"/>
      <c r="U1359" s="150"/>
      <c r="V1359" s="334"/>
      <c r="W1359" s="338"/>
      <c r="X1359" s="192"/>
      <c r="Y1359" s="201"/>
      <c r="Z1359" s="151"/>
      <c r="AA1359" s="152"/>
      <c r="AB1359" s="152"/>
      <c r="AC1359" s="152"/>
      <c r="AD1359" s="152"/>
      <c r="AE1359" s="20"/>
      <c r="AF1359" s="20"/>
      <c r="AG1359" s="20"/>
      <c r="AH1359" s="20"/>
      <c r="AI1359" s="20"/>
      <c r="AJ1359" s="20"/>
      <c r="AK1359" s="20"/>
      <c r="AL1359" s="20"/>
      <c r="AM1359" s="20"/>
      <c r="AN1359" s="20"/>
      <c r="AO1359" s="20"/>
      <c r="AP1359" s="20"/>
      <c r="AQ1359" s="20"/>
      <c r="AR1359" s="20"/>
      <c r="AS1359" s="20"/>
      <c r="AT1359" s="20"/>
      <c r="AU1359" s="20"/>
      <c r="AV1359" s="20"/>
      <c r="AW1359" s="20"/>
      <c r="AX1359" s="20"/>
      <c r="AY1359" s="20"/>
      <c r="AZ1359" s="20"/>
      <c r="BA1359" s="20"/>
      <c r="BB1359" s="20"/>
      <c r="BC1359" s="20"/>
      <c r="BD1359" s="20"/>
      <c r="BE1359" s="20"/>
      <c r="BF1359" s="20"/>
      <c r="BG1359" s="20"/>
      <c r="BH1359" s="20"/>
      <c r="BI1359" s="20"/>
      <c r="BJ1359" s="20"/>
      <c r="BK1359" s="20"/>
      <c r="BL1359" s="20"/>
      <c r="BM1359" s="20"/>
      <c r="BN1359" s="20"/>
      <c r="BO1359" s="20"/>
      <c r="BP1359" s="20"/>
      <c r="BQ1359" s="20"/>
      <c r="BR1359" s="20"/>
      <c r="BS1359" s="20"/>
      <c r="BT1359" s="20"/>
      <c r="BU1359" s="20"/>
      <c r="BV1359" s="20"/>
      <c r="BW1359" s="20"/>
      <c r="BX1359" s="20"/>
      <c r="BY1359" s="20"/>
      <c r="BZ1359" s="20"/>
      <c r="CA1359" s="20"/>
      <c r="CB1359" s="20"/>
      <c r="CC1359" s="20"/>
      <c r="CD1359" s="20"/>
      <c r="CE1359" s="20"/>
      <c r="CF1359" s="20"/>
      <c r="CG1359" s="20"/>
      <c r="CH1359" s="20"/>
      <c r="CI1359" s="20"/>
      <c r="CJ1359" s="20"/>
      <c r="CK1359" s="20"/>
      <c r="CL1359" s="20"/>
      <c r="CM1359" s="20"/>
      <c r="CN1359" s="20"/>
      <c r="CO1359" s="20"/>
      <c r="CP1359" s="20"/>
      <c r="CQ1359" s="20"/>
      <c r="CR1359" s="20"/>
      <c r="CS1359" s="20"/>
      <c r="CT1359" s="20"/>
      <c r="CU1359" s="20"/>
      <c r="CV1359" s="20"/>
      <c r="CW1359" s="20"/>
      <c r="CX1359" s="20"/>
      <c r="CY1359" s="20"/>
      <c r="CZ1359" s="20"/>
      <c r="DA1359" s="20"/>
      <c r="DB1359" s="20"/>
      <c r="DC1359" s="20"/>
      <c r="DD1359" s="20"/>
      <c r="DE1359" s="20"/>
      <c r="DF1359" s="20"/>
      <c r="DG1359" s="20"/>
      <c r="DH1359" s="20"/>
      <c r="DI1359" s="20"/>
      <c r="DJ1359" s="20"/>
      <c r="DK1359" s="20"/>
      <c r="DL1359" s="20"/>
      <c r="DM1359" s="20"/>
      <c r="DN1359" s="20"/>
      <c r="DO1359" s="20"/>
      <c r="DP1359" s="20"/>
      <c r="DQ1359" s="20"/>
      <c r="DR1359" s="20"/>
      <c r="DS1359" s="20"/>
      <c r="DT1359" s="20"/>
      <c r="DU1359" s="20"/>
      <c r="DV1359" s="20"/>
      <c r="DW1359" s="20"/>
      <c r="DX1359" s="20"/>
      <c r="DY1359" s="20"/>
      <c r="DZ1359" s="20"/>
      <c r="EA1359" s="20"/>
      <c r="EB1359" s="20"/>
      <c r="EC1359" s="20"/>
      <c r="ED1359" s="20"/>
      <c r="EE1359" s="20"/>
      <c r="EF1359" s="20"/>
      <c r="EG1359" s="20"/>
      <c r="EH1359" s="20"/>
    </row>
    <row r="1360" spans="1:138" s="19" customFormat="1" ht="12" customHeight="1" x14ac:dyDescent="0.25">
      <c r="A1360" s="22"/>
      <c r="B1360" s="4"/>
      <c r="C1360" s="73"/>
      <c r="D1360" s="73"/>
      <c r="E1360" s="73"/>
      <c r="F1360" s="73"/>
      <c r="G1360" s="73"/>
      <c r="H1360" s="73"/>
      <c r="I1360" s="73"/>
      <c r="J1360" s="73"/>
      <c r="K1360" s="82"/>
      <c r="L1360" s="81"/>
      <c r="M1360" s="81"/>
      <c r="N1360" s="55"/>
      <c r="O1360" s="55"/>
      <c r="P1360" s="56"/>
      <c r="Q1360" s="17"/>
      <c r="R1360" s="150"/>
      <c r="S1360" s="150"/>
      <c r="T1360" s="150"/>
      <c r="U1360" s="150"/>
      <c r="V1360" s="334"/>
      <c r="W1360" s="338"/>
      <c r="X1360" s="192"/>
      <c r="Y1360" s="201"/>
      <c r="Z1360" s="151"/>
      <c r="AA1360" s="152"/>
      <c r="AB1360" s="152"/>
      <c r="AC1360" s="152"/>
      <c r="AD1360" s="152"/>
      <c r="AE1360" s="20"/>
      <c r="AF1360" s="20"/>
      <c r="AG1360" s="20"/>
      <c r="AH1360" s="20"/>
      <c r="AI1360" s="20"/>
      <c r="AJ1360" s="20"/>
      <c r="AK1360" s="20"/>
      <c r="AL1360" s="20"/>
      <c r="AM1360" s="20"/>
      <c r="AN1360" s="20"/>
      <c r="AO1360" s="20"/>
      <c r="AP1360" s="20"/>
      <c r="AQ1360" s="20"/>
      <c r="AR1360" s="20"/>
      <c r="AS1360" s="20"/>
      <c r="AT1360" s="20"/>
      <c r="AU1360" s="20"/>
      <c r="AV1360" s="20"/>
      <c r="AW1360" s="20"/>
      <c r="AX1360" s="20"/>
      <c r="AY1360" s="20"/>
      <c r="AZ1360" s="20"/>
      <c r="BA1360" s="20"/>
      <c r="BB1360" s="20"/>
      <c r="BC1360" s="20"/>
      <c r="BD1360" s="20"/>
      <c r="BE1360" s="20"/>
      <c r="BF1360" s="20"/>
      <c r="BG1360" s="20"/>
      <c r="BH1360" s="20"/>
      <c r="BI1360" s="20"/>
      <c r="BJ1360" s="20"/>
      <c r="BK1360" s="20"/>
      <c r="BL1360" s="20"/>
      <c r="BM1360" s="20"/>
      <c r="BN1360" s="20"/>
      <c r="BO1360" s="20"/>
      <c r="BP1360" s="20"/>
      <c r="BQ1360" s="20"/>
      <c r="BR1360" s="20"/>
      <c r="BS1360" s="20"/>
      <c r="BT1360" s="20"/>
      <c r="BU1360" s="20"/>
      <c r="BV1360" s="20"/>
      <c r="BW1360" s="20"/>
      <c r="BX1360" s="20"/>
      <c r="BY1360" s="20"/>
      <c r="BZ1360" s="20"/>
      <c r="CA1360" s="20"/>
      <c r="CB1360" s="20"/>
      <c r="CC1360" s="20"/>
      <c r="CD1360" s="20"/>
      <c r="CE1360" s="20"/>
      <c r="CF1360" s="20"/>
      <c r="CG1360" s="20"/>
      <c r="CH1360" s="20"/>
      <c r="CI1360" s="20"/>
      <c r="CJ1360" s="20"/>
      <c r="CK1360" s="20"/>
      <c r="CL1360" s="20"/>
      <c r="CM1360" s="20"/>
      <c r="CN1360" s="20"/>
      <c r="CO1360" s="20"/>
      <c r="CP1360" s="20"/>
      <c r="CQ1360" s="20"/>
      <c r="CR1360" s="20"/>
      <c r="CS1360" s="20"/>
      <c r="CT1360" s="20"/>
      <c r="CU1360" s="20"/>
      <c r="CV1360" s="20"/>
      <c r="CW1360" s="20"/>
      <c r="CX1360" s="20"/>
      <c r="CY1360" s="20"/>
      <c r="CZ1360" s="20"/>
      <c r="DA1360" s="20"/>
      <c r="DB1360" s="20"/>
      <c r="DC1360" s="20"/>
      <c r="DD1360" s="20"/>
      <c r="DE1360" s="20"/>
      <c r="DF1360" s="20"/>
      <c r="DG1360" s="20"/>
      <c r="DH1360" s="20"/>
      <c r="DI1360" s="20"/>
      <c r="DJ1360" s="20"/>
      <c r="DK1360" s="20"/>
      <c r="DL1360" s="20"/>
      <c r="DM1360" s="20"/>
      <c r="DN1360" s="20"/>
      <c r="DO1360" s="20"/>
      <c r="DP1360" s="20"/>
      <c r="DQ1360" s="20"/>
      <c r="DR1360" s="20"/>
      <c r="DS1360" s="20"/>
      <c r="DT1360" s="20"/>
      <c r="DU1360" s="20"/>
      <c r="DV1360" s="20"/>
      <c r="DW1360" s="20"/>
      <c r="DX1360" s="20"/>
      <c r="DY1360" s="20"/>
      <c r="DZ1360" s="20"/>
      <c r="EA1360" s="20"/>
      <c r="EB1360" s="20"/>
      <c r="EC1360" s="20"/>
      <c r="ED1360" s="20"/>
      <c r="EE1360" s="20"/>
      <c r="EF1360" s="20"/>
      <c r="EG1360" s="20"/>
      <c r="EH1360" s="20"/>
    </row>
    <row r="1361" spans="1:138" s="19" customFormat="1" ht="12" customHeight="1" x14ac:dyDescent="0.25">
      <c r="A1361" s="22"/>
      <c r="B1361" s="4"/>
      <c r="C1361" s="73"/>
      <c r="D1361" s="73"/>
      <c r="E1361" s="73"/>
      <c r="F1361" s="73"/>
      <c r="G1361" s="73"/>
      <c r="H1361" s="73"/>
      <c r="I1361" s="73"/>
      <c r="J1361" s="73"/>
      <c r="K1361" s="82"/>
      <c r="L1361" s="81"/>
      <c r="M1361" s="81"/>
      <c r="N1361" s="55"/>
      <c r="O1361" s="55"/>
      <c r="P1361" s="56"/>
      <c r="Q1361" s="17"/>
      <c r="R1361" s="150"/>
      <c r="S1361" s="150"/>
      <c r="T1361" s="150"/>
      <c r="U1361" s="150"/>
      <c r="V1361" s="334"/>
      <c r="W1361" s="338"/>
      <c r="X1361" s="192"/>
      <c r="Y1361" s="201"/>
      <c r="Z1361" s="151"/>
      <c r="AA1361" s="152"/>
      <c r="AB1361" s="152"/>
      <c r="AC1361" s="152"/>
      <c r="AD1361" s="152"/>
      <c r="AE1361" s="20"/>
      <c r="AF1361" s="20"/>
      <c r="AG1361" s="20"/>
      <c r="AH1361" s="20"/>
      <c r="AI1361" s="20"/>
      <c r="AJ1361" s="20"/>
      <c r="AK1361" s="20"/>
      <c r="AL1361" s="20"/>
      <c r="AM1361" s="20"/>
      <c r="AN1361" s="20"/>
      <c r="AO1361" s="20"/>
      <c r="AP1361" s="20"/>
      <c r="AQ1361" s="20"/>
      <c r="AR1361" s="20"/>
      <c r="AS1361" s="20"/>
      <c r="AT1361" s="20"/>
      <c r="AU1361" s="20"/>
      <c r="AV1361" s="20"/>
      <c r="AW1361" s="20"/>
      <c r="AX1361" s="20"/>
      <c r="AY1361" s="20"/>
      <c r="AZ1361" s="20"/>
      <c r="BA1361" s="20"/>
      <c r="BB1361" s="20"/>
      <c r="BC1361" s="20"/>
      <c r="BD1361" s="20"/>
      <c r="BE1361" s="20"/>
      <c r="BF1361" s="20"/>
      <c r="BG1361" s="20"/>
      <c r="BH1361" s="20"/>
      <c r="BI1361" s="20"/>
      <c r="BJ1361" s="20"/>
      <c r="BK1361" s="20"/>
      <c r="BL1361" s="20"/>
      <c r="BM1361" s="20"/>
      <c r="BN1361" s="20"/>
      <c r="BO1361" s="20"/>
      <c r="BP1361" s="20"/>
      <c r="BQ1361" s="20"/>
      <c r="BR1361" s="20"/>
      <c r="BS1361" s="20"/>
      <c r="BT1361" s="20"/>
      <c r="BU1361" s="20"/>
      <c r="BV1361" s="20"/>
      <c r="BW1361" s="20"/>
      <c r="BX1361" s="20"/>
      <c r="BY1361" s="20"/>
      <c r="BZ1361" s="20"/>
      <c r="CA1361" s="20"/>
      <c r="CB1361" s="20"/>
      <c r="CC1361" s="20"/>
      <c r="CD1361" s="20"/>
      <c r="CE1361" s="20"/>
      <c r="CF1361" s="20"/>
      <c r="CG1361" s="20"/>
      <c r="CH1361" s="20"/>
      <c r="CI1361" s="20"/>
      <c r="CJ1361" s="20"/>
      <c r="CK1361" s="20"/>
      <c r="CL1361" s="20"/>
      <c r="CM1361" s="20"/>
      <c r="CN1361" s="20"/>
      <c r="CO1361" s="20"/>
      <c r="CP1361" s="20"/>
      <c r="CQ1361" s="20"/>
      <c r="CR1361" s="20"/>
      <c r="CS1361" s="20"/>
      <c r="CT1361" s="20"/>
      <c r="CU1361" s="20"/>
      <c r="CV1361" s="20"/>
      <c r="CW1361" s="20"/>
      <c r="CX1361" s="20"/>
      <c r="CY1361" s="20"/>
      <c r="CZ1361" s="20"/>
      <c r="DA1361" s="20"/>
      <c r="DB1361" s="20"/>
      <c r="DC1361" s="20"/>
      <c r="DD1361" s="20"/>
      <c r="DE1361" s="20"/>
      <c r="DF1361" s="20"/>
      <c r="DG1361" s="20"/>
      <c r="DH1361" s="20"/>
      <c r="DI1361" s="20"/>
      <c r="DJ1361" s="20"/>
      <c r="DK1361" s="20"/>
      <c r="DL1361" s="20"/>
      <c r="DM1361" s="20"/>
      <c r="DN1361" s="20"/>
      <c r="DO1361" s="20"/>
      <c r="DP1361" s="20"/>
      <c r="DQ1361" s="20"/>
      <c r="DR1361" s="20"/>
      <c r="DS1361" s="20"/>
      <c r="DT1361" s="20"/>
      <c r="DU1361" s="20"/>
      <c r="DV1361" s="20"/>
      <c r="DW1361" s="20"/>
      <c r="DX1361" s="20"/>
      <c r="DY1361" s="20"/>
      <c r="DZ1361" s="20"/>
      <c r="EA1361" s="20"/>
      <c r="EB1361" s="20"/>
      <c r="EC1361" s="20"/>
      <c r="ED1361" s="20"/>
      <c r="EE1361" s="20"/>
      <c r="EF1361" s="20"/>
      <c r="EG1361" s="20"/>
      <c r="EH1361" s="20"/>
    </row>
    <row r="1362" spans="1:138" s="19" customFormat="1" ht="12" customHeight="1" x14ac:dyDescent="0.25">
      <c r="A1362" s="22"/>
      <c r="B1362" s="4"/>
      <c r="C1362" s="73"/>
      <c r="D1362" s="73"/>
      <c r="E1362" s="73"/>
      <c r="F1362" s="73"/>
      <c r="G1362" s="73"/>
      <c r="H1362" s="73"/>
      <c r="I1362" s="73"/>
      <c r="J1362" s="73"/>
      <c r="K1362" s="82"/>
      <c r="L1362" s="81"/>
      <c r="M1362" s="81"/>
      <c r="N1362" s="55"/>
      <c r="O1362" s="55"/>
      <c r="P1362" s="56"/>
      <c r="Q1362" s="17"/>
      <c r="R1362" s="150"/>
      <c r="S1362" s="150"/>
      <c r="T1362" s="150"/>
      <c r="U1362" s="150"/>
      <c r="V1362" s="334"/>
      <c r="W1362" s="338"/>
      <c r="X1362" s="192"/>
      <c r="Y1362" s="201"/>
      <c r="Z1362" s="151"/>
      <c r="AA1362" s="152"/>
      <c r="AB1362" s="152"/>
      <c r="AC1362" s="152"/>
      <c r="AD1362" s="152"/>
      <c r="AE1362" s="20"/>
      <c r="AF1362" s="20"/>
      <c r="AG1362" s="20"/>
      <c r="AH1362" s="20"/>
      <c r="AI1362" s="20"/>
      <c r="AJ1362" s="20"/>
      <c r="AK1362" s="20"/>
      <c r="AL1362" s="20"/>
      <c r="AM1362" s="20"/>
      <c r="AN1362" s="20"/>
      <c r="AO1362" s="20"/>
      <c r="AP1362" s="20"/>
      <c r="AQ1362" s="20"/>
      <c r="AR1362" s="20"/>
      <c r="AS1362" s="20"/>
      <c r="AT1362" s="20"/>
      <c r="AU1362" s="20"/>
      <c r="AV1362" s="20"/>
      <c r="AW1362" s="20"/>
      <c r="AX1362" s="20"/>
      <c r="AY1362" s="20"/>
      <c r="AZ1362" s="20"/>
      <c r="BA1362" s="20"/>
      <c r="BB1362" s="20"/>
      <c r="BC1362" s="20"/>
      <c r="BD1362" s="20"/>
      <c r="BE1362" s="20"/>
      <c r="BF1362" s="20"/>
      <c r="BG1362" s="20"/>
      <c r="BH1362" s="20"/>
      <c r="BI1362" s="20"/>
      <c r="BJ1362" s="20"/>
      <c r="BK1362" s="20"/>
      <c r="BL1362" s="20"/>
      <c r="BM1362" s="20"/>
      <c r="BN1362" s="20"/>
      <c r="BO1362" s="20"/>
      <c r="BP1362" s="20"/>
      <c r="BQ1362" s="20"/>
      <c r="BR1362" s="20"/>
      <c r="BS1362" s="20"/>
      <c r="BT1362" s="20"/>
      <c r="BU1362" s="20"/>
      <c r="BV1362" s="20"/>
      <c r="BW1362" s="20"/>
      <c r="BX1362" s="20"/>
      <c r="BY1362" s="20"/>
      <c r="BZ1362" s="20"/>
      <c r="CA1362" s="20"/>
      <c r="CB1362" s="20"/>
      <c r="CC1362" s="20"/>
      <c r="CD1362" s="20"/>
      <c r="CE1362" s="20"/>
      <c r="CF1362" s="20"/>
      <c r="CG1362" s="20"/>
      <c r="CH1362" s="20"/>
      <c r="CI1362" s="20"/>
      <c r="CJ1362" s="20"/>
      <c r="CK1362" s="20"/>
      <c r="CL1362" s="20"/>
      <c r="CM1362" s="20"/>
      <c r="CN1362" s="20"/>
      <c r="CO1362" s="20"/>
      <c r="CP1362" s="20"/>
      <c r="CQ1362" s="20"/>
      <c r="CR1362" s="20"/>
      <c r="CS1362" s="20"/>
      <c r="CT1362" s="20"/>
      <c r="CU1362" s="20"/>
      <c r="CV1362" s="20"/>
      <c r="CW1362" s="20"/>
      <c r="CX1362" s="20"/>
      <c r="CY1362" s="20"/>
      <c r="CZ1362" s="20"/>
      <c r="DA1362" s="20"/>
      <c r="DB1362" s="20"/>
      <c r="DC1362" s="20"/>
      <c r="DD1362" s="20"/>
      <c r="DE1362" s="20"/>
      <c r="DF1362" s="20"/>
      <c r="DG1362" s="20"/>
      <c r="DH1362" s="20"/>
      <c r="DI1362" s="20"/>
      <c r="DJ1362" s="20"/>
      <c r="DK1362" s="20"/>
      <c r="DL1362" s="20"/>
      <c r="DM1362" s="20"/>
      <c r="DN1362" s="20"/>
      <c r="DO1362" s="20"/>
      <c r="DP1362" s="20"/>
      <c r="DQ1362" s="20"/>
      <c r="DR1362" s="20"/>
      <c r="DS1362" s="20"/>
      <c r="DT1362" s="20"/>
      <c r="DU1362" s="20"/>
      <c r="DV1362" s="20"/>
      <c r="DW1362" s="20"/>
      <c r="DX1362" s="20"/>
      <c r="DY1362" s="20"/>
      <c r="DZ1362" s="20"/>
      <c r="EA1362" s="20"/>
      <c r="EB1362" s="20"/>
      <c r="EC1362" s="20"/>
      <c r="ED1362" s="20"/>
      <c r="EE1362" s="20"/>
      <c r="EF1362" s="20"/>
      <c r="EG1362" s="20"/>
      <c r="EH1362" s="20"/>
    </row>
    <row r="1363" spans="1:138" s="19" customFormat="1" ht="12" customHeight="1" x14ac:dyDescent="0.25">
      <c r="A1363" s="22"/>
      <c r="B1363" s="4"/>
      <c r="C1363" s="73"/>
      <c r="D1363" s="73"/>
      <c r="E1363" s="73"/>
      <c r="F1363" s="73"/>
      <c r="G1363" s="73"/>
      <c r="H1363" s="73"/>
      <c r="I1363" s="73"/>
      <c r="J1363" s="73"/>
      <c r="K1363" s="82"/>
      <c r="L1363" s="81"/>
      <c r="M1363" s="81"/>
      <c r="N1363" s="55"/>
      <c r="O1363" s="55"/>
      <c r="P1363" s="56"/>
      <c r="Q1363" s="17"/>
      <c r="R1363" s="150"/>
      <c r="S1363" s="150"/>
      <c r="T1363" s="150"/>
      <c r="U1363" s="150"/>
      <c r="V1363" s="334"/>
      <c r="W1363" s="338"/>
      <c r="X1363" s="192"/>
      <c r="Y1363" s="201"/>
      <c r="Z1363" s="151"/>
      <c r="AA1363" s="152"/>
      <c r="AB1363" s="152"/>
      <c r="AC1363" s="152"/>
      <c r="AD1363" s="152"/>
      <c r="AE1363" s="20"/>
      <c r="AF1363" s="20"/>
      <c r="AG1363" s="20"/>
      <c r="AH1363" s="20"/>
      <c r="AI1363" s="20"/>
      <c r="AJ1363" s="20"/>
      <c r="AK1363" s="20"/>
      <c r="AL1363" s="20"/>
      <c r="AM1363" s="20"/>
      <c r="AN1363" s="20"/>
      <c r="AO1363" s="20"/>
      <c r="AP1363" s="20"/>
      <c r="AQ1363" s="20"/>
      <c r="AR1363" s="20"/>
      <c r="AS1363" s="20"/>
      <c r="AT1363" s="20"/>
      <c r="AU1363" s="20"/>
      <c r="AV1363" s="20"/>
      <c r="AW1363" s="20"/>
      <c r="AX1363" s="20"/>
      <c r="AY1363" s="20"/>
      <c r="AZ1363" s="20"/>
      <c r="BA1363" s="20"/>
      <c r="BB1363" s="20"/>
      <c r="BC1363" s="20"/>
      <c r="BD1363" s="20"/>
      <c r="BE1363" s="20"/>
      <c r="BF1363" s="20"/>
      <c r="BG1363" s="20"/>
      <c r="BH1363" s="20"/>
      <c r="BI1363" s="20"/>
      <c r="BJ1363" s="20"/>
      <c r="BK1363" s="20"/>
      <c r="BL1363" s="20"/>
      <c r="BM1363" s="20"/>
      <c r="BN1363" s="20"/>
      <c r="BO1363" s="20"/>
      <c r="BP1363" s="20"/>
      <c r="BQ1363" s="20"/>
      <c r="BR1363" s="20"/>
      <c r="BS1363" s="20"/>
      <c r="BT1363" s="20"/>
      <c r="BU1363" s="20"/>
      <c r="BV1363" s="20"/>
      <c r="BW1363" s="20"/>
      <c r="BX1363" s="20"/>
      <c r="BY1363" s="20"/>
      <c r="BZ1363" s="20"/>
      <c r="CA1363" s="20"/>
      <c r="CB1363" s="20"/>
      <c r="CC1363" s="20"/>
      <c r="CD1363" s="20"/>
      <c r="CE1363" s="20"/>
      <c r="CF1363" s="20"/>
      <c r="CG1363" s="20"/>
      <c r="CH1363" s="20"/>
      <c r="CI1363" s="20"/>
      <c r="CJ1363" s="20"/>
      <c r="CK1363" s="20"/>
      <c r="CL1363" s="20"/>
      <c r="CM1363" s="20"/>
      <c r="CN1363" s="20"/>
      <c r="CO1363" s="20"/>
      <c r="CP1363" s="20"/>
      <c r="CQ1363" s="20"/>
      <c r="CR1363" s="20"/>
      <c r="CS1363" s="20"/>
      <c r="CT1363" s="20"/>
      <c r="CU1363" s="20"/>
      <c r="CV1363" s="20"/>
      <c r="CW1363" s="20"/>
      <c r="CX1363" s="20"/>
      <c r="CY1363" s="20"/>
      <c r="CZ1363" s="20"/>
      <c r="DA1363" s="20"/>
      <c r="DB1363" s="20"/>
      <c r="DC1363" s="20"/>
      <c r="DD1363" s="20"/>
      <c r="DE1363" s="20"/>
      <c r="DF1363" s="20"/>
      <c r="DG1363" s="20"/>
      <c r="DH1363" s="20"/>
      <c r="DI1363" s="20"/>
      <c r="DJ1363" s="20"/>
      <c r="DK1363" s="20"/>
      <c r="DL1363" s="20"/>
      <c r="DM1363" s="20"/>
      <c r="DN1363" s="20"/>
      <c r="DO1363" s="20"/>
      <c r="DP1363" s="20"/>
      <c r="DQ1363" s="20"/>
      <c r="DR1363" s="20"/>
      <c r="DS1363" s="20"/>
      <c r="DT1363" s="20"/>
      <c r="DU1363" s="20"/>
      <c r="DV1363" s="20"/>
      <c r="DW1363" s="20"/>
      <c r="DX1363" s="20"/>
      <c r="DY1363" s="20"/>
      <c r="DZ1363" s="20"/>
      <c r="EA1363" s="20"/>
      <c r="EB1363" s="20"/>
      <c r="EC1363" s="20"/>
      <c r="ED1363" s="20"/>
      <c r="EE1363" s="20"/>
      <c r="EF1363" s="20"/>
      <c r="EG1363" s="20"/>
      <c r="EH1363" s="20"/>
    </row>
    <row r="1364" spans="1:138" s="19" customFormat="1" ht="12" customHeight="1" x14ac:dyDescent="0.25">
      <c r="A1364" s="22"/>
      <c r="B1364" s="4"/>
      <c r="C1364" s="73"/>
      <c r="D1364" s="73"/>
      <c r="E1364" s="73"/>
      <c r="F1364" s="73"/>
      <c r="G1364" s="73"/>
      <c r="H1364" s="73"/>
      <c r="I1364" s="73"/>
      <c r="J1364" s="73"/>
      <c r="K1364" s="82"/>
      <c r="L1364" s="81"/>
      <c r="M1364" s="81"/>
      <c r="N1364" s="55"/>
      <c r="O1364" s="55"/>
      <c r="P1364" s="56"/>
      <c r="Q1364" s="17"/>
      <c r="R1364" s="150"/>
      <c r="S1364" s="150"/>
      <c r="T1364" s="150"/>
      <c r="U1364" s="150"/>
      <c r="V1364" s="334"/>
      <c r="W1364" s="338"/>
      <c r="X1364" s="192"/>
      <c r="Y1364" s="201"/>
      <c r="Z1364" s="151"/>
      <c r="AA1364" s="152"/>
      <c r="AB1364" s="152"/>
      <c r="AC1364" s="152"/>
      <c r="AD1364" s="152"/>
      <c r="AE1364" s="20"/>
      <c r="AF1364" s="20"/>
      <c r="AG1364" s="20"/>
      <c r="AH1364" s="20"/>
      <c r="AI1364" s="20"/>
      <c r="AJ1364" s="20"/>
      <c r="AK1364" s="20"/>
      <c r="AL1364" s="20"/>
      <c r="AM1364" s="20"/>
      <c r="AN1364" s="20"/>
      <c r="AO1364" s="20"/>
      <c r="AP1364" s="20"/>
      <c r="AQ1364" s="20"/>
      <c r="AR1364" s="20"/>
      <c r="AS1364" s="20"/>
      <c r="AT1364" s="20"/>
      <c r="AU1364" s="20"/>
      <c r="AV1364" s="20"/>
      <c r="AW1364" s="20"/>
      <c r="AX1364" s="20"/>
      <c r="AY1364" s="20"/>
      <c r="AZ1364" s="20"/>
      <c r="BA1364" s="20"/>
      <c r="BB1364" s="20"/>
      <c r="BC1364" s="20"/>
      <c r="BD1364" s="20"/>
      <c r="BE1364" s="20"/>
      <c r="BF1364" s="20"/>
      <c r="BG1364" s="20"/>
      <c r="BH1364" s="20"/>
      <c r="BI1364" s="20"/>
      <c r="BJ1364" s="20"/>
      <c r="BK1364" s="20"/>
      <c r="BL1364" s="20"/>
      <c r="BM1364" s="20"/>
      <c r="BN1364" s="20"/>
      <c r="BO1364" s="20"/>
      <c r="BP1364" s="20"/>
      <c r="BQ1364" s="20"/>
      <c r="BR1364" s="20"/>
      <c r="BS1364" s="20"/>
      <c r="BT1364" s="20"/>
      <c r="BU1364" s="20"/>
      <c r="BV1364" s="20"/>
      <c r="BW1364" s="20"/>
      <c r="BX1364" s="20"/>
      <c r="BY1364" s="20"/>
      <c r="BZ1364" s="20"/>
      <c r="CA1364" s="20"/>
      <c r="CB1364" s="20"/>
      <c r="CC1364" s="20"/>
      <c r="CD1364" s="20"/>
      <c r="CE1364" s="20"/>
      <c r="CF1364" s="20"/>
      <c r="CG1364" s="20"/>
      <c r="CH1364" s="20"/>
      <c r="CI1364" s="20"/>
      <c r="CJ1364" s="20"/>
      <c r="CK1364" s="20"/>
      <c r="CL1364" s="20"/>
      <c r="CM1364" s="20"/>
      <c r="CN1364" s="20"/>
      <c r="CO1364" s="20"/>
      <c r="CP1364" s="20"/>
      <c r="CQ1364" s="20"/>
      <c r="CR1364" s="20"/>
      <c r="CS1364" s="20"/>
      <c r="CT1364" s="20"/>
      <c r="CU1364" s="20"/>
      <c r="CV1364" s="20"/>
      <c r="CW1364" s="20"/>
      <c r="CX1364" s="20"/>
      <c r="CY1364" s="20"/>
      <c r="CZ1364" s="20"/>
      <c r="DA1364" s="20"/>
      <c r="DB1364" s="20"/>
      <c r="DC1364" s="20"/>
      <c r="DD1364" s="20"/>
      <c r="DE1364" s="20"/>
      <c r="DF1364" s="20"/>
      <c r="DG1364" s="20"/>
      <c r="DH1364" s="20"/>
      <c r="DI1364" s="20"/>
      <c r="DJ1364" s="20"/>
      <c r="DK1364" s="20"/>
      <c r="DL1364" s="20"/>
      <c r="DM1364" s="20"/>
      <c r="DN1364" s="20"/>
      <c r="DO1364" s="20"/>
      <c r="DP1364" s="20"/>
      <c r="DQ1364" s="20"/>
      <c r="DR1364" s="20"/>
      <c r="DS1364" s="20"/>
      <c r="DT1364" s="20"/>
      <c r="DU1364" s="20"/>
      <c r="DV1364" s="20"/>
      <c r="DW1364" s="20"/>
      <c r="DX1364" s="20"/>
      <c r="DY1364" s="20"/>
      <c r="DZ1364" s="20"/>
      <c r="EA1364" s="20"/>
      <c r="EB1364" s="20"/>
      <c r="EC1364" s="20"/>
      <c r="ED1364" s="20"/>
      <c r="EE1364" s="20"/>
      <c r="EF1364" s="20"/>
      <c r="EG1364" s="20"/>
      <c r="EH1364" s="20"/>
    </row>
    <row r="1365" spans="1:138" s="19" customFormat="1" ht="12" customHeight="1" x14ac:dyDescent="0.25">
      <c r="A1365" s="22"/>
      <c r="B1365" s="4"/>
      <c r="C1365" s="73"/>
      <c r="D1365" s="73"/>
      <c r="E1365" s="73"/>
      <c r="F1365" s="73"/>
      <c r="G1365" s="73"/>
      <c r="H1365" s="73"/>
      <c r="I1365" s="73"/>
      <c r="J1365" s="73"/>
      <c r="K1365" s="82"/>
      <c r="L1365" s="81"/>
      <c r="M1365" s="81"/>
      <c r="N1365" s="55"/>
      <c r="O1365" s="55"/>
      <c r="P1365" s="56"/>
      <c r="Q1365" s="17"/>
      <c r="R1365" s="150"/>
      <c r="S1365" s="150"/>
      <c r="T1365" s="150"/>
      <c r="U1365" s="150"/>
      <c r="V1365" s="334"/>
      <c r="W1365" s="338"/>
      <c r="X1365" s="192"/>
      <c r="Y1365" s="201"/>
      <c r="Z1365" s="151"/>
      <c r="AA1365" s="152"/>
      <c r="AB1365" s="152"/>
      <c r="AC1365" s="152"/>
      <c r="AD1365" s="152"/>
      <c r="AE1365" s="20"/>
      <c r="AF1365" s="20"/>
      <c r="AG1365" s="20"/>
      <c r="AH1365" s="20"/>
      <c r="AI1365" s="20"/>
      <c r="AJ1365" s="20"/>
      <c r="AK1365" s="20"/>
      <c r="AL1365" s="20"/>
      <c r="AM1365" s="20"/>
      <c r="AN1365" s="20"/>
      <c r="AO1365" s="20"/>
      <c r="AP1365" s="20"/>
      <c r="AQ1365" s="20"/>
      <c r="AR1365" s="20"/>
      <c r="AS1365" s="20"/>
      <c r="AT1365" s="20"/>
      <c r="AU1365" s="20"/>
      <c r="AV1365" s="20"/>
      <c r="AW1365" s="20"/>
      <c r="AX1365" s="20"/>
      <c r="AY1365" s="20"/>
      <c r="AZ1365" s="20"/>
      <c r="BA1365" s="20"/>
      <c r="BB1365" s="20"/>
      <c r="BC1365" s="20"/>
      <c r="BD1365" s="20"/>
      <c r="BE1365" s="20"/>
      <c r="BF1365" s="20"/>
      <c r="BG1365" s="20"/>
      <c r="BH1365" s="20"/>
      <c r="BI1365" s="20"/>
      <c r="BJ1365" s="20"/>
      <c r="BK1365" s="20"/>
      <c r="BL1365" s="20"/>
      <c r="BM1365" s="20"/>
      <c r="BN1365" s="20"/>
      <c r="BO1365" s="20"/>
      <c r="BP1365" s="20"/>
      <c r="BQ1365" s="20"/>
      <c r="BR1365" s="20"/>
      <c r="BS1365" s="20"/>
      <c r="BT1365" s="20"/>
      <c r="BU1365" s="20"/>
      <c r="BV1365" s="20"/>
      <c r="BW1365" s="20"/>
      <c r="BX1365" s="20"/>
      <c r="BY1365" s="20"/>
      <c r="BZ1365" s="20"/>
      <c r="CA1365" s="20"/>
      <c r="CB1365" s="20"/>
      <c r="CC1365" s="20"/>
      <c r="CD1365" s="20"/>
      <c r="CE1365" s="20"/>
      <c r="CF1365" s="20"/>
      <c r="CG1365" s="20"/>
      <c r="CH1365" s="20"/>
      <c r="CI1365" s="20"/>
      <c r="CJ1365" s="20"/>
      <c r="CK1365" s="20"/>
      <c r="CL1365" s="20"/>
      <c r="CM1365" s="20"/>
      <c r="CN1365" s="20"/>
      <c r="CO1365" s="20"/>
      <c r="CP1365" s="20"/>
      <c r="CQ1365" s="20"/>
      <c r="CR1365" s="20"/>
      <c r="CS1365" s="20"/>
      <c r="CT1365" s="20"/>
      <c r="CU1365" s="20"/>
      <c r="CV1365" s="20"/>
      <c r="CW1365" s="20"/>
      <c r="CX1365" s="20"/>
      <c r="CY1365" s="20"/>
      <c r="CZ1365" s="20"/>
      <c r="DA1365" s="20"/>
      <c r="DB1365" s="20"/>
      <c r="DC1365" s="20"/>
      <c r="DD1365" s="20"/>
      <c r="DE1365" s="20"/>
      <c r="DF1365" s="20"/>
      <c r="DG1365" s="20"/>
      <c r="DH1365" s="20"/>
      <c r="DI1365" s="20"/>
      <c r="DJ1365" s="20"/>
      <c r="DK1365" s="20"/>
      <c r="DL1365" s="20"/>
      <c r="DM1365" s="20"/>
      <c r="DN1365" s="20"/>
      <c r="DO1365" s="20"/>
      <c r="DP1365" s="20"/>
      <c r="DQ1365" s="20"/>
      <c r="DR1365" s="20"/>
      <c r="DS1365" s="20"/>
      <c r="DT1365" s="20"/>
      <c r="DU1365" s="20"/>
      <c r="DV1365" s="20"/>
      <c r="DW1365" s="20"/>
      <c r="DX1365" s="20"/>
      <c r="DY1365" s="20"/>
      <c r="DZ1365" s="20"/>
      <c r="EA1365" s="20"/>
      <c r="EB1365" s="20"/>
      <c r="EC1365" s="20"/>
      <c r="ED1365" s="20"/>
      <c r="EE1365" s="20"/>
      <c r="EF1365" s="20"/>
      <c r="EG1365" s="20"/>
      <c r="EH1365" s="20"/>
    </row>
    <row r="1366" spans="1:138" s="19" customFormat="1" ht="12" customHeight="1" x14ac:dyDescent="0.25">
      <c r="A1366" s="22"/>
      <c r="B1366" s="4"/>
      <c r="C1366" s="73"/>
      <c r="D1366" s="73"/>
      <c r="E1366" s="73"/>
      <c r="F1366" s="73"/>
      <c r="G1366" s="73"/>
      <c r="H1366" s="73"/>
      <c r="I1366" s="73"/>
      <c r="J1366" s="73"/>
      <c r="K1366" s="82"/>
      <c r="L1366" s="81"/>
      <c r="M1366" s="81"/>
      <c r="N1366" s="55"/>
      <c r="O1366" s="55"/>
      <c r="P1366" s="56"/>
      <c r="Q1366" s="47"/>
      <c r="R1366" s="153"/>
      <c r="S1366" s="153"/>
      <c r="T1366" s="153"/>
      <c r="U1366" s="153"/>
      <c r="V1366" s="321"/>
      <c r="W1366" s="341"/>
      <c r="X1366" s="194"/>
      <c r="Y1366" s="202"/>
      <c r="Z1366" s="153"/>
      <c r="AA1366" s="152"/>
      <c r="AB1366" s="152"/>
      <c r="AC1366" s="152"/>
      <c r="AD1366" s="152"/>
      <c r="AE1366" s="20"/>
      <c r="AF1366" s="20"/>
      <c r="AG1366" s="20"/>
      <c r="AH1366" s="20"/>
      <c r="AI1366" s="20"/>
      <c r="AJ1366" s="20"/>
      <c r="AK1366" s="20"/>
      <c r="AL1366" s="20"/>
      <c r="AM1366" s="20"/>
      <c r="AN1366" s="20"/>
      <c r="AO1366" s="20"/>
      <c r="AP1366" s="20"/>
      <c r="AQ1366" s="20"/>
      <c r="AR1366" s="20"/>
      <c r="AS1366" s="20"/>
      <c r="AT1366" s="20"/>
      <c r="AU1366" s="20"/>
      <c r="AV1366" s="20"/>
      <c r="AW1366" s="20"/>
      <c r="AX1366" s="20"/>
      <c r="AY1366" s="20"/>
      <c r="AZ1366" s="20"/>
      <c r="BA1366" s="20"/>
      <c r="BB1366" s="20"/>
      <c r="BC1366" s="20"/>
      <c r="BD1366" s="20"/>
      <c r="BE1366" s="20"/>
      <c r="BF1366" s="20"/>
      <c r="BG1366" s="20"/>
      <c r="BH1366" s="20"/>
      <c r="BI1366" s="20"/>
      <c r="BJ1366" s="20"/>
      <c r="BK1366" s="20"/>
      <c r="BL1366" s="20"/>
      <c r="BM1366" s="20"/>
      <c r="BN1366" s="20"/>
      <c r="BO1366" s="20"/>
      <c r="BP1366" s="20"/>
      <c r="BQ1366" s="20"/>
      <c r="BR1366" s="20"/>
      <c r="BS1366" s="20"/>
      <c r="BT1366" s="20"/>
      <c r="BU1366" s="20"/>
      <c r="BV1366" s="20"/>
      <c r="BW1366" s="20"/>
      <c r="BX1366" s="20"/>
      <c r="BY1366" s="20"/>
      <c r="BZ1366" s="20"/>
      <c r="CA1366" s="20"/>
      <c r="CB1366" s="20"/>
      <c r="CC1366" s="20"/>
      <c r="CD1366" s="20"/>
      <c r="CE1366" s="20"/>
      <c r="CF1366" s="20"/>
      <c r="CG1366" s="20"/>
      <c r="CH1366" s="20"/>
      <c r="CI1366" s="20"/>
      <c r="CJ1366" s="20"/>
      <c r="CK1366" s="20"/>
      <c r="CL1366" s="20"/>
      <c r="CM1366" s="20"/>
      <c r="CN1366" s="20"/>
      <c r="CO1366" s="20"/>
      <c r="CP1366" s="20"/>
      <c r="CQ1366" s="20"/>
      <c r="CR1366" s="20"/>
      <c r="CS1366" s="20"/>
      <c r="CT1366" s="20"/>
      <c r="CU1366" s="20"/>
      <c r="CV1366" s="20"/>
      <c r="CW1366" s="20"/>
      <c r="CX1366" s="20"/>
      <c r="CY1366" s="20"/>
      <c r="CZ1366" s="20"/>
      <c r="DA1366" s="20"/>
      <c r="DB1366" s="20"/>
      <c r="DC1366" s="20"/>
      <c r="DD1366" s="20"/>
      <c r="DE1366" s="20"/>
      <c r="DF1366" s="20"/>
      <c r="DG1366" s="20"/>
      <c r="DH1366" s="20"/>
      <c r="DI1366" s="20"/>
      <c r="DJ1366" s="20"/>
      <c r="DK1366" s="20"/>
      <c r="DL1366" s="20"/>
      <c r="DM1366" s="20"/>
      <c r="DN1366" s="20"/>
      <c r="DO1366" s="20"/>
      <c r="DP1366" s="20"/>
      <c r="DQ1366" s="20"/>
      <c r="DR1366" s="20"/>
      <c r="DS1366" s="20"/>
      <c r="DT1366" s="20"/>
      <c r="DU1366" s="20"/>
      <c r="DV1366" s="20"/>
      <c r="DW1366" s="20"/>
      <c r="DX1366" s="20"/>
      <c r="DY1366" s="20"/>
      <c r="DZ1366" s="20"/>
      <c r="EA1366" s="20"/>
      <c r="EB1366" s="20"/>
      <c r="EC1366" s="20"/>
      <c r="ED1366" s="20"/>
      <c r="EE1366" s="20"/>
      <c r="EF1366" s="20"/>
      <c r="EG1366" s="20"/>
      <c r="EH1366" s="20"/>
    </row>
    <row r="1367" spans="1:138" s="19" customFormat="1" ht="12" customHeight="1" x14ac:dyDescent="0.25">
      <c r="A1367" s="22"/>
      <c r="B1367" s="4"/>
      <c r="C1367" s="73"/>
      <c r="D1367" s="73"/>
      <c r="E1367" s="73"/>
      <c r="F1367" s="73"/>
      <c r="G1367" s="73"/>
      <c r="H1367" s="73"/>
      <c r="I1367" s="73"/>
      <c r="J1367" s="73"/>
      <c r="K1367" s="82"/>
      <c r="L1367" s="81"/>
      <c r="M1367" s="81"/>
      <c r="N1367" s="55"/>
      <c r="O1367" s="55"/>
      <c r="P1367" s="56"/>
      <c r="Q1367" s="17"/>
      <c r="R1367" s="150"/>
      <c r="S1367" s="150"/>
      <c r="T1367" s="150"/>
      <c r="U1367" s="150"/>
      <c r="V1367" s="334"/>
      <c r="W1367" s="338"/>
      <c r="X1367" s="192"/>
      <c r="Y1367" s="201"/>
      <c r="Z1367" s="151"/>
      <c r="AA1367" s="152"/>
      <c r="AB1367" s="152"/>
      <c r="AC1367" s="152"/>
      <c r="AD1367" s="152"/>
      <c r="AE1367" s="20"/>
      <c r="AF1367" s="20"/>
      <c r="AG1367" s="20"/>
      <c r="AH1367" s="20"/>
      <c r="AI1367" s="20"/>
      <c r="AJ1367" s="20"/>
      <c r="AK1367" s="20"/>
      <c r="AL1367" s="20"/>
      <c r="AM1367" s="20"/>
      <c r="AN1367" s="20"/>
      <c r="AO1367" s="20"/>
      <c r="AP1367" s="20"/>
      <c r="AQ1367" s="20"/>
      <c r="AR1367" s="20"/>
      <c r="AS1367" s="20"/>
      <c r="AT1367" s="20"/>
      <c r="AU1367" s="20"/>
      <c r="AV1367" s="20"/>
      <c r="AW1367" s="20"/>
      <c r="AX1367" s="20"/>
      <c r="AY1367" s="20"/>
      <c r="AZ1367" s="20"/>
      <c r="BA1367" s="20"/>
      <c r="BB1367" s="20"/>
      <c r="BC1367" s="20"/>
      <c r="BD1367" s="20"/>
      <c r="BE1367" s="20"/>
      <c r="BF1367" s="20"/>
      <c r="BG1367" s="20"/>
      <c r="BH1367" s="20"/>
      <c r="BI1367" s="20"/>
      <c r="BJ1367" s="20"/>
      <c r="BK1367" s="20"/>
      <c r="BL1367" s="20"/>
      <c r="BM1367" s="20"/>
      <c r="BN1367" s="20"/>
      <c r="BO1367" s="20"/>
      <c r="BP1367" s="20"/>
      <c r="BQ1367" s="20"/>
      <c r="BR1367" s="20"/>
      <c r="BS1367" s="20"/>
      <c r="BT1367" s="20"/>
      <c r="BU1367" s="20"/>
      <c r="BV1367" s="20"/>
      <c r="BW1367" s="20"/>
      <c r="BX1367" s="20"/>
      <c r="BY1367" s="20"/>
      <c r="BZ1367" s="20"/>
      <c r="CA1367" s="20"/>
      <c r="CB1367" s="20"/>
      <c r="CC1367" s="20"/>
      <c r="CD1367" s="20"/>
      <c r="CE1367" s="20"/>
      <c r="CF1367" s="20"/>
      <c r="CG1367" s="20"/>
      <c r="CH1367" s="20"/>
      <c r="CI1367" s="20"/>
      <c r="CJ1367" s="20"/>
      <c r="CK1367" s="20"/>
      <c r="CL1367" s="20"/>
      <c r="CM1367" s="20"/>
      <c r="CN1367" s="20"/>
      <c r="CO1367" s="20"/>
      <c r="CP1367" s="20"/>
      <c r="CQ1367" s="20"/>
      <c r="CR1367" s="20"/>
      <c r="CS1367" s="20"/>
      <c r="CT1367" s="20"/>
      <c r="CU1367" s="20"/>
      <c r="CV1367" s="20"/>
      <c r="CW1367" s="20"/>
      <c r="CX1367" s="20"/>
      <c r="CY1367" s="20"/>
      <c r="CZ1367" s="20"/>
      <c r="DA1367" s="20"/>
      <c r="DB1367" s="20"/>
      <c r="DC1367" s="20"/>
      <c r="DD1367" s="20"/>
      <c r="DE1367" s="20"/>
      <c r="DF1367" s="20"/>
      <c r="DG1367" s="20"/>
      <c r="DH1367" s="20"/>
      <c r="DI1367" s="20"/>
      <c r="DJ1367" s="20"/>
      <c r="DK1367" s="20"/>
      <c r="DL1367" s="20"/>
      <c r="DM1367" s="20"/>
      <c r="DN1367" s="20"/>
      <c r="DO1367" s="20"/>
      <c r="DP1367" s="20"/>
      <c r="DQ1367" s="20"/>
      <c r="DR1367" s="20"/>
      <c r="DS1367" s="20"/>
      <c r="DT1367" s="20"/>
      <c r="DU1367" s="20"/>
      <c r="DV1367" s="20"/>
      <c r="DW1367" s="20"/>
      <c r="DX1367" s="20"/>
      <c r="DY1367" s="20"/>
      <c r="DZ1367" s="20"/>
      <c r="EA1367" s="20"/>
      <c r="EB1367" s="20"/>
      <c r="EC1367" s="20"/>
      <c r="ED1367" s="20"/>
      <c r="EE1367" s="20"/>
      <c r="EF1367" s="20"/>
      <c r="EG1367" s="20"/>
      <c r="EH1367" s="20"/>
    </row>
    <row r="1368" spans="1:138" s="19" customFormat="1" ht="12" customHeight="1" x14ac:dyDescent="0.25">
      <c r="A1368" s="22"/>
      <c r="B1368" s="4"/>
      <c r="C1368" s="73"/>
      <c r="D1368" s="73"/>
      <c r="E1368" s="73"/>
      <c r="F1368" s="73"/>
      <c r="G1368" s="73"/>
      <c r="H1368" s="73"/>
      <c r="I1368" s="73"/>
      <c r="J1368" s="73"/>
      <c r="K1368" s="82"/>
      <c r="L1368" s="81"/>
      <c r="M1368" s="81"/>
      <c r="N1368" s="55"/>
      <c r="O1368" s="55"/>
      <c r="P1368" s="56"/>
      <c r="Q1368" s="17"/>
      <c r="R1368" s="150"/>
      <c r="S1368" s="150"/>
      <c r="T1368" s="150"/>
      <c r="U1368" s="150"/>
      <c r="V1368" s="334"/>
      <c r="W1368" s="338"/>
      <c r="X1368" s="192"/>
      <c r="Y1368" s="201"/>
      <c r="Z1368" s="151"/>
      <c r="AA1368" s="152"/>
      <c r="AB1368" s="152"/>
      <c r="AC1368" s="152"/>
      <c r="AD1368" s="152"/>
      <c r="AE1368" s="20"/>
      <c r="AF1368" s="20"/>
      <c r="AG1368" s="20"/>
      <c r="AH1368" s="20"/>
      <c r="AI1368" s="20"/>
      <c r="AJ1368" s="20"/>
      <c r="AK1368" s="20"/>
      <c r="AL1368" s="20"/>
      <c r="AM1368" s="20"/>
      <c r="AN1368" s="20"/>
      <c r="AO1368" s="20"/>
      <c r="AP1368" s="20"/>
      <c r="AQ1368" s="20"/>
      <c r="AR1368" s="20"/>
      <c r="AS1368" s="20"/>
      <c r="AT1368" s="20"/>
      <c r="AU1368" s="20"/>
      <c r="AV1368" s="20"/>
      <c r="AW1368" s="20"/>
      <c r="AX1368" s="20"/>
      <c r="AY1368" s="20"/>
      <c r="AZ1368" s="20"/>
      <c r="BA1368" s="20"/>
      <c r="BB1368" s="20"/>
      <c r="BC1368" s="20"/>
      <c r="BD1368" s="20"/>
      <c r="BE1368" s="20"/>
      <c r="BF1368" s="20"/>
      <c r="BG1368" s="20"/>
      <c r="BH1368" s="20"/>
      <c r="BI1368" s="20"/>
      <c r="BJ1368" s="20"/>
      <c r="BK1368" s="20"/>
      <c r="BL1368" s="20"/>
      <c r="BM1368" s="20"/>
      <c r="BN1368" s="20"/>
      <c r="BO1368" s="20"/>
      <c r="BP1368" s="20"/>
      <c r="BQ1368" s="20"/>
      <c r="BR1368" s="20"/>
      <c r="BS1368" s="20"/>
      <c r="BT1368" s="20"/>
      <c r="BU1368" s="20"/>
      <c r="BV1368" s="20"/>
      <c r="BW1368" s="20"/>
      <c r="BX1368" s="20"/>
      <c r="BY1368" s="20"/>
      <c r="BZ1368" s="20"/>
      <c r="CA1368" s="20"/>
      <c r="CB1368" s="20"/>
      <c r="CC1368" s="20"/>
      <c r="CD1368" s="20"/>
      <c r="CE1368" s="20"/>
      <c r="CF1368" s="20"/>
      <c r="CG1368" s="20"/>
      <c r="CH1368" s="20"/>
      <c r="CI1368" s="20"/>
      <c r="CJ1368" s="20"/>
      <c r="CK1368" s="20"/>
      <c r="CL1368" s="20"/>
      <c r="CM1368" s="20"/>
      <c r="CN1368" s="20"/>
      <c r="CO1368" s="20"/>
      <c r="CP1368" s="20"/>
      <c r="CQ1368" s="20"/>
      <c r="CR1368" s="20"/>
      <c r="CS1368" s="20"/>
      <c r="CT1368" s="20"/>
      <c r="CU1368" s="20"/>
      <c r="CV1368" s="20"/>
      <c r="CW1368" s="20"/>
      <c r="CX1368" s="20"/>
      <c r="CY1368" s="20"/>
      <c r="CZ1368" s="20"/>
      <c r="DA1368" s="20"/>
      <c r="DB1368" s="20"/>
      <c r="DC1368" s="20"/>
      <c r="DD1368" s="20"/>
      <c r="DE1368" s="20"/>
      <c r="DF1368" s="20"/>
      <c r="DG1368" s="20"/>
      <c r="DH1368" s="20"/>
      <c r="DI1368" s="20"/>
      <c r="DJ1368" s="20"/>
      <c r="DK1368" s="20"/>
      <c r="DL1368" s="20"/>
      <c r="DM1368" s="20"/>
      <c r="DN1368" s="20"/>
      <c r="DO1368" s="20"/>
      <c r="DP1368" s="20"/>
      <c r="DQ1368" s="20"/>
      <c r="DR1368" s="20"/>
      <c r="DS1368" s="20"/>
      <c r="DT1368" s="20"/>
      <c r="DU1368" s="20"/>
      <c r="DV1368" s="20"/>
      <c r="DW1368" s="20"/>
      <c r="DX1368" s="20"/>
      <c r="DY1368" s="20"/>
      <c r="DZ1368" s="20"/>
      <c r="EA1368" s="20"/>
      <c r="EB1368" s="20"/>
      <c r="EC1368" s="20"/>
      <c r="ED1368" s="20"/>
      <c r="EE1368" s="20"/>
      <c r="EF1368" s="20"/>
      <c r="EG1368" s="20"/>
      <c r="EH1368" s="20"/>
    </row>
    <row r="1369" spans="1:138" s="19" customFormat="1" ht="12" customHeight="1" x14ac:dyDescent="0.25">
      <c r="A1369" s="22"/>
      <c r="B1369" s="4"/>
      <c r="C1369" s="73"/>
      <c r="D1369" s="73"/>
      <c r="E1369" s="73"/>
      <c r="F1369" s="73"/>
      <c r="G1369" s="73"/>
      <c r="H1369" s="73"/>
      <c r="I1369" s="73"/>
      <c r="J1369" s="73"/>
      <c r="K1369" s="82"/>
      <c r="L1369" s="81"/>
      <c r="M1369" s="81"/>
      <c r="N1369" s="55"/>
      <c r="O1369" s="55"/>
      <c r="P1369" s="56"/>
      <c r="Q1369" s="17"/>
      <c r="R1369" s="150"/>
      <c r="S1369" s="150"/>
      <c r="T1369" s="150"/>
      <c r="U1369" s="150"/>
      <c r="V1369" s="334"/>
      <c r="W1369" s="338"/>
      <c r="X1369" s="192"/>
      <c r="Y1369" s="201"/>
      <c r="Z1369" s="151"/>
      <c r="AA1369" s="152"/>
      <c r="AB1369" s="152"/>
      <c r="AC1369" s="152"/>
      <c r="AD1369" s="152"/>
      <c r="AE1369" s="20"/>
      <c r="AF1369" s="20"/>
      <c r="AG1369" s="20"/>
      <c r="AH1369" s="20"/>
      <c r="AI1369" s="20"/>
      <c r="AJ1369" s="20"/>
      <c r="AK1369" s="20"/>
      <c r="AL1369" s="20"/>
      <c r="AM1369" s="20"/>
      <c r="AN1369" s="20"/>
      <c r="AO1369" s="20"/>
      <c r="AP1369" s="20"/>
      <c r="AQ1369" s="20"/>
      <c r="AR1369" s="20"/>
      <c r="AS1369" s="20"/>
      <c r="AT1369" s="20"/>
      <c r="AU1369" s="20"/>
      <c r="AV1369" s="20"/>
      <c r="AW1369" s="20"/>
      <c r="AX1369" s="20"/>
      <c r="AY1369" s="20"/>
      <c r="AZ1369" s="20"/>
      <c r="BA1369" s="20"/>
      <c r="BB1369" s="20"/>
      <c r="BC1369" s="20"/>
      <c r="BD1369" s="20"/>
      <c r="BE1369" s="20"/>
      <c r="BF1369" s="20"/>
      <c r="BG1369" s="20"/>
      <c r="BH1369" s="20"/>
      <c r="BI1369" s="20"/>
      <c r="BJ1369" s="20"/>
      <c r="BK1369" s="20"/>
      <c r="BL1369" s="20"/>
      <c r="BM1369" s="20"/>
      <c r="BN1369" s="20"/>
      <c r="BO1369" s="20"/>
      <c r="BP1369" s="20"/>
      <c r="BQ1369" s="20"/>
      <c r="BR1369" s="20"/>
      <c r="BS1369" s="20"/>
      <c r="BT1369" s="20"/>
      <c r="BU1369" s="20"/>
      <c r="BV1369" s="20"/>
      <c r="BW1369" s="20"/>
      <c r="BX1369" s="20"/>
      <c r="BY1369" s="20"/>
      <c r="BZ1369" s="20"/>
      <c r="CA1369" s="20"/>
      <c r="CB1369" s="20"/>
      <c r="CC1369" s="20"/>
      <c r="CD1369" s="20"/>
      <c r="CE1369" s="20"/>
      <c r="CF1369" s="20"/>
      <c r="CG1369" s="20"/>
      <c r="CH1369" s="20"/>
      <c r="CI1369" s="20"/>
      <c r="CJ1369" s="20"/>
      <c r="CK1369" s="20"/>
      <c r="CL1369" s="20"/>
      <c r="CM1369" s="20"/>
      <c r="CN1369" s="20"/>
      <c r="CO1369" s="20"/>
      <c r="CP1369" s="20"/>
      <c r="CQ1369" s="20"/>
      <c r="CR1369" s="20"/>
      <c r="CS1369" s="20"/>
      <c r="CT1369" s="20"/>
      <c r="CU1369" s="20"/>
      <c r="CV1369" s="20"/>
      <c r="CW1369" s="20"/>
      <c r="CX1369" s="20"/>
      <c r="CY1369" s="20"/>
      <c r="CZ1369" s="20"/>
      <c r="DA1369" s="20"/>
      <c r="DB1369" s="20"/>
      <c r="DC1369" s="20"/>
      <c r="DD1369" s="20"/>
      <c r="DE1369" s="20"/>
      <c r="DF1369" s="20"/>
      <c r="DG1369" s="20"/>
      <c r="DH1369" s="20"/>
      <c r="DI1369" s="20"/>
      <c r="DJ1369" s="20"/>
      <c r="DK1369" s="20"/>
      <c r="DL1369" s="20"/>
      <c r="DM1369" s="20"/>
      <c r="DN1369" s="20"/>
      <c r="DO1369" s="20"/>
      <c r="DP1369" s="20"/>
      <c r="DQ1369" s="20"/>
      <c r="DR1369" s="20"/>
      <c r="DS1369" s="20"/>
      <c r="DT1369" s="20"/>
      <c r="DU1369" s="20"/>
      <c r="DV1369" s="20"/>
      <c r="DW1369" s="20"/>
      <c r="DX1369" s="20"/>
      <c r="DY1369" s="20"/>
      <c r="DZ1369" s="20"/>
      <c r="EA1369" s="20"/>
      <c r="EB1369" s="20"/>
      <c r="EC1369" s="20"/>
      <c r="ED1369" s="20"/>
      <c r="EE1369" s="20"/>
      <c r="EF1369" s="20"/>
      <c r="EG1369" s="20"/>
      <c r="EH1369" s="20"/>
    </row>
    <row r="1370" spans="1:138" s="19" customFormat="1" ht="12" customHeight="1" x14ac:dyDescent="0.25">
      <c r="A1370" s="22"/>
      <c r="B1370" s="4"/>
      <c r="C1370" s="73"/>
      <c r="D1370" s="73"/>
      <c r="E1370" s="73"/>
      <c r="F1370" s="73"/>
      <c r="G1370" s="73"/>
      <c r="H1370" s="73"/>
      <c r="I1370" s="73"/>
      <c r="J1370" s="73"/>
      <c r="K1370" s="82"/>
      <c r="L1370" s="81"/>
      <c r="M1370" s="81"/>
      <c r="N1370" s="55"/>
      <c r="O1370" s="55"/>
      <c r="P1370" s="56"/>
      <c r="Q1370" s="17"/>
      <c r="R1370" s="150"/>
      <c r="S1370" s="150"/>
      <c r="T1370" s="150"/>
      <c r="U1370" s="150"/>
      <c r="V1370" s="334"/>
      <c r="W1370" s="338"/>
      <c r="X1370" s="192"/>
      <c r="Y1370" s="201"/>
      <c r="Z1370" s="151"/>
      <c r="AA1370" s="152"/>
      <c r="AB1370" s="152"/>
      <c r="AC1370" s="152"/>
      <c r="AD1370" s="152"/>
      <c r="AE1370" s="20"/>
      <c r="AF1370" s="20"/>
      <c r="AG1370" s="20"/>
      <c r="AH1370" s="20"/>
      <c r="AI1370" s="20"/>
      <c r="AJ1370" s="20"/>
      <c r="AK1370" s="20"/>
      <c r="AL1370" s="20"/>
      <c r="AM1370" s="20"/>
      <c r="AN1370" s="20"/>
      <c r="AO1370" s="20"/>
      <c r="AP1370" s="20"/>
      <c r="AQ1370" s="20"/>
      <c r="AR1370" s="20"/>
      <c r="AS1370" s="20"/>
      <c r="AT1370" s="20"/>
      <c r="AU1370" s="20"/>
      <c r="AV1370" s="20"/>
      <c r="AW1370" s="20"/>
      <c r="AX1370" s="20"/>
      <c r="AY1370" s="20"/>
      <c r="AZ1370" s="20"/>
      <c r="BA1370" s="20"/>
      <c r="BB1370" s="20"/>
      <c r="BC1370" s="20"/>
      <c r="BD1370" s="20"/>
      <c r="BE1370" s="20"/>
      <c r="BF1370" s="20"/>
      <c r="BG1370" s="20"/>
      <c r="BH1370" s="20"/>
      <c r="BI1370" s="20"/>
      <c r="BJ1370" s="20"/>
      <c r="BK1370" s="20"/>
      <c r="BL1370" s="20"/>
      <c r="BM1370" s="20"/>
      <c r="BN1370" s="20"/>
      <c r="BO1370" s="20"/>
      <c r="BP1370" s="20"/>
      <c r="BQ1370" s="20"/>
      <c r="BR1370" s="20"/>
      <c r="BS1370" s="20"/>
      <c r="BT1370" s="20"/>
      <c r="BU1370" s="20"/>
      <c r="BV1370" s="20"/>
      <c r="BW1370" s="20"/>
      <c r="BX1370" s="20"/>
      <c r="BY1370" s="20"/>
      <c r="BZ1370" s="20"/>
      <c r="CA1370" s="20"/>
      <c r="CB1370" s="20"/>
      <c r="CC1370" s="20"/>
      <c r="CD1370" s="20"/>
      <c r="CE1370" s="20"/>
      <c r="CF1370" s="20"/>
      <c r="CG1370" s="20"/>
      <c r="CH1370" s="20"/>
      <c r="CI1370" s="20"/>
      <c r="CJ1370" s="20"/>
      <c r="CK1370" s="20"/>
      <c r="CL1370" s="20"/>
      <c r="CM1370" s="20"/>
      <c r="CN1370" s="20"/>
      <c r="CO1370" s="20"/>
      <c r="CP1370" s="20"/>
      <c r="CQ1370" s="20"/>
      <c r="CR1370" s="20"/>
      <c r="CS1370" s="20"/>
      <c r="CT1370" s="20"/>
      <c r="CU1370" s="20"/>
      <c r="CV1370" s="20"/>
      <c r="CW1370" s="20"/>
      <c r="CX1370" s="20"/>
      <c r="CY1370" s="20"/>
      <c r="CZ1370" s="20"/>
      <c r="DA1370" s="20"/>
      <c r="DB1370" s="20"/>
      <c r="DC1370" s="20"/>
      <c r="DD1370" s="20"/>
      <c r="DE1370" s="20"/>
      <c r="DF1370" s="20"/>
      <c r="DG1370" s="20"/>
      <c r="DH1370" s="20"/>
      <c r="DI1370" s="20"/>
      <c r="DJ1370" s="20"/>
      <c r="DK1370" s="20"/>
      <c r="DL1370" s="20"/>
      <c r="DM1370" s="20"/>
      <c r="DN1370" s="20"/>
      <c r="DO1370" s="20"/>
      <c r="DP1370" s="20"/>
      <c r="DQ1370" s="20"/>
      <c r="DR1370" s="20"/>
      <c r="DS1370" s="20"/>
      <c r="DT1370" s="20"/>
      <c r="DU1370" s="20"/>
      <c r="DV1370" s="20"/>
      <c r="DW1370" s="20"/>
      <c r="DX1370" s="20"/>
      <c r="DY1370" s="20"/>
      <c r="DZ1370" s="20"/>
      <c r="EA1370" s="20"/>
      <c r="EB1370" s="20"/>
      <c r="EC1370" s="20"/>
      <c r="ED1370" s="20"/>
      <c r="EE1370" s="20"/>
      <c r="EF1370" s="20"/>
      <c r="EG1370" s="20"/>
      <c r="EH1370" s="20"/>
    </row>
    <row r="1371" spans="1:138" s="19" customFormat="1" ht="12" customHeight="1" x14ac:dyDescent="0.25">
      <c r="A1371" s="22"/>
      <c r="B1371" s="4"/>
      <c r="C1371" s="73"/>
      <c r="D1371" s="73"/>
      <c r="E1371" s="73"/>
      <c r="F1371" s="73"/>
      <c r="G1371" s="73"/>
      <c r="H1371" s="73"/>
      <c r="I1371" s="73"/>
      <c r="J1371" s="73"/>
      <c r="K1371" s="82"/>
      <c r="L1371" s="81"/>
      <c r="M1371" s="81"/>
      <c r="N1371" s="55"/>
      <c r="O1371" s="55"/>
      <c r="P1371" s="56"/>
      <c r="Q1371" s="17"/>
      <c r="R1371" s="150"/>
      <c r="S1371" s="150"/>
      <c r="T1371" s="150"/>
      <c r="U1371" s="150"/>
      <c r="V1371" s="334"/>
      <c r="W1371" s="338"/>
      <c r="X1371" s="192"/>
      <c r="Y1371" s="201"/>
      <c r="Z1371" s="151"/>
      <c r="AA1371" s="152"/>
      <c r="AB1371" s="152"/>
      <c r="AC1371" s="152"/>
      <c r="AD1371" s="152"/>
      <c r="AE1371" s="20"/>
      <c r="AF1371" s="20"/>
      <c r="AG1371" s="20"/>
      <c r="AH1371" s="20"/>
      <c r="AI1371" s="20"/>
      <c r="AJ1371" s="20"/>
      <c r="AK1371" s="20"/>
      <c r="AL1371" s="20"/>
      <c r="AM1371" s="20"/>
      <c r="AN1371" s="20"/>
      <c r="AO1371" s="20"/>
      <c r="AP1371" s="20"/>
      <c r="AQ1371" s="20"/>
      <c r="AR1371" s="20"/>
      <c r="AS1371" s="20"/>
      <c r="AT1371" s="20"/>
      <c r="AU1371" s="20"/>
      <c r="AV1371" s="20"/>
      <c r="AW1371" s="20"/>
      <c r="AX1371" s="20"/>
      <c r="AY1371" s="20"/>
      <c r="AZ1371" s="20"/>
      <c r="BA1371" s="20"/>
      <c r="BB1371" s="20"/>
      <c r="BC1371" s="20"/>
      <c r="BD1371" s="20"/>
      <c r="BE1371" s="20"/>
      <c r="BF1371" s="20"/>
      <c r="BG1371" s="20"/>
      <c r="BH1371" s="20"/>
      <c r="BI1371" s="20"/>
      <c r="BJ1371" s="20"/>
      <c r="BK1371" s="20"/>
      <c r="BL1371" s="20"/>
      <c r="BM1371" s="20"/>
      <c r="BN1371" s="20"/>
      <c r="BO1371" s="20"/>
      <c r="BP1371" s="20"/>
      <c r="BQ1371" s="20"/>
      <c r="BR1371" s="20"/>
      <c r="BS1371" s="20"/>
      <c r="BT1371" s="20"/>
      <c r="BU1371" s="20"/>
      <c r="BV1371" s="20"/>
      <c r="BW1371" s="20"/>
      <c r="BX1371" s="20"/>
      <c r="BY1371" s="20"/>
      <c r="BZ1371" s="20"/>
      <c r="CA1371" s="20"/>
      <c r="CB1371" s="20"/>
      <c r="CC1371" s="20"/>
      <c r="CD1371" s="20"/>
      <c r="CE1371" s="20"/>
      <c r="CF1371" s="20"/>
      <c r="CG1371" s="20"/>
      <c r="CH1371" s="20"/>
      <c r="CI1371" s="20"/>
      <c r="CJ1371" s="20"/>
      <c r="CK1371" s="20"/>
      <c r="CL1371" s="20"/>
      <c r="CM1371" s="20"/>
      <c r="CN1371" s="20"/>
      <c r="CO1371" s="20"/>
      <c r="CP1371" s="20"/>
      <c r="CQ1371" s="20"/>
      <c r="CR1371" s="20"/>
      <c r="CS1371" s="20"/>
      <c r="CT1371" s="20"/>
      <c r="CU1371" s="20"/>
      <c r="CV1371" s="20"/>
      <c r="CW1371" s="20"/>
      <c r="CX1371" s="20"/>
      <c r="CY1371" s="20"/>
      <c r="CZ1371" s="20"/>
      <c r="DA1371" s="20"/>
      <c r="DB1371" s="20"/>
      <c r="DC1371" s="20"/>
      <c r="DD1371" s="20"/>
      <c r="DE1371" s="20"/>
      <c r="DF1371" s="20"/>
      <c r="DG1371" s="20"/>
      <c r="DH1371" s="20"/>
      <c r="DI1371" s="20"/>
      <c r="DJ1371" s="20"/>
      <c r="DK1371" s="20"/>
      <c r="DL1371" s="20"/>
      <c r="DM1371" s="20"/>
      <c r="DN1371" s="20"/>
      <c r="DO1371" s="20"/>
      <c r="DP1371" s="20"/>
      <c r="DQ1371" s="20"/>
      <c r="DR1371" s="20"/>
      <c r="DS1371" s="20"/>
      <c r="DT1371" s="20"/>
      <c r="DU1371" s="20"/>
      <c r="DV1371" s="20"/>
      <c r="DW1371" s="20"/>
      <c r="DX1371" s="20"/>
      <c r="DY1371" s="20"/>
      <c r="DZ1371" s="20"/>
      <c r="EA1371" s="20"/>
      <c r="EB1371" s="20"/>
      <c r="EC1371" s="20"/>
      <c r="ED1371" s="20"/>
      <c r="EE1371" s="20"/>
      <c r="EF1371" s="20"/>
      <c r="EG1371" s="20"/>
      <c r="EH1371" s="20"/>
    </row>
    <row r="1372" spans="1:138" s="19" customFormat="1" ht="12" customHeight="1" x14ac:dyDescent="0.25">
      <c r="A1372" s="22"/>
      <c r="B1372" s="4"/>
      <c r="C1372" s="73"/>
      <c r="D1372" s="73"/>
      <c r="E1372" s="73"/>
      <c r="F1372" s="73"/>
      <c r="G1372" s="73"/>
      <c r="H1372" s="73"/>
      <c r="I1372" s="73"/>
      <c r="J1372" s="73"/>
      <c r="K1372" s="82"/>
      <c r="L1372" s="81"/>
      <c r="M1372" s="81"/>
      <c r="N1372" s="55"/>
      <c r="O1372" s="55"/>
      <c r="P1372" s="56"/>
      <c r="Q1372" s="17"/>
      <c r="R1372" s="150"/>
      <c r="S1372" s="150"/>
      <c r="T1372" s="150"/>
      <c r="U1372" s="150"/>
      <c r="V1372" s="334"/>
      <c r="W1372" s="338"/>
      <c r="X1372" s="192"/>
      <c r="Y1372" s="201"/>
      <c r="Z1372" s="151"/>
      <c r="AA1372" s="152"/>
      <c r="AB1372" s="152"/>
      <c r="AC1372" s="152"/>
      <c r="AD1372" s="152"/>
      <c r="AE1372" s="20"/>
      <c r="AF1372" s="20"/>
      <c r="AG1372" s="20"/>
      <c r="AH1372" s="20"/>
      <c r="AI1372" s="20"/>
      <c r="AJ1372" s="20"/>
      <c r="AK1372" s="20"/>
      <c r="AL1372" s="20"/>
      <c r="AM1372" s="20"/>
      <c r="AN1372" s="20"/>
      <c r="AO1372" s="20"/>
      <c r="AP1372" s="20"/>
      <c r="AQ1372" s="20"/>
      <c r="AR1372" s="20"/>
      <c r="AS1372" s="20"/>
      <c r="AT1372" s="20"/>
      <c r="AU1372" s="20"/>
      <c r="AV1372" s="20"/>
      <c r="AW1372" s="20"/>
      <c r="AX1372" s="20"/>
      <c r="AY1372" s="20"/>
      <c r="AZ1372" s="20"/>
      <c r="BA1372" s="20"/>
      <c r="BB1372" s="20"/>
      <c r="BC1372" s="20"/>
      <c r="BD1372" s="20"/>
      <c r="BE1372" s="20"/>
      <c r="BF1372" s="20"/>
      <c r="BG1372" s="20"/>
      <c r="BH1372" s="20"/>
      <c r="BI1372" s="20"/>
      <c r="BJ1372" s="20"/>
      <c r="BK1372" s="20"/>
      <c r="BL1372" s="20"/>
      <c r="BM1372" s="20"/>
      <c r="BN1372" s="20"/>
      <c r="BO1372" s="20"/>
      <c r="BP1372" s="20"/>
      <c r="BQ1372" s="20"/>
      <c r="BR1372" s="20"/>
      <c r="BS1372" s="20"/>
      <c r="BT1372" s="20"/>
      <c r="BU1372" s="20"/>
      <c r="BV1372" s="20"/>
      <c r="BW1372" s="20"/>
      <c r="BX1372" s="20"/>
      <c r="BY1372" s="20"/>
      <c r="BZ1372" s="20"/>
      <c r="CA1372" s="20"/>
      <c r="CB1372" s="20"/>
      <c r="CC1372" s="20"/>
      <c r="CD1372" s="20"/>
      <c r="CE1372" s="20"/>
      <c r="CF1372" s="20"/>
      <c r="CG1372" s="20"/>
      <c r="CH1372" s="20"/>
      <c r="CI1372" s="20"/>
      <c r="CJ1372" s="20"/>
      <c r="CK1372" s="20"/>
      <c r="CL1372" s="20"/>
      <c r="CM1372" s="20"/>
      <c r="CN1372" s="20"/>
      <c r="CO1372" s="20"/>
      <c r="CP1372" s="20"/>
      <c r="CQ1372" s="20"/>
      <c r="CR1372" s="20"/>
      <c r="CS1372" s="20"/>
      <c r="CT1372" s="20"/>
      <c r="CU1372" s="20"/>
      <c r="CV1372" s="20"/>
      <c r="CW1372" s="20"/>
      <c r="CX1372" s="20"/>
      <c r="CY1372" s="20"/>
      <c r="CZ1372" s="20"/>
      <c r="DA1372" s="20"/>
      <c r="DB1372" s="20"/>
      <c r="DC1372" s="20"/>
      <c r="DD1372" s="20"/>
      <c r="DE1372" s="20"/>
      <c r="DF1372" s="20"/>
      <c r="DG1372" s="20"/>
      <c r="DH1372" s="20"/>
      <c r="DI1372" s="20"/>
      <c r="DJ1372" s="20"/>
      <c r="DK1372" s="20"/>
      <c r="DL1372" s="20"/>
      <c r="DM1372" s="20"/>
      <c r="DN1372" s="20"/>
      <c r="DO1372" s="20"/>
      <c r="DP1372" s="20"/>
      <c r="DQ1372" s="20"/>
      <c r="DR1372" s="20"/>
      <c r="DS1372" s="20"/>
      <c r="DT1372" s="20"/>
      <c r="DU1372" s="20"/>
      <c r="DV1372" s="20"/>
      <c r="DW1372" s="20"/>
      <c r="DX1372" s="20"/>
      <c r="DY1372" s="20"/>
      <c r="DZ1372" s="20"/>
      <c r="EA1372" s="20"/>
      <c r="EB1372" s="20"/>
      <c r="EC1372" s="20"/>
      <c r="ED1372" s="20"/>
      <c r="EE1372" s="20"/>
      <c r="EF1372" s="20"/>
      <c r="EG1372" s="20"/>
      <c r="EH1372" s="20"/>
    </row>
    <row r="1373" spans="1:138" s="19" customFormat="1" ht="12" customHeight="1" x14ac:dyDescent="0.25">
      <c r="A1373" s="22"/>
      <c r="B1373" s="4"/>
      <c r="C1373" s="73"/>
      <c r="D1373" s="73"/>
      <c r="E1373" s="73"/>
      <c r="F1373" s="73"/>
      <c r="G1373" s="73"/>
      <c r="H1373" s="73"/>
      <c r="I1373" s="73"/>
      <c r="J1373" s="73"/>
      <c r="K1373" s="82"/>
      <c r="L1373" s="81"/>
      <c r="M1373" s="81"/>
      <c r="N1373" s="55"/>
      <c r="O1373" s="55"/>
      <c r="P1373" s="56"/>
      <c r="Q1373" s="17"/>
      <c r="R1373" s="150"/>
      <c r="S1373" s="150"/>
      <c r="T1373" s="150"/>
      <c r="U1373" s="150"/>
      <c r="V1373" s="334"/>
      <c r="W1373" s="338"/>
      <c r="X1373" s="192"/>
      <c r="Y1373" s="201"/>
      <c r="Z1373" s="151"/>
      <c r="AA1373" s="152"/>
      <c r="AB1373" s="152"/>
      <c r="AC1373" s="152"/>
      <c r="AD1373" s="152"/>
      <c r="AE1373" s="20"/>
      <c r="AF1373" s="20"/>
      <c r="AG1373" s="20"/>
      <c r="AH1373" s="20"/>
      <c r="AI1373" s="20"/>
      <c r="AJ1373" s="20"/>
      <c r="AK1373" s="20"/>
      <c r="AL1373" s="20"/>
      <c r="AM1373" s="20"/>
      <c r="AN1373" s="20"/>
      <c r="AO1373" s="20"/>
      <c r="AP1373" s="20"/>
      <c r="AQ1373" s="20"/>
      <c r="AR1373" s="20"/>
      <c r="AS1373" s="20"/>
      <c r="AT1373" s="20"/>
      <c r="AU1373" s="20"/>
      <c r="AV1373" s="20"/>
      <c r="AW1373" s="20"/>
      <c r="AX1373" s="20"/>
      <c r="AY1373" s="20"/>
      <c r="AZ1373" s="20"/>
      <c r="BA1373" s="20"/>
      <c r="BB1373" s="20"/>
      <c r="BC1373" s="20"/>
      <c r="BD1373" s="20"/>
      <c r="BE1373" s="20"/>
      <c r="BF1373" s="20"/>
      <c r="BG1373" s="20"/>
      <c r="BH1373" s="20"/>
      <c r="BI1373" s="20"/>
      <c r="BJ1373" s="20"/>
      <c r="BK1373" s="20"/>
      <c r="BL1373" s="20"/>
      <c r="BM1373" s="20"/>
      <c r="BN1373" s="20"/>
      <c r="BO1373" s="20"/>
      <c r="BP1373" s="20"/>
      <c r="BQ1373" s="20"/>
      <c r="BR1373" s="20"/>
      <c r="BS1373" s="20"/>
      <c r="BT1373" s="20"/>
      <c r="BU1373" s="20"/>
      <c r="BV1373" s="20"/>
      <c r="BW1373" s="20"/>
      <c r="BX1373" s="20"/>
      <c r="BY1373" s="20"/>
      <c r="BZ1373" s="20"/>
      <c r="CA1373" s="20"/>
      <c r="CB1373" s="20"/>
      <c r="CC1373" s="20"/>
      <c r="CD1373" s="20"/>
      <c r="CE1373" s="20"/>
      <c r="CF1373" s="20"/>
      <c r="CG1373" s="20"/>
      <c r="CH1373" s="20"/>
      <c r="CI1373" s="20"/>
      <c r="CJ1373" s="20"/>
      <c r="CK1373" s="20"/>
      <c r="CL1373" s="20"/>
      <c r="CM1373" s="20"/>
      <c r="CN1373" s="20"/>
      <c r="CO1373" s="20"/>
      <c r="CP1373" s="20"/>
      <c r="CQ1373" s="20"/>
      <c r="CR1373" s="20"/>
      <c r="CS1373" s="20"/>
      <c r="CT1373" s="20"/>
      <c r="CU1373" s="20"/>
      <c r="CV1373" s="20"/>
      <c r="CW1373" s="20"/>
      <c r="CX1373" s="20"/>
      <c r="CY1373" s="20"/>
      <c r="CZ1373" s="20"/>
      <c r="DA1373" s="20"/>
      <c r="DB1373" s="20"/>
      <c r="DC1373" s="20"/>
      <c r="DD1373" s="20"/>
      <c r="DE1373" s="20"/>
      <c r="DF1373" s="20"/>
      <c r="DG1373" s="20"/>
      <c r="DH1373" s="20"/>
      <c r="DI1373" s="20"/>
      <c r="DJ1373" s="20"/>
      <c r="DK1373" s="20"/>
      <c r="DL1373" s="20"/>
      <c r="DM1373" s="20"/>
      <c r="DN1373" s="20"/>
      <c r="DO1373" s="20"/>
      <c r="DP1373" s="20"/>
      <c r="DQ1373" s="20"/>
      <c r="DR1373" s="20"/>
      <c r="DS1373" s="20"/>
      <c r="DT1373" s="20"/>
      <c r="DU1373" s="20"/>
      <c r="DV1373" s="20"/>
      <c r="DW1373" s="20"/>
      <c r="DX1373" s="20"/>
      <c r="DY1373" s="20"/>
      <c r="DZ1373" s="20"/>
      <c r="EA1373" s="20"/>
      <c r="EB1373" s="20"/>
      <c r="EC1373" s="20"/>
      <c r="ED1373" s="20"/>
      <c r="EE1373" s="20"/>
      <c r="EF1373" s="20"/>
      <c r="EG1373" s="20"/>
      <c r="EH1373" s="20"/>
    </row>
    <row r="1374" spans="1:138" s="19" customFormat="1" ht="12" customHeight="1" x14ac:dyDescent="0.25">
      <c r="A1374" s="22"/>
      <c r="B1374" s="4"/>
      <c r="C1374" s="73"/>
      <c r="D1374" s="73"/>
      <c r="E1374" s="73"/>
      <c r="F1374" s="73"/>
      <c r="G1374" s="73"/>
      <c r="H1374" s="73"/>
      <c r="I1374" s="73"/>
      <c r="J1374" s="73"/>
      <c r="K1374" s="82"/>
      <c r="L1374" s="81"/>
      <c r="M1374" s="81"/>
      <c r="N1374" s="55"/>
      <c r="O1374" s="55"/>
      <c r="P1374" s="56"/>
      <c r="Q1374" s="17"/>
      <c r="R1374" s="150"/>
      <c r="S1374" s="150"/>
      <c r="T1374" s="150"/>
      <c r="U1374" s="150"/>
      <c r="V1374" s="334"/>
      <c r="W1374" s="338"/>
      <c r="X1374" s="192"/>
      <c r="Y1374" s="201"/>
      <c r="Z1374" s="151"/>
      <c r="AA1374" s="152"/>
      <c r="AB1374" s="152"/>
      <c r="AC1374" s="152"/>
      <c r="AD1374" s="152"/>
      <c r="AE1374" s="20"/>
      <c r="AF1374" s="20"/>
      <c r="AG1374" s="20"/>
      <c r="AH1374" s="20"/>
      <c r="AI1374" s="20"/>
      <c r="AJ1374" s="20"/>
      <c r="AK1374" s="20"/>
      <c r="AL1374" s="20"/>
      <c r="AM1374" s="20"/>
      <c r="AN1374" s="20"/>
      <c r="AO1374" s="20"/>
      <c r="AP1374" s="20"/>
      <c r="AQ1374" s="20"/>
      <c r="AR1374" s="20"/>
      <c r="AS1374" s="20"/>
      <c r="AT1374" s="20"/>
      <c r="AU1374" s="20"/>
      <c r="AV1374" s="20"/>
      <c r="AW1374" s="20"/>
      <c r="AX1374" s="20"/>
      <c r="AY1374" s="20"/>
      <c r="AZ1374" s="20"/>
      <c r="BA1374" s="20"/>
      <c r="BB1374" s="20"/>
      <c r="BC1374" s="20"/>
      <c r="BD1374" s="20"/>
      <c r="BE1374" s="20"/>
      <c r="BF1374" s="20"/>
      <c r="BG1374" s="20"/>
      <c r="BH1374" s="20"/>
      <c r="BI1374" s="20"/>
      <c r="BJ1374" s="20"/>
      <c r="BK1374" s="20"/>
      <c r="BL1374" s="20"/>
      <c r="BM1374" s="20"/>
      <c r="BN1374" s="20"/>
      <c r="BO1374" s="20"/>
      <c r="BP1374" s="20"/>
      <c r="BQ1374" s="20"/>
      <c r="BR1374" s="20"/>
      <c r="BS1374" s="20"/>
      <c r="BT1374" s="20"/>
      <c r="BU1374" s="20"/>
      <c r="BV1374" s="20"/>
      <c r="BW1374" s="20"/>
      <c r="BX1374" s="20"/>
      <c r="BY1374" s="20"/>
      <c r="BZ1374" s="20"/>
      <c r="CA1374" s="20"/>
      <c r="CB1374" s="20"/>
      <c r="CC1374" s="20"/>
      <c r="CD1374" s="20"/>
      <c r="CE1374" s="20"/>
      <c r="CF1374" s="20"/>
      <c r="CG1374" s="20"/>
      <c r="CH1374" s="20"/>
      <c r="CI1374" s="20"/>
      <c r="CJ1374" s="20"/>
      <c r="CK1374" s="20"/>
      <c r="CL1374" s="20"/>
      <c r="CM1374" s="20"/>
      <c r="CN1374" s="20"/>
      <c r="CO1374" s="20"/>
      <c r="CP1374" s="20"/>
      <c r="CQ1374" s="20"/>
      <c r="CR1374" s="20"/>
      <c r="CS1374" s="20"/>
      <c r="CT1374" s="20"/>
      <c r="CU1374" s="20"/>
      <c r="CV1374" s="20"/>
      <c r="CW1374" s="20"/>
      <c r="CX1374" s="20"/>
      <c r="CY1374" s="20"/>
      <c r="CZ1374" s="20"/>
      <c r="DA1374" s="20"/>
      <c r="DB1374" s="20"/>
      <c r="DC1374" s="20"/>
      <c r="DD1374" s="20"/>
      <c r="DE1374" s="20"/>
      <c r="DF1374" s="20"/>
      <c r="DG1374" s="20"/>
      <c r="DH1374" s="20"/>
      <c r="DI1374" s="20"/>
      <c r="DJ1374" s="20"/>
      <c r="DK1374" s="20"/>
      <c r="DL1374" s="20"/>
      <c r="DM1374" s="20"/>
      <c r="DN1374" s="20"/>
      <c r="DO1374" s="20"/>
      <c r="DP1374" s="20"/>
      <c r="DQ1374" s="20"/>
      <c r="DR1374" s="20"/>
      <c r="DS1374" s="20"/>
      <c r="DT1374" s="20"/>
      <c r="DU1374" s="20"/>
      <c r="DV1374" s="20"/>
      <c r="DW1374" s="20"/>
      <c r="DX1374" s="20"/>
      <c r="DY1374" s="20"/>
      <c r="DZ1374" s="20"/>
      <c r="EA1374" s="20"/>
      <c r="EB1374" s="20"/>
      <c r="EC1374" s="20"/>
      <c r="ED1374" s="20"/>
      <c r="EE1374" s="20"/>
      <c r="EF1374" s="20"/>
      <c r="EG1374" s="20"/>
      <c r="EH1374" s="20"/>
    </row>
    <row r="1375" spans="1:138" s="19" customFormat="1" ht="12" customHeight="1" x14ac:dyDescent="0.25">
      <c r="A1375" s="22"/>
      <c r="B1375" s="4"/>
      <c r="C1375" s="73"/>
      <c r="D1375" s="73"/>
      <c r="E1375" s="73"/>
      <c r="F1375" s="73"/>
      <c r="G1375" s="73"/>
      <c r="H1375" s="73"/>
      <c r="I1375" s="73"/>
      <c r="J1375" s="73"/>
      <c r="K1375" s="82"/>
      <c r="L1375" s="81"/>
      <c r="M1375" s="81"/>
      <c r="N1375" s="55"/>
      <c r="O1375" s="55"/>
      <c r="P1375" s="56"/>
      <c r="Q1375" s="17"/>
      <c r="R1375" s="150"/>
      <c r="S1375" s="150"/>
      <c r="T1375" s="150"/>
      <c r="U1375" s="150"/>
      <c r="V1375" s="334"/>
      <c r="W1375" s="338"/>
      <c r="X1375" s="192"/>
      <c r="Y1375" s="201"/>
      <c r="Z1375" s="151"/>
      <c r="AA1375" s="152"/>
      <c r="AB1375" s="152"/>
      <c r="AC1375" s="152"/>
      <c r="AD1375" s="152"/>
      <c r="AE1375" s="20"/>
      <c r="AF1375" s="20"/>
      <c r="AG1375" s="20"/>
      <c r="AH1375" s="20"/>
      <c r="AI1375" s="20"/>
      <c r="AJ1375" s="20"/>
      <c r="AK1375" s="20"/>
      <c r="AL1375" s="20"/>
      <c r="AM1375" s="20"/>
      <c r="AN1375" s="20"/>
      <c r="AO1375" s="20"/>
      <c r="AP1375" s="20"/>
      <c r="AQ1375" s="20"/>
      <c r="AR1375" s="20"/>
      <c r="AS1375" s="20"/>
      <c r="AT1375" s="20"/>
      <c r="AU1375" s="20"/>
      <c r="AV1375" s="20"/>
      <c r="AW1375" s="20"/>
      <c r="AX1375" s="20"/>
      <c r="AY1375" s="20"/>
      <c r="AZ1375" s="20"/>
      <c r="BA1375" s="20"/>
      <c r="BB1375" s="20"/>
      <c r="BC1375" s="20"/>
      <c r="BD1375" s="20"/>
      <c r="BE1375" s="20"/>
      <c r="BF1375" s="20"/>
      <c r="BG1375" s="20"/>
      <c r="BH1375" s="20"/>
      <c r="BI1375" s="20"/>
      <c r="BJ1375" s="20"/>
      <c r="BK1375" s="20"/>
      <c r="BL1375" s="20"/>
      <c r="BM1375" s="20"/>
      <c r="BN1375" s="20"/>
      <c r="BO1375" s="20"/>
      <c r="BP1375" s="20"/>
      <c r="BQ1375" s="20"/>
      <c r="BR1375" s="20"/>
      <c r="BS1375" s="20"/>
      <c r="BT1375" s="20"/>
      <c r="BU1375" s="20"/>
      <c r="BV1375" s="20"/>
      <c r="BW1375" s="20"/>
      <c r="BX1375" s="20"/>
      <c r="BY1375" s="20"/>
      <c r="BZ1375" s="20"/>
      <c r="CA1375" s="20"/>
      <c r="CB1375" s="20"/>
      <c r="CC1375" s="20"/>
      <c r="CD1375" s="20"/>
      <c r="CE1375" s="20"/>
      <c r="CF1375" s="20"/>
      <c r="CG1375" s="20"/>
      <c r="CH1375" s="20"/>
      <c r="CI1375" s="20"/>
      <c r="CJ1375" s="20"/>
      <c r="CK1375" s="20"/>
      <c r="CL1375" s="20"/>
      <c r="CM1375" s="20"/>
      <c r="CN1375" s="20"/>
      <c r="CO1375" s="20"/>
      <c r="CP1375" s="20"/>
      <c r="CQ1375" s="20"/>
      <c r="CR1375" s="20"/>
      <c r="CS1375" s="20"/>
      <c r="CT1375" s="20"/>
      <c r="CU1375" s="20"/>
      <c r="CV1375" s="20"/>
      <c r="CW1375" s="20"/>
      <c r="CX1375" s="20"/>
      <c r="CY1375" s="20"/>
      <c r="CZ1375" s="20"/>
      <c r="DA1375" s="20"/>
      <c r="DB1375" s="20"/>
      <c r="DC1375" s="20"/>
      <c r="DD1375" s="20"/>
      <c r="DE1375" s="20"/>
      <c r="DF1375" s="20"/>
      <c r="DG1375" s="20"/>
      <c r="DH1375" s="20"/>
      <c r="DI1375" s="20"/>
      <c r="DJ1375" s="20"/>
      <c r="DK1375" s="20"/>
      <c r="DL1375" s="20"/>
      <c r="DM1375" s="20"/>
      <c r="DN1375" s="20"/>
      <c r="DO1375" s="20"/>
      <c r="DP1375" s="20"/>
      <c r="DQ1375" s="20"/>
      <c r="DR1375" s="20"/>
      <c r="DS1375" s="20"/>
      <c r="DT1375" s="20"/>
      <c r="DU1375" s="20"/>
      <c r="DV1375" s="20"/>
      <c r="DW1375" s="20"/>
      <c r="DX1375" s="20"/>
      <c r="DY1375" s="20"/>
      <c r="DZ1375" s="20"/>
      <c r="EA1375" s="20"/>
      <c r="EB1375" s="20"/>
      <c r="EC1375" s="20"/>
      <c r="ED1375" s="20"/>
      <c r="EE1375" s="20"/>
      <c r="EF1375" s="20"/>
      <c r="EG1375" s="20"/>
      <c r="EH1375" s="20"/>
    </row>
    <row r="1376" spans="1:138" s="19" customFormat="1" ht="12" customHeight="1" x14ac:dyDescent="0.25">
      <c r="A1376" s="22"/>
      <c r="B1376" s="4"/>
      <c r="C1376" s="73"/>
      <c r="D1376" s="73"/>
      <c r="E1376" s="73"/>
      <c r="F1376" s="73"/>
      <c r="G1376" s="73"/>
      <c r="H1376" s="73"/>
      <c r="I1376" s="73"/>
      <c r="J1376" s="73"/>
      <c r="K1376" s="82"/>
      <c r="L1376" s="81"/>
      <c r="M1376" s="81"/>
      <c r="N1376" s="55"/>
      <c r="O1376" s="55"/>
      <c r="P1376" s="56"/>
      <c r="Q1376" s="17"/>
      <c r="R1376" s="150"/>
      <c r="S1376" s="150"/>
      <c r="T1376" s="150"/>
      <c r="U1376" s="150"/>
      <c r="V1376" s="334"/>
      <c r="W1376" s="338"/>
      <c r="X1376" s="192"/>
      <c r="Y1376" s="201"/>
      <c r="Z1376" s="151"/>
      <c r="AA1376" s="152"/>
      <c r="AB1376" s="152"/>
      <c r="AC1376" s="152"/>
      <c r="AD1376" s="152"/>
      <c r="AE1376" s="20"/>
      <c r="AF1376" s="20"/>
      <c r="AG1376" s="20"/>
      <c r="AH1376" s="20"/>
      <c r="AI1376" s="20"/>
      <c r="AJ1376" s="20"/>
      <c r="AK1376" s="20"/>
      <c r="AL1376" s="20"/>
      <c r="AM1376" s="20"/>
      <c r="AN1376" s="20"/>
      <c r="AO1376" s="20"/>
      <c r="AP1376" s="20"/>
      <c r="AQ1376" s="20"/>
      <c r="AR1376" s="20"/>
      <c r="AS1376" s="20"/>
      <c r="AT1376" s="20"/>
      <c r="AU1376" s="20"/>
      <c r="AV1376" s="20"/>
      <c r="AW1376" s="20"/>
      <c r="AX1376" s="20"/>
      <c r="AY1376" s="20"/>
      <c r="AZ1376" s="20"/>
      <c r="BA1376" s="20"/>
      <c r="BB1376" s="20"/>
      <c r="BC1376" s="20"/>
      <c r="BD1376" s="20"/>
      <c r="BE1376" s="20"/>
      <c r="BF1376" s="20"/>
      <c r="BG1376" s="20"/>
      <c r="BH1376" s="20"/>
      <c r="BI1376" s="20"/>
      <c r="BJ1376" s="20"/>
      <c r="BK1376" s="20"/>
      <c r="BL1376" s="20"/>
      <c r="BM1376" s="20"/>
      <c r="BN1376" s="20"/>
      <c r="BO1376" s="20"/>
      <c r="BP1376" s="20"/>
      <c r="BQ1376" s="20"/>
      <c r="BR1376" s="20"/>
      <c r="BS1376" s="20"/>
      <c r="BT1376" s="20"/>
      <c r="BU1376" s="20"/>
      <c r="BV1376" s="20"/>
      <c r="BW1376" s="20"/>
      <c r="BX1376" s="20"/>
      <c r="BY1376" s="20"/>
      <c r="BZ1376" s="20"/>
      <c r="CA1376" s="20"/>
      <c r="CB1376" s="20"/>
      <c r="CC1376" s="20"/>
      <c r="CD1376" s="20"/>
      <c r="CE1376" s="20"/>
      <c r="CF1376" s="20"/>
      <c r="CG1376" s="20"/>
      <c r="CH1376" s="20"/>
      <c r="CI1376" s="20"/>
      <c r="CJ1376" s="20"/>
      <c r="CK1376" s="20"/>
      <c r="CL1376" s="20"/>
      <c r="CM1376" s="20"/>
      <c r="CN1376" s="20"/>
      <c r="CO1376" s="20"/>
      <c r="CP1376" s="20"/>
      <c r="CQ1376" s="20"/>
      <c r="CR1376" s="20"/>
      <c r="CS1376" s="20"/>
      <c r="CT1376" s="20"/>
      <c r="CU1376" s="20"/>
      <c r="CV1376" s="20"/>
      <c r="CW1376" s="20"/>
      <c r="CX1376" s="20"/>
      <c r="CY1376" s="20"/>
      <c r="CZ1376" s="20"/>
      <c r="DA1376" s="20"/>
      <c r="DB1376" s="20"/>
      <c r="DC1376" s="20"/>
      <c r="DD1376" s="20"/>
      <c r="DE1376" s="20"/>
      <c r="DF1376" s="20"/>
      <c r="DG1376" s="20"/>
      <c r="DH1376" s="20"/>
      <c r="DI1376" s="20"/>
      <c r="DJ1376" s="20"/>
      <c r="DK1376" s="20"/>
      <c r="DL1376" s="20"/>
      <c r="DM1376" s="20"/>
      <c r="DN1376" s="20"/>
      <c r="DO1376" s="20"/>
      <c r="DP1376" s="20"/>
      <c r="DQ1376" s="20"/>
      <c r="DR1376" s="20"/>
      <c r="DS1376" s="20"/>
      <c r="DT1376" s="20"/>
      <c r="DU1376" s="20"/>
      <c r="DV1376" s="20"/>
      <c r="DW1376" s="20"/>
      <c r="DX1376" s="20"/>
      <c r="DY1376" s="20"/>
      <c r="DZ1376" s="20"/>
      <c r="EA1376" s="20"/>
      <c r="EB1376" s="20"/>
      <c r="EC1376" s="20"/>
      <c r="ED1376" s="20"/>
      <c r="EE1376" s="20"/>
      <c r="EF1376" s="20"/>
      <c r="EG1376" s="20"/>
      <c r="EH1376" s="20"/>
    </row>
    <row r="1377" spans="1:138" s="19" customFormat="1" ht="12" customHeight="1" x14ac:dyDescent="0.25">
      <c r="A1377" s="22"/>
      <c r="B1377" s="4"/>
      <c r="C1377" s="73"/>
      <c r="D1377" s="73"/>
      <c r="E1377" s="73"/>
      <c r="F1377" s="73"/>
      <c r="G1377" s="73"/>
      <c r="H1377" s="73"/>
      <c r="I1377" s="73"/>
      <c r="J1377" s="73"/>
      <c r="K1377" s="82"/>
      <c r="L1377" s="81"/>
      <c r="M1377" s="81"/>
      <c r="N1377" s="55"/>
      <c r="O1377" s="55"/>
      <c r="P1377" s="56"/>
      <c r="Q1377" s="17"/>
      <c r="R1377" s="150"/>
      <c r="S1377" s="150"/>
      <c r="T1377" s="150"/>
      <c r="U1377" s="150"/>
      <c r="V1377" s="334"/>
      <c r="W1377" s="338"/>
      <c r="X1377" s="192"/>
      <c r="Y1377" s="201"/>
      <c r="Z1377" s="151"/>
      <c r="AA1377" s="152"/>
      <c r="AB1377" s="152"/>
      <c r="AC1377" s="152"/>
      <c r="AD1377" s="152"/>
      <c r="AE1377" s="20"/>
      <c r="AF1377" s="20"/>
      <c r="AG1377" s="20"/>
      <c r="AH1377" s="20"/>
      <c r="AI1377" s="20"/>
      <c r="AJ1377" s="20"/>
      <c r="AK1377" s="20"/>
      <c r="AL1377" s="20"/>
      <c r="AM1377" s="20"/>
      <c r="AN1377" s="20"/>
      <c r="AO1377" s="20"/>
      <c r="AP1377" s="20"/>
      <c r="AQ1377" s="20"/>
      <c r="AR1377" s="20"/>
      <c r="AS1377" s="20"/>
      <c r="AT1377" s="20"/>
      <c r="AU1377" s="20"/>
      <c r="AV1377" s="20"/>
      <c r="AW1377" s="20"/>
      <c r="AX1377" s="20"/>
      <c r="AY1377" s="20"/>
      <c r="AZ1377" s="20"/>
      <c r="BA1377" s="20"/>
      <c r="BB1377" s="20"/>
      <c r="BC1377" s="20"/>
      <c r="BD1377" s="20"/>
      <c r="BE1377" s="20"/>
      <c r="BF1377" s="20"/>
      <c r="BG1377" s="20"/>
      <c r="BH1377" s="20"/>
      <c r="BI1377" s="20"/>
      <c r="BJ1377" s="20"/>
      <c r="BK1377" s="20"/>
      <c r="BL1377" s="20"/>
      <c r="BM1377" s="20"/>
      <c r="BN1377" s="20"/>
      <c r="BO1377" s="20"/>
      <c r="BP1377" s="20"/>
      <c r="BQ1377" s="20"/>
      <c r="BR1377" s="20"/>
      <c r="BS1377" s="20"/>
      <c r="BT1377" s="20"/>
      <c r="BU1377" s="20"/>
      <c r="BV1377" s="20"/>
      <c r="BW1377" s="20"/>
      <c r="BX1377" s="20"/>
      <c r="BY1377" s="20"/>
      <c r="BZ1377" s="20"/>
      <c r="CA1377" s="20"/>
      <c r="CB1377" s="20"/>
      <c r="CC1377" s="20"/>
      <c r="CD1377" s="20"/>
      <c r="CE1377" s="20"/>
      <c r="CF1377" s="20"/>
      <c r="CG1377" s="20"/>
      <c r="CH1377" s="20"/>
      <c r="CI1377" s="20"/>
      <c r="CJ1377" s="20"/>
      <c r="CK1377" s="20"/>
      <c r="CL1377" s="20"/>
      <c r="CM1377" s="20"/>
      <c r="CN1377" s="20"/>
      <c r="CO1377" s="20"/>
      <c r="CP1377" s="20"/>
      <c r="CQ1377" s="20"/>
      <c r="CR1377" s="20"/>
      <c r="CS1377" s="20"/>
      <c r="CT1377" s="20"/>
      <c r="CU1377" s="20"/>
      <c r="CV1377" s="20"/>
      <c r="CW1377" s="20"/>
      <c r="CX1377" s="20"/>
      <c r="CY1377" s="20"/>
      <c r="CZ1377" s="20"/>
      <c r="DA1377" s="20"/>
      <c r="DB1377" s="20"/>
      <c r="DC1377" s="20"/>
      <c r="DD1377" s="20"/>
      <c r="DE1377" s="20"/>
      <c r="DF1377" s="20"/>
      <c r="DG1377" s="20"/>
      <c r="DH1377" s="20"/>
      <c r="DI1377" s="20"/>
      <c r="DJ1377" s="20"/>
      <c r="DK1377" s="20"/>
      <c r="DL1377" s="20"/>
      <c r="DM1377" s="20"/>
      <c r="DN1377" s="20"/>
      <c r="DO1377" s="20"/>
      <c r="DP1377" s="20"/>
      <c r="DQ1377" s="20"/>
      <c r="DR1377" s="20"/>
      <c r="DS1377" s="20"/>
      <c r="DT1377" s="20"/>
      <c r="DU1377" s="20"/>
      <c r="DV1377" s="20"/>
      <c r="DW1377" s="20"/>
      <c r="DX1377" s="20"/>
      <c r="DY1377" s="20"/>
      <c r="DZ1377" s="20"/>
      <c r="EA1377" s="20"/>
      <c r="EB1377" s="20"/>
      <c r="EC1377" s="20"/>
      <c r="ED1377" s="20"/>
      <c r="EE1377" s="20"/>
      <c r="EF1377" s="20"/>
      <c r="EG1377" s="20"/>
      <c r="EH1377" s="20"/>
    </row>
    <row r="1378" spans="1:138" s="19" customFormat="1" ht="12" customHeight="1" x14ac:dyDescent="0.25">
      <c r="A1378" s="22"/>
      <c r="B1378" s="4"/>
      <c r="C1378" s="73"/>
      <c r="D1378" s="73"/>
      <c r="E1378" s="73"/>
      <c r="F1378" s="73"/>
      <c r="G1378" s="73"/>
      <c r="H1378" s="73"/>
      <c r="I1378" s="73"/>
      <c r="J1378" s="73"/>
      <c r="K1378" s="82"/>
      <c r="L1378" s="81"/>
      <c r="M1378" s="81"/>
      <c r="N1378" s="55"/>
      <c r="O1378" s="55"/>
      <c r="P1378" s="56"/>
      <c r="Q1378" s="17"/>
      <c r="R1378" s="150"/>
      <c r="S1378" s="150"/>
      <c r="T1378" s="150"/>
      <c r="U1378" s="150"/>
      <c r="V1378" s="334"/>
      <c r="W1378" s="338"/>
      <c r="X1378" s="192"/>
      <c r="Y1378" s="201"/>
      <c r="Z1378" s="151"/>
      <c r="AA1378" s="152"/>
      <c r="AB1378" s="152"/>
      <c r="AC1378" s="152"/>
      <c r="AD1378" s="152"/>
      <c r="AE1378" s="20"/>
      <c r="AF1378" s="20"/>
      <c r="AG1378" s="20"/>
      <c r="AH1378" s="20"/>
      <c r="AI1378" s="20"/>
      <c r="AJ1378" s="20"/>
      <c r="AK1378" s="20"/>
      <c r="AL1378" s="20"/>
      <c r="AM1378" s="20"/>
      <c r="AN1378" s="20"/>
      <c r="AO1378" s="20"/>
      <c r="AP1378" s="20"/>
      <c r="AQ1378" s="20"/>
      <c r="AR1378" s="20"/>
      <c r="AS1378" s="20"/>
      <c r="AT1378" s="20"/>
      <c r="AU1378" s="20"/>
      <c r="AV1378" s="20"/>
      <c r="AW1378" s="20"/>
      <c r="AX1378" s="20"/>
      <c r="AY1378" s="20"/>
      <c r="AZ1378" s="20"/>
      <c r="BA1378" s="20"/>
      <c r="BB1378" s="20"/>
      <c r="BC1378" s="20"/>
      <c r="BD1378" s="20"/>
      <c r="BE1378" s="20"/>
      <c r="BF1378" s="20"/>
      <c r="BG1378" s="20"/>
      <c r="BH1378" s="20"/>
      <c r="BI1378" s="20"/>
      <c r="BJ1378" s="20"/>
      <c r="BK1378" s="20"/>
      <c r="BL1378" s="20"/>
      <c r="BM1378" s="20"/>
      <c r="BN1378" s="20"/>
      <c r="BO1378" s="20"/>
      <c r="BP1378" s="20"/>
      <c r="BQ1378" s="20"/>
      <c r="BR1378" s="20"/>
      <c r="BS1378" s="20"/>
      <c r="BT1378" s="20"/>
      <c r="BU1378" s="20"/>
      <c r="BV1378" s="20"/>
      <c r="BW1378" s="20"/>
      <c r="BX1378" s="20"/>
      <c r="BY1378" s="20"/>
      <c r="BZ1378" s="20"/>
      <c r="CA1378" s="20"/>
      <c r="CB1378" s="20"/>
      <c r="CC1378" s="20"/>
      <c r="CD1378" s="20"/>
      <c r="CE1378" s="20"/>
      <c r="CF1378" s="20"/>
      <c r="CG1378" s="20"/>
      <c r="CH1378" s="20"/>
      <c r="CI1378" s="20"/>
      <c r="CJ1378" s="20"/>
      <c r="CK1378" s="20"/>
      <c r="CL1378" s="20"/>
      <c r="CM1378" s="20"/>
      <c r="CN1378" s="20"/>
      <c r="CO1378" s="20"/>
      <c r="CP1378" s="20"/>
      <c r="CQ1378" s="20"/>
      <c r="CR1378" s="20"/>
      <c r="CS1378" s="20"/>
      <c r="CT1378" s="20"/>
      <c r="CU1378" s="20"/>
      <c r="CV1378" s="20"/>
      <c r="CW1378" s="20"/>
      <c r="CX1378" s="20"/>
      <c r="CY1378" s="20"/>
      <c r="CZ1378" s="20"/>
      <c r="DA1378" s="20"/>
      <c r="DB1378" s="20"/>
      <c r="DC1378" s="20"/>
      <c r="DD1378" s="20"/>
      <c r="DE1378" s="20"/>
      <c r="DF1378" s="20"/>
      <c r="DG1378" s="20"/>
      <c r="DH1378" s="20"/>
      <c r="DI1378" s="20"/>
      <c r="DJ1378" s="20"/>
      <c r="DK1378" s="20"/>
      <c r="DL1378" s="20"/>
      <c r="DM1378" s="20"/>
      <c r="DN1378" s="20"/>
      <c r="DO1378" s="20"/>
      <c r="DP1378" s="20"/>
      <c r="DQ1378" s="20"/>
      <c r="DR1378" s="20"/>
      <c r="DS1378" s="20"/>
      <c r="DT1378" s="20"/>
      <c r="DU1378" s="20"/>
      <c r="DV1378" s="20"/>
      <c r="DW1378" s="20"/>
      <c r="DX1378" s="20"/>
      <c r="DY1378" s="20"/>
      <c r="DZ1378" s="20"/>
      <c r="EA1378" s="20"/>
      <c r="EB1378" s="20"/>
      <c r="EC1378" s="20"/>
      <c r="ED1378" s="20"/>
      <c r="EE1378" s="20"/>
      <c r="EF1378" s="20"/>
      <c r="EG1378" s="20"/>
      <c r="EH1378" s="20"/>
    </row>
    <row r="1379" spans="1:138" s="19" customFormat="1" ht="12" customHeight="1" x14ac:dyDescent="0.25">
      <c r="A1379" s="22"/>
      <c r="B1379" s="4"/>
      <c r="C1379" s="73"/>
      <c r="D1379" s="73"/>
      <c r="E1379" s="73"/>
      <c r="F1379" s="73"/>
      <c r="G1379" s="73"/>
      <c r="H1379" s="73"/>
      <c r="I1379" s="73"/>
      <c r="J1379" s="73"/>
      <c r="K1379" s="82"/>
      <c r="L1379" s="81"/>
      <c r="M1379" s="81"/>
      <c r="N1379" s="55"/>
      <c r="O1379" s="55"/>
      <c r="P1379" s="56"/>
      <c r="Q1379" s="17"/>
      <c r="R1379" s="150"/>
      <c r="S1379" s="150"/>
      <c r="T1379" s="150"/>
      <c r="U1379" s="150"/>
      <c r="V1379" s="334"/>
      <c r="W1379" s="338"/>
      <c r="X1379" s="192"/>
      <c r="Y1379" s="201"/>
      <c r="Z1379" s="151"/>
      <c r="AA1379" s="152"/>
      <c r="AB1379" s="152"/>
      <c r="AC1379" s="152"/>
      <c r="AD1379" s="152"/>
      <c r="AE1379" s="20"/>
      <c r="AF1379" s="20"/>
      <c r="AG1379" s="20"/>
      <c r="AH1379" s="20"/>
      <c r="AI1379" s="20"/>
      <c r="AJ1379" s="20"/>
      <c r="AK1379" s="20"/>
      <c r="AL1379" s="20"/>
      <c r="AM1379" s="20"/>
      <c r="AN1379" s="20"/>
      <c r="AO1379" s="20"/>
      <c r="AP1379" s="20"/>
      <c r="AQ1379" s="20"/>
      <c r="AR1379" s="20"/>
      <c r="AS1379" s="20"/>
      <c r="AT1379" s="20"/>
      <c r="AU1379" s="20"/>
      <c r="AV1379" s="20"/>
      <c r="AW1379" s="20"/>
      <c r="AX1379" s="20"/>
      <c r="AY1379" s="20"/>
      <c r="AZ1379" s="20"/>
      <c r="BA1379" s="20"/>
      <c r="BB1379" s="20"/>
      <c r="BC1379" s="20"/>
      <c r="BD1379" s="20"/>
      <c r="BE1379" s="20"/>
      <c r="BF1379" s="20"/>
      <c r="BG1379" s="20"/>
      <c r="BH1379" s="20"/>
      <c r="BI1379" s="20"/>
      <c r="BJ1379" s="20"/>
      <c r="BK1379" s="20"/>
      <c r="BL1379" s="20"/>
      <c r="BM1379" s="20"/>
      <c r="BN1379" s="20"/>
      <c r="BO1379" s="20"/>
      <c r="BP1379" s="20"/>
      <c r="BQ1379" s="20"/>
      <c r="BR1379" s="20"/>
      <c r="BS1379" s="20"/>
      <c r="BT1379" s="20"/>
      <c r="BU1379" s="20"/>
      <c r="BV1379" s="20"/>
      <c r="BW1379" s="20"/>
      <c r="BX1379" s="20"/>
      <c r="BY1379" s="20"/>
      <c r="BZ1379" s="20"/>
      <c r="CA1379" s="20"/>
      <c r="CB1379" s="20"/>
      <c r="CC1379" s="20"/>
      <c r="CD1379" s="20"/>
      <c r="CE1379" s="20"/>
      <c r="CF1379" s="20"/>
      <c r="CG1379" s="20"/>
      <c r="CH1379" s="20"/>
      <c r="CI1379" s="20"/>
      <c r="CJ1379" s="20"/>
      <c r="CK1379" s="20"/>
      <c r="CL1379" s="20"/>
      <c r="CM1379" s="20"/>
      <c r="CN1379" s="20"/>
      <c r="CO1379" s="20"/>
      <c r="CP1379" s="20"/>
      <c r="CQ1379" s="20"/>
      <c r="CR1379" s="20"/>
      <c r="CS1379" s="20"/>
      <c r="CT1379" s="20"/>
      <c r="CU1379" s="20"/>
      <c r="CV1379" s="20"/>
      <c r="CW1379" s="20"/>
      <c r="CX1379" s="20"/>
      <c r="CY1379" s="20"/>
      <c r="CZ1379" s="20"/>
      <c r="DA1379" s="20"/>
      <c r="DB1379" s="20"/>
      <c r="DC1379" s="20"/>
      <c r="DD1379" s="20"/>
      <c r="DE1379" s="20"/>
      <c r="DF1379" s="20"/>
      <c r="DG1379" s="20"/>
      <c r="DH1379" s="20"/>
      <c r="DI1379" s="20"/>
      <c r="DJ1379" s="20"/>
      <c r="DK1379" s="20"/>
      <c r="DL1379" s="20"/>
      <c r="DM1379" s="20"/>
      <c r="DN1379" s="20"/>
      <c r="DO1379" s="20"/>
      <c r="DP1379" s="20"/>
      <c r="DQ1379" s="20"/>
      <c r="DR1379" s="20"/>
      <c r="DS1379" s="20"/>
      <c r="DT1379" s="20"/>
      <c r="DU1379" s="20"/>
      <c r="DV1379" s="20"/>
      <c r="DW1379" s="20"/>
      <c r="DX1379" s="20"/>
      <c r="DY1379" s="20"/>
      <c r="DZ1379" s="20"/>
      <c r="EA1379" s="20"/>
      <c r="EB1379" s="20"/>
      <c r="EC1379" s="20"/>
      <c r="ED1379" s="20"/>
      <c r="EE1379" s="20"/>
      <c r="EF1379" s="20"/>
      <c r="EG1379" s="20"/>
      <c r="EH1379" s="20"/>
    </row>
    <row r="1380" spans="1:138" s="19" customFormat="1" ht="12" customHeight="1" x14ac:dyDescent="0.25">
      <c r="A1380" s="22"/>
      <c r="B1380" s="4"/>
      <c r="C1380" s="73"/>
      <c r="D1380" s="73"/>
      <c r="E1380" s="73"/>
      <c r="F1380" s="73"/>
      <c r="G1380" s="73"/>
      <c r="H1380" s="73"/>
      <c r="I1380" s="73"/>
      <c r="J1380" s="73"/>
      <c r="K1380" s="82"/>
      <c r="L1380" s="81"/>
      <c r="M1380" s="81"/>
      <c r="N1380" s="55"/>
      <c r="O1380" s="55"/>
      <c r="P1380" s="56"/>
      <c r="Q1380" s="17"/>
      <c r="R1380" s="150"/>
      <c r="S1380" s="150"/>
      <c r="T1380" s="150"/>
      <c r="U1380" s="150"/>
      <c r="V1380" s="334"/>
      <c r="W1380" s="338"/>
      <c r="X1380" s="192"/>
      <c r="Y1380" s="201"/>
      <c r="Z1380" s="151"/>
      <c r="AA1380" s="152"/>
      <c r="AB1380" s="152"/>
      <c r="AC1380" s="152"/>
      <c r="AD1380" s="152"/>
      <c r="AE1380" s="20"/>
      <c r="AF1380" s="20"/>
      <c r="AG1380" s="20"/>
      <c r="AH1380" s="20"/>
      <c r="AI1380" s="20"/>
      <c r="AJ1380" s="20"/>
      <c r="AK1380" s="20"/>
      <c r="AL1380" s="20"/>
      <c r="AM1380" s="20"/>
      <c r="AN1380" s="20"/>
      <c r="AO1380" s="20"/>
      <c r="AP1380" s="20"/>
      <c r="AQ1380" s="20"/>
      <c r="AR1380" s="20"/>
      <c r="AS1380" s="20"/>
      <c r="AT1380" s="20"/>
      <c r="AU1380" s="20"/>
      <c r="AV1380" s="20"/>
      <c r="AW1380" s="20"/>
      <c r="AX1380" s="20"/>
      <c r="AY1380" s="20"/>
      <c r="AZ1380" s="20"/>
      <c r="BA1380" s="20"/>
      <c r="BB1380" s="20"/>
      <c r="BC1380" s="20"/>
      <c r="BD1380" s="20"/>
      <c r="BE1380" s="20"/>
      <c r="BF1380" s="20"/>
      <c r="BG1380" s="20"/>
      <c r="BH1380" s="20"/>
      <c r="BI1380" s="20"/>
      <c r="BJ1380" s="20"/>
      <c r="BK1380" s="20"/>
      <c r="BL1380" s="20"/>
      <c r="BM1380" s="20"/>
      <c r="BN1380" s="20"/>
      <c r="BO1380" s="20"/>
      <c r="BP1380" s="20"/>
      <c r="BQ1380" s="20"/>
      <c r="BR1380" s="20"/>
      <c r="BS1380" s="20"/>
      <c r="BT1380" s="20"/>
      <c r="BU1380" s="20"/>
      <c r="BV1380" s="20"/>
      <c r="BW1380" s="20"/>
      <c r="BX1380" s="20"/>
      <c r="BY1380" s="20"/>
      <c r="BZ1380" s="20"/>
      <c r="CA1380" s="20"/>
      <c r="CB1380" s="20"/>
      <c r="CC1380" s="20"/>
      <c r="CD1380" s="20"/>
      <c r="CE1380" s="20"/>
      <c r="CF1380" s="20"/>
      <c r="CG1380" s="20"/>
      <c r="CH1380" s="20"/>
      <c r="CI1380" s="20"/>
      <c r="CJ1380" s="20"/>
      <c r="CK1380" s="20"/>
      <c r="CL1380" s="20"/>
      <c r="CM1380" s="20"/>
      <c r="CN1380" s="20"/>
      <c r="CO1380" s="20"/>
      <c r="CP1380" s="20"/>
      <c r="CQ1380" s="20"/>
      <c r="CR1380" s="20"/>
      <c r="CS1380" s="20"/>
      <c r="CT1380" s="20"/>
      <c r="CU1380" s="20"/>
      <c r="CV1380" s="20"/>
      <c r="CW1380" s="20"/>
      <c r="CX1380" s="20"/>
      <c r="CY1380" s="20"/>
      <c r="CZ1380" s="20"/>
      <c r="DA1380" s="20"/>
      <c r="DB1380" s="20"/>
      <c r="DC1380" s="20"/>
      <c r="DD1380" s="20"/>
      <c r="DE1380" s="20"/>
      <c r="DF1380" s="20"/>
      <c r="DG1380" s="20"/>
      <c r="DH1380" s="20"/>
      <c r="DI1380" s="20"/>
      <c r="DJ1380" s="20"/>
      <c r="DK1380" s="20"/>
      <c r="DL1380" s="20"/>
      <c r="DM1380" s="20"/>
      <c r="DN1380" s="20"/>
      <c r="DO1380" s="20"/>
      <c r="DP1380" s="20"/>
      <c r="DQ1380" s="20"/>
      <c r="DR1380" s="20"/>
      <c r="DS1380" s="20"/>
      <c r="DT1380" s="20"/>
      <c r="DU1380" s="20"/>
      <c r="DV1380" s="20"/>
      <c r="DW1380" s="20"/>
      <c r="DX1380" s="20"/>
      <c r="DY1380" s="20"/>
      <c r="DZ1380" s="20"/>
      <c r="EA1380" s="20"/>
      <c r="EB1380" s="20"/>
      <c r="EC1380" s="20"/>
      <c r="ED1380" s="20"/>
      <c r="EE1380" s="20"/>
      <c r="EF1380" s="20"/>
      <c r="EG1380" s="20"/>
      <c r="EH1380" s="20"/>
    </row>
    <row r="1381" spans="1:138" s="19" customFormat="1" ht="12" customHeight="1" x14ac:dyDescent="0.25">
      <c r="A1381" s="22"/>
      <c r="B1381" s="4"/>
      <c r="C1381" s="73"/>
      <c r="D1381" s="73"/>
      <c r="E1381" s="73"/>
      <c r="F1381" s="73"/>
      <c r="G1381" s="73"/>
      <c r="H1381" s="73"/>
      <c r="I1381" s="73"/>
      <c r="J1381" s="73"/>
      <c r="K1381" s="82"/>
      <c r="L1381" s="81"/>
      <c r="M1381" s="81"/>
      <c r="N1381" s="55"/>
      <c r="O1381" s="55"/>
      <c r="P1381" s="56"/>
      <c r="Q1381" s="17"/>
      <c r="R1381" s="150"/>
      <c r="S1381" s="150"/>
      <c r="T1381" s="150"/>
      <c r="U1381" s="150"/>
      <c r="V1381" s="334"/>
      <c r="W1381" s="338"/>
      <c r="X1381" s="192"/>
      <c r="Y1381" s="201"/>
      <c r="Z1381" s="151"/>
      <c r="AA1381" s="152"/>
      <c r="AB1381" s="152"/>
      <c r="AC1381" s="152"/>
      <c r="AD1381" s="152"/>
      <c r="AE1381" s="20"/>
      <c r="AF1381" s="20"/>
      <c r="AG1381" s="20"/>
      <c r="AH1381" s="20"/>
      <c r="AI1381" s="20"/>
      <c r="AJ1381" s="20"/>
      <c r="AK1381" s="20"/>
      <c r="AL1381" s="20"/>
      <c r="AM1381" s="20"/>
      <c r="AN1381" s="20"/>
      <c r="AO1381" s="20"/>
      <c r="AP1381" s="20"/>
      <c r="AQ1381" s="20"/>
      <c r="AR1381" s="20"/>
      <c r="AS1381" s="20"/>
      <c r="AT1381" s="20"/>
      <c r="AU1381" s="20"/>
      <c r="AV1381" s="20"/>
      <c r="AW1381" s="20"/>
      <c r="AX1381" s="20"/>
      <c r="AY1381" s="20"/>
      <c r="AZ1381" s="20"/>
      <c r="BA1381" s="20"/>
      <c r="BB1381" s="20"/>
      <c r="BC1381" s="20"/>
      <c r="BD1381" s="20"/>
      <c r="BE1381" s="20"/>
      <c r="BF1381" s="20"/>
      <c r="BG1381" s="20"/>
      <c r="BH1381" s="20"/>
      <c r="BI1381" s="20"/>
      <c r="BJ1381" s="20"/>
      <c r="BK1381" s="20"/>
      <c r="BL1381" s="20"/>
      <c r="BM1381" s="20"/>
      <c r="BN1381" s="20"/>
      <c r="BO1381" s="20"/>
      <c r="BP1381" s="20"/>
      <c r="BQ1381" s="20"/>
      <c r="BR1381" s="20"/>
      <c r="BS1381" s="20"/>
      <c r="BT1381" s="20"/>
      <c r="BU1381" s="20"/>
      <c r="BV1381" s="20"/>
      <c r="BW1381" s="20"/>
      <c r="BX1381" s="20"/>
      <c r="BY1381" s="20"/>
      <c r="BZ1381" s="20"/>
      <c r="CA1381" s="20"/>
      <c r="CB1381" s="20"/>
      <c r="CC1381" s="20"/>
      <c r="CD1381" s="20"/>
      <c r="CE1381" s="20"/>
      <c r="CF1381" s="20"/>
      <c r="CG1381" s="20"/>
      <c r="CH1381" s="20"/>
      <c r="CI1381" s="20"/>
      <c r="CJ1381" s="20"/>
      <c r="CK1381" s="20"/>
      <c r="CL1381" s="20"/>
      <c r="CM1381" s="20"/>
      <c r="CN1381" s="20"/>
      <c r="CO1381" s="20"/>
      <c r="CP1381" s="20"/>
      <c r="CQ1381" s="20"/>
      <c r="CR1381" s="20"/>
      <c r="CS1381" s="20"/>
      <c r="CT1381" s="20"/>
      <c r="CU1381" s="20"/>
      <c r="CV1381" s="20"/>
      <c r="CW1381" s="20"/>
      <c r="CX1381" s="20"/>
      <c r="CY1381" s="20"/>
      <c r="CZ1381" s="20"/>
      <c r="DA1381" s="20"/>
      <c r="DB1381" s="20"/>
      <c r="DC1381" s="20"/>
      <c r="DD1381" s="20"/>
      <c r="DE1381" s="20"/>
      <c r="DF1381" s="20"/>
      <c r="DG1381" s="20"/>
      <c r="DH1381" s="20"/>
      <c r="DI1381" s="20"/>
      <c r="DJ1381" s="20"/>
      <c r="DK1381" s="20"/>
      <c r="DL1381" s="20"/>
      <c r="DM1381" s="20"/>
      <c r="DN1381" s="20"/>
      <c r="DO1381" s="20"/>
      <c r="DP1381" s="20"/>
      <c r="DQ1381" s="20"/>
      <c r="DR1381" s="20"/>
      <c r="DS1381" s="20"/>
      <c r="DT1381" s="20"/>
      <c r="DU1381" s="20"/>
      <c r="DV1381" s="20"/>
      <c r="DW1381" s="20"/>
      <c r="DX1381" s="20"/>
      <c r="DY1381" s="20"/>
      <c r="DZ1381" s="20"/>
      <c r="EA1381" s="20"/>
      <c r="EB1381" s="20"/>
      <c r="EC1381" s="20"/>
      <c r="ED1381" s="20"/>
      <c r="EE1381" s="20"/>
      <c r="EF1381" s="20"/>
      <c r="EG1381" s="20"/>
      <c r="EH1381" s="20"/>
    </row>
    <row r="1382" spans="1:138" s="19" customFormat="1" ht="12" customHeight="1" x14ac:dyDescent="0.25">
      <c r="A1382" s="22"/>
      <c r="B1382" s="4"/>
      <c r="C1382" s="73"/>
      <c r="D1382" s="73"/>
      <c r="E1382" s="73"/>
      <c r="F1382" s="73"/>
      <c r="G1382" s="73"/>
      <c r="H1382" s="73"/>
      <c r="I1382" s="73"/>
      <c r="J1382" s="73"/>
      <c r="K1382" s="82"/>
      <c r="L1382" s="81"/>
      <c r="M1382" s="81"/>
      <c r="N1382" s="55"/>
      <c r="O1382" s="55"/>
      <c r="P1382" s="56"/>
      <c r="Q1382" s="17"/>
      <c r="R1382" s="150"/>
      <c r="S1382" s="150"/>
      <c r="T1382" s="150"/>
      <c r="U1382" s="150"/>
      <c r="V1382" s="334"/>
      <c r="W1382" s="338"/>
      <c r="X1382" s="192"/>
      <c r="Y1382" s="201"/>
      <c r="Z1382" s="151"/>
      <c r="AA1382" s="152"/>
      <c r="AB1382" s="152"/>
      <c r="AC1382" s="152"/>
      <c r="AD1382" s="152"/>
      <c r="AE1382" s="20"/>
      <c r="AF1382" s="20"/>
      <c r="AG1382" s="20"/>
      <c r="AH1382" s="20"/>
      <c r="AI1382" s="20"/>
      <c r="AJ1382" s="20"/>
      <c r="AK1382" s="20"/>
      <c r="AL1382" s="20"/>
      <c r="AM1382" s="20"/>
      <c r="AN1382" s="20"/>
      <c r="AO1382" s="20"/>
      <c r="AP1382" s="20"/>
      <c r="AQ1382" s="20"/>
      <c r="AR1382" s="20"/>
      <c r="AS1382" s="20"/>
      <c r="AT1382" s="20"/>
      <c r="AU1382" s="20"/>
      <c r="AV1382" s="20"/>
      <c r="AW1382" s="20"/>
      <c r="AX1382" s="20"/>
      <c r="AY1382" s="20"/>
      <c r="AZ1382" s="20"/>
      <c r="BA1382" s="20"/>
      <c r="BB1382" s="20"/>
      <c r="BC1382" s="20"/>
      <c r="BD1382" s="20"/>
      <c r="BE1382" s="20"/>
      <c r="BF1382" s="20"/>
      <c r="BG1382" s="20"/>
      <c r="BH1382" s="20"/>
      <c r="BI1382" s="20"/>
      <c r="BJ1382" s="20"/>
      <c r="BK1382" s="20"/>
      <c r="BL1382" s="20"/>
      <c r="BM1382" s="20"/>
      <c r="BN1382" s="20"/>
      <c r="BO1382" s="20"/>
      <c r="BP1382" s="20"/>
      <c r="BQ1382" s="20"/>
      <c r="BR1382" s="20"/>
      <c r="BS1382" s="20"/>
      <c r="BT1382" s="20"/>
      <c r="BU1382" s="20"/>
      <c r="BV1382" s="20"/>
      <c r="BW1382" s="20"/>
      <c r="BX1382" s="20"/>
      <c r="BY1382" s="20"/>
      <c r="BZ1382" s="20"/>
      <c r="CA1382" s="20"/>
      <c r="CB1382" s="20"/>
      <c r="CC1382" s="20"/>
      <c r="CD1382" s="20"/>
      <c r="CE1382" s="20"/>
      <c r="CF1382" s="20"/>
      <c r="CG1382" s="20"/>
      <c r="CH1382" s="20"/>
      <c r="CI1382" s="20"/>
      <c r="CJ1382" s="20"/>
      <c r="CK1382" s="20"/>
      <c r="CL1382" s="20"/>
      <c r="CM1382" s="20"/>
      <c r="CN1382" s="20"/>
      <c r="CO1382" s="20"/>
      <c r="CP1382" s="20"/>
      <c r="CQ1382" s="20"/>
      <c r="CR1382" s="20"/>
      <c r="CS1382" s="20"/>
      <c r="CT1382" s="20"/>
      <c r="CU1382" s="20"/>
      <c r="CV1382" s="20"/>
      <c r="CW1382" s="20"/>
      <c r="CX1382" s="20"/>
      <c r="CY1382" s="20"/>
      <c r="CZ1382" s="20"/>
      <c r="DA1382" s="20"/>
      <c r="DB1382" s="20"/>
      <c r="DC1382" s="20"/>
      <c r="DD1382" s="20"/>
      <c r="DE1382" s="20"/>
      <c r="DF1382" s="20"/>
      <c r="DG1382" s="20"/>
      <c r="DH1382" s="20"/>
      <c r="DI1382" s="20"/>
      <c r="DJ1382" s="20"/>
      <c r="DK1382" s="20"/>
      <c r="DL1382" s="20"/>
      <c r="DM1382" s="20"/>
      <c r="DN1382" s="20"/>
      <c r="DO1382" s="20"/>
      <c r="DP1382" s="20"/>
      <c r="DQ1382" s="20"/>
      <c r="DR1382" s="20"/>
      <c r="DS1382" s="20"/>
      <c r="DT1382" s="20"/>
      <c r="DU1382" s="20"/>
      <c r="DV1382" s="20"/>
      <c r="DW1382" s="20"/>
      <c r="DX1382" s="20"/>
      <c r="DY1382" s="20"/>
      <c r="DZ1382" s="20"/>
      <c r="EA1382" s="20"/>
      <c r="EB1382" s="20"/>
      <c r="EC1382" s="20"/>
      <c r="ED1382" s="20"/>
      <c r="EE1382" s="20"/>
      <c r="EF1382" s="20"/>
      <c r="EG1382" s="20"/>
      <c r="EH1382" s="20"/>
    </row>
    <row r="1383" spans="1:138" s="19" customFormat="1" ht="12" customHeight="1" x14ac:dyDescent="0.25">
      <c r="A1383" s="22"/>
      <c r="B1383" s="4"/>
      <c r="C1383" s="73"/>
      <c r="D1383" s="73"/>
      <c r="E1383" s="73"/>
      <c r="F1383" s="73"/>
      <c r="G1383" s="73"/>
      <c r="H1383" s="73"/>
      <c r="I1383" s="73"/>
      <c r="J1383" s="73"/>
      <c r="K1383" s="82"/>
      <c r="L1383" s="81"/>
      <c r="M1383" s="81"/>
      <c r="N1383" s="55"/>
      <c r="O1383" s="55"/>
      <c r="P1383" s="56"/>
      <c r="Q1383" s="17"/>
      <c r="R1383" s="150"/>
      <c r="S1383" s="150"/>
      <c r="T1383" s="150"/>
      <c r="U1383" s="150"/>
      <c r="V1383" s="334"/>
      <c r="W1383" s="338"/>
      <c r="X1383" s="192"/>
      <c r="Y1383" s="201"/>
      <c r="Z1383" s="151"/>
      <c r="AA1383" s="152"/>
      <c r="AB1383" s="152"/>
      <c r="AC1383" s="152"/>
      <c r="AD1383" s="152"/>
      <c r="AE1383" s="20"/>
      <c r="AF1383" s="20"/>
      <c r="AG1383" s="20"/>
      <c r="AH1383" s="20"/>
      <c r="AI1383" s="20"/>
      <c r="AJ1383" s="20"/>
      <c r="AK1383" s="20"/>
      <c r="AL1383" s="20"/>
      <c r="AM1383" s="20"/>
      <c r="AN1383" s="20"/>
      <c r="AO1383" s="20"/>
      <c r="AP1383" s="20"/>
      <c r="AQ1383" s="20"/>
      <c r="AR1383" s="20"/>
      <c r="AS1383" s="20"/>
      <c r="AT1383" s="20"/>
      <c r="AU1383" s="20"/>
      <c r="AV1383" s="20"/>
      <c r="AW1383" s="20"/>
      <c r="AX1383" s="20"/>
      <c r="AY1383" s="20"/>
      <c r="AZ1383" s="20"/>
      <c r="BA1383" s="20"/>
      <c r="BB1383" s="20"/>
      <c r="BC1383" s="20"/>
      <c r="BD1383" s="20"/>
      <c r="BE1383" s="20"/>
      <c r="BF1383" s="20"/>
      <c r="BG1383" s="20"/>
      <c r="BH1383" s="20"/>
      <c r="BI1383" s="20"/>
      <c r="BJ1383" s="20"/>
      <c r="BK1383" s="20"/>
      <c r="BL1383" s="20"/>
      <c r="BM1383" s="20"/>
      <c r="BN1383" s="20"/>
      <c r="BO1383" s="20"/>
      <c r="BP1383" s="20"/>
      <c r="BQ1383" s="20"/>
      <c r="BR1383" s="20"/>
      <c r="BS1383" s="20"/>
      <c r="BT1383" s="20"/>
      <c r="BU1383" s="20"/>
      <c r="BV1383" s="20"/>
      <c r="BW1383" s="20"/>
      <c r="BX1383" s="20"/>
      <c r="BY1383" s="20"/>
      <c r="BZ1383" s="20"/>
      <c r="CA1383" s="20"/>
      <c r="CB1383" s="20"/>
      <c r="CC1383" s="20"/>
      <c r="CD1383" s="20"/>
      <c r="CE1383" s="20"/>
      <c r="CF1383" s="20"/>
      <c r="CG1383" s="20"/>
      <c r="CH1383" s="20"/>
      <c r="CI1383" s="20"/>
      <c r="CJ1383" s="20"/>
      <c r="CK1383" s="20"/>
      <c r="CL1383" s="20"/>
      <c r="CM1383" s="20"/>
      <c r="CN1383" s="20"/>
      <c r="CO1383" s="20"/>
      <c r="CP1383" s="20"/>
      <c r="CQ1383" s="20"/>
      <c r="CR1383" s="20"/>
      <c r="CS1383" s="20"/>
      <c r="CT1383" s="20"/>
      <c r="CU1383" s="20"/>
      <c r="CV1383" s="20"/>
      <c r="CW1383" s="20"/>
      <c r="CX1383" s="20"/>
      <c r="CY1383" s="20"/>
      <c r="CZ1383" s="20"/>
      <c r="DA1383" s="20"/>
      <c r="DB1383" s="20"/>
      <c r="DC1383" s="20"/>
      <c r="DD1383" s="20"/>
      <c r="DE1383" s="20"/>
      <c r="DF1383" s="20"/>
      <c r="DG1383" s="20"/>
      <c r="DH1383" s="20"/>
      <c r="DI1383" s="20"/>
      <c r="DJ1383" s="20"/>
      <c r="DK1383" s="20"/>
      <c r="DL1383" s="20"/>
      <c r="DM1383" s="20"/>
      <c r="DN1383" s="20"/>
      <c r="DO1383" s="20"/>
      <c r="DP1383" s="20"/>
      <c r="DQ1383" s="20"/>
      <c r="DR1383" s="20"/>
      <c r="DS1383" s="20"/>
      <c r="DT1383" s="20"/>
      <c r="DU1383" s="20"/>
      <c r="DV1383" s="20"/>
      <c r="DW1383" s="20"/>
      <c r="DX1383" s="20"/>
      <c r="DY1383" s="20"/>
      <c r="DZ1383" s="20"/>
      <c r="EA1383" s="20"/>
      <c r="EB1383" s="20"/>
      <c r="EC1383" s="20"/>
      <c r="ED1383" s="20"/>
      <c r="EE1383" s="20"/>
      <c r="EF1383" s="20"/>
      <c r="EG1383" s="20"/>
      <c r="EH1383" s="20"/>
    </row>
    <row r="1384" spans="1:138" s="19" customFormat="1" ht="12" customHeight="1" x14ac:dyDescent="0.25">
      <c r="A1384" s="22"/>
      <c r="B1384" s="4"/>
      <c r="C1384" s="73"/>
      <c r="D1384" s="73"/>
      <c r="E1384" s="73"/>
      <c r="F1384" s="73"/>
      <c r="G1384" s="73"/>
      <c r="H1384" s="73"/>
      <c r="I1384" s="73"/>
      <c r="J1384" s="73"/>
      <c r="K1384" s="82"/>
      <c r="L1384" s="81"/>
      <c r="M1384" s="81"/>
      <c r="N1384" s="55"/>
      <c r="O1384" s="55"/>
      <c r="P1384" s="56"/>
      <c r="Q1384" s="17"/>
      <c r="R1384" s="150"/>
      <c r="S1384" s="150"/>
      <c r="T1384" s="150"/>
      <c r="U1384" s="150"/>
      <c r="V1384" s="334"/>
      <c r="W1384" s="338"/>
      <c r="X1384" s="192"/>
      <c r="Y1384" s="201"/>
      <c r="Z1384" s="151"/>
      <c r="AA1384" s="152"/>
      <c r="AB1384" s="152"/>
      <c r="AC1384" s="152"/>
      <c r="AD1384" s="152"/>
      <c r="AE1384" s="20"/>
      <c r="AF1384" s="20"/>
      <c r="AG1384" s="20"/>
      <c r="AH1384" s="20"/>
      <c r="AI1384" s="20"/>
      <c r="AJ1384" s="20"/>
      <c r="AK1384" s="20"/>
      <c r="AL1384" s="20"/>
      <c r="AM1384" s="20"/>
      <c r="AN1384" s="20"/>
      <c r="AO1384" s="20"/>
      <c r="AP1384" s="20"/>
      <c r="AQ1384" s="20"/>
      <c r="AR1384" s="20"/>
      <c r="AS1384" s="20"/>
      <c r="AT1384" s="20"/>
      <c r="AU1384" s="20"/>
      <c r="AV1384" s="20"/>
      <c r="AW1384" s="20"/>
      <c r="AX1384" s="20"/>
      <c r="AY1384" s="20"/>
      <c r="AZ1384" s="20"/>
      <c r="BA1384" s="20"/>
      <c r="BB1384" s="20"/>
      <c r="BC1384" s="20"/>
      <c r="BD1384" s="20"/>
      <c r="BE1384" s="20"/>
      <c r="BF1384" s="20"/>
      <c r="BG1384" s="20"/>
      <c r="BH1384" s="20"/>
      <c r="BI1384" s="20"/>
      <c r="BJ1384" s="20"/>
      <c r="BK1384" s="20"/>
      <c r="BL1384" s="20"/>
      <c r="BM1384" s="20"/>
      <c r="BN1384" s="20"/>
      <c r="BO1384" s="20"/>
      <c r="BP1384" s="20"/>
      <c r="BQ1384" s="20"/>
      <c r="BR1384" s="20"/>
      <c r="BS1384" s="20"/>
      <c r="BT1384" s="20"/>
      <c r="BU1384" s="20"/>
      <c r="BV1384" s="20"/>
      <c r="BW1384" s="20"/>
      <c r="BX1384" s="20"/>
      <c r="BY1384" s="20"/>
      <c r="BZ1384" s="20"/>
      <c r="CA1384" s="20"/>
      <c r="CB1384" s="20"/>
      <c r="CC1384" s="20"/>
      <c r="CD1384" s="20"/>
      <c r="CE1384" s="20"/>
      <c r="CF1384" s="20"/>
      <c r="CG1384" s="20"/>
      <c r="CH1384" s="20"/>
      <c r="CI1384" s="20"/>
      <c r="CJ1384" s="20"/>
      <c r="CK1384" s="20"/>
      <c r="CL1384" s="20"/>
      <c r="CM1384" s="20"/>
      <c r="CN1384" s="20"/>
      <c r="CO1384" s="20"/>
      <c r="CP1384" s="20"/>
      <c r="CQ1384" s="20"/>
      <c r="CR1384" s="20"/>
      <c r="CS1384" s="20"/>
      <c r="CT1384" s="20"/>
      <c r="CU1384" s="20"/>
      <c r="CV1384" s="20"/>
      <c r="CW1384" s="20"/>
      <c r="CX1384" s="20"/>
      <c r="CY1384" s="20"/>
      <c r="CZ1384" s="20"/>
      <c r="DA1384" s="20"/>
      <c r="DB1384" s="20"/>
      <c r="DC1384" s="20"/>
      <c r="DD1384" s="20"/>
      <c r="DE1384" s="20"/>
      <c r="DF1384" s="20"/>
      <c r="DG1384" s="20"/>
      <c r="DH1384" s="20"/>
      <c r="DI1384" s="20"/>
      <c r="DJ1384" s="20"/>
      <c r="DK1384" s="20"/>
      <c r="DL1384" s="20"/>
      <c r="DM1384" s="20"/>
      <c r="DN1384" s="20"/>
      <c r="DO1384" s="20"/>
      <c r="DP1384" s="20"/>
      <c r="DQ1384" s="20"/>
      <c r="DR1384" s="20"/>
      <c r="DS1384" s="20"/>
      <c r="DT1384" s="20"/>
      <c r="DU1384" s="20"/>
      <c r="DV1384" s="20"/>
      <c r="DW1384" s="20"/>
      <c r="DX1384" s="20"/>
      <c r="DY1384" s="20"/>
      <c r="DZ1384" s="20"/>
      <c r="EA1384" s="20"/>
      <c r="EB1384" s="20"/>
      <c r="EC1384" s="20"/>
      <c r="ED1384" s="20"/>
      <c r="EE1384" s="20"/>
      <c r="EF1384" s="20"/>
      <c r="EG1384" s="20"/>
      <c r="EH1384" s="20"/>
    </row>
    <row r="1385" spans="1:138" s="19" customFormat="1" ht="12" customHeight="1" x14ac:dyDescent="0.25">
      <c r="B1385" s="4"/>
      <c r="C1385" s="73"/>
      <c r="D1385" s="73"/>
      <c r="E1385" s="73"/>
      <c r="F1385" s="73"/>
      <c r="G1385" s="73"/>
      <c r="H1385" s="73"/>
      <c r="I1385" s="73"/>
      <c r="J1385" s="73"/>
      <c r="K1385" s="82"/>
      <c r="L1385" s="81"/>
      <c r="M1385" s="81"/>
      <c r="N1385" s="55"/>
      <c r="O1385" s="55"/>
      <c r="P1385" s="56"/>
      <c r="Q1385" s="17"/>
      <c r="R1385" s="150"/>
      <c r="S1385" s="150"/>
      <c r="T1385" s="150"/>
      <c r="U1385" s="150"/>
      <c r="V1385" s="321"/>
      <c r="W1385" s="341"/>
      <c r="X1385" s="194"/>
      <c r="Y1385" s="202"/>
      <c r="Z1385" s="153"/>
      <c r="AA1385" s="152"/>
      <c r="AB1385" s="152"/>
      <c r="AC1385" s="152"/>
      <c r="AD1385" s="152"/>
      <c r="AE1385" s="20"/>
      <c r="AF1385" s="20"/>
      <c r="AG1385" s="20"/>
      <c r="AH1385" s="20"/>
      <c r="AI1385" s="20"/>
      <c r="AJ1385" s="20"/>
      <c r="AK1385" s="20"/>
      <c r="AL1385" s="20"/>
      <c r="AM1385" s="20"/>
      <c r="AN1385" s="20"/>
      <c r="AO1385" s="20"/>
      <c r="AP1385" s="20"/>
      <c r="AQ1385" s="20"/>
      <c r="AR1385" s="20"/>
      <c r="AS1385" s="20"/>
      <c r="AT1385" s="20"/>
      <c r="AU1385" s="20"/>
      <c r="AV1385" s="20"/>
      <c r="AW1385" s="20"/>
      <c r="AX1385" s="20"/>
      <c r="AY1385" s="20"/>
      <c r="AZ1385" s="20"/>
      <c r="BA1385" s="20"/>
      <c r="BB1385" s="20"/>
      <c r="BC1385" s="20"/>
      <c r="BD1385" s="20"/>
      <c r="BE1385" s="20"/>
      <c r="BF1385" s="20"/>
      <c r="BG1385" s="20"/>
      <c r="BH1385" s="20"/>
      <c r="BI1385" s="20"/>
      <c r="BJ1385" s="20"/>
      <c r="BK1385" s="20"/>
      <c r="BL1385" s="20"/>
      <c r="BM1385" s="20"/>
      <c r="BN1385" s="20"/>
      <c r="BO1385" s="20"/>
      <c r="BP1385" s="20"/>
      <c r="BQ1385" s="20"/>
      <c r="BR1385" s="20"/>
      <c r="BS1385" s="20"/>
      <c r="BT1385" s="20"/>
      <c r="BU1385" s="20"/>
      <c r="BV1385" s="20"/>
      <c r="BW1385" s="20"/>
      <c r="BX1385" s="20"/>
      <c r="BY1385" s="20"/>
      <c r="BZ1385" s="20"/>
      <c r="CA1385" s="20"/>
      <c r="CB1385" s="20"/>
      <c r="CC1385" s="20"/>
      <c r="CD1385" s="20"/>
      <c r="CE1385" s="20"/>
      <c r="CF1385" s="20"/>
      <c r="CG1385" s="20"/>
      <c r="CH1385" s="20"/>
      <c r="CI1385" s="20"/>
      <c r="CJ1385" s="20"/>
      <c r="CK1385" s="20"/>
      <c r="CL1385" s="20"/>
      <c r="CM1385" s="20"/>
      <c r="CN1385" s="20"/>
      <c r="CO1385" s="20"/>
      <c r="CP1385" s="20"/>
      <c r="CQ1385" s="20"/>
      <c r="CR1385" s="20"/>
      <c r="CS1385" s="20"/>
      <c r="CT1385" s="20"/>
      <c r="CU1385" s="20"/>
      <c r="CV1385" s="20"/>
      <c r="CW1385" s="20"/>
      <c r="CX1385" s="20"/>
      <c r="CY1385" s="20"/>
      <c r="CZ1385" s="20"/>
      <c r="DA1385" s="20"/>
      <c r="DB1385" s="20"/>
      <c r="DC1385" s="20"/>
      <c r="DD1385" s="20"/>
      <c r="DE1385" s="20"/>
      <c r="DF1385" s="20"/>
      <c r="DG1385" s="20"/>
      <c r="DH1385" s="20"/>
      <c r="DI1385" s="20"/>
      <c r="DJ1385" s="20"/>
      <c r="DK1385" s="20"/>
      <c r="DL1385" s="20"/>
      <c r="DM1385" s="20"/>
      <c r="DN1385" s="20"/>
      <c r="DO1385" s="20"/>
      <c r="DP1385" s="20"/>
      <c r="DQ1385" s="20"/>
      <c r="DR1385" s="20"/>
      <c r="DS1385" s="20"/>
      <c r="DT1385" s="20"/>
      <c r="DU1385" s="20"/>
      <c r="DV1385" s="20"/>
      <c r="DW1385" s="20"/>
      <c r="DX1385" s="20"/>
      <c r="DY1385" s="20"/>
      <c r="DZ1385" s="20"/>
      <c r="EA1385" s="20"/>
      <c r="EB1385" s="20"/>
      <c r="EC1385" s="20"/>
      <c r="ED1385" s="20"/>
      <c r="EE1385" s="20"/>
      <c r="EF1385" s="20"/>
      <c r="EG1385" s="20"/>
      <c r="EH1385" s="20"/>
    </row>
    <row r="1386" spans="1:138" s="19" customFormat="1" ht="12" customHeight="1" x14ac:dyDescent="0.25">
      <c r="B1386" s="4"/>
      <c r="C1386" s="73"/>
      <c r="D1386" s="73"/>
      <c r="E1386" s="73"/>
      <c r="F1386" s="73"/>
      <c r="G1386" s="73"/>
      <c r="H1386" s="73"/>
      <c r="I1386" s="73"/>
      <c r="J1386" s="73"/>
      <c r="K1386" s="82"/>
      <c r="L1386" s="81"/>
      <c r="M1386" s="81"/>
      <c r="N1386" s="55"/>
      <c r="O1386" s="55"/>
      <c r="P1386" s="56"/>
      <c r="Q1386" s="53"/>
      <c r="R1386" s="151"/>
      <c r="S1386" s="151"/>
      <c r="T1386" s="151"/>
      <c r="U1386" s="151"/>
      <c r="V1386" s="321"/>
      <c r="W1386" s="338"/>
      <c r="X1386" s="192"/>
      <c r="Y1386" s="201"/>
      <c r="Z1386" s="151"/>
      <c r="AA1386" s="152"/>
      <c r="AB1386" s="152"/>
      <c r="AC1386" s="152"/>
      <c r="AD1386" s="152"/>
      <c r="AE1386" s="20"/>
      <c r="AF1386" s="20"/>
      <c r="AG1386" s="20"/>
      <c r="AH1386" s="20"/>
      <c r="AI1386" s="20"/>
      <c r="AJ1386" s="20"/>
      <c r="AK1386" s="20"/>
      <c r="AL1386" s="20"/>
      <c r="AM1386" s="20"/>
      <c r="AN1386" s="20"/>
      <c r="AO1386" s="20"/>
      <c r="AP1386" s="20"/>
      <c r="AQ1386" s="20"/>
      <c r="AR1386" s="20"/>
      <c r="AS1386" s="20"/>
      <c r="AT1386" s="20"/>
      <c r="AU1386" s="20"/>
      <c r="AV1386" s="20"/>
      <c r="AW1386" s="20"/>
      <c r="AX1386" s="20"/>
      <c r="AY1386" s="20"/>
      <c r="AZ1386" s="20"/>
      <c r="BA1386" s="20"/>
      <c r="BB1386" s="20"/>
      <c r="BC1386" s="20"/>
      <c r="BD1386" s="20"/>
      <c r="BE1386" s="20"/>
      <c r="BF1386" s="20"/>
      <c r="BG1386" s="20"/>
      <c r="BH1386" s="20"/>
      <c r="BI1386" s="20"/>
      <c r="BJ1386" s="20"/>
      <c r="BK1386" s="20"/>
      <c r="BL1386" s="20"/>
      <c r="BM1386" s="20"/>
      <c r="BN1386" s="20"/>
      <c r="BO1386" s="20"/>
      <c r="BP1386" s="20"/>
      <c r="BQ1386" s="20"/>
      <c r="BR1386" s="20"/>
      <c r="BS1386" s="20"/>
      <c r="BT1386" s="20"/>
      <c r="BU1386" s="20"/>
      <c r="BV1386" s="20"/>
      <c r="BW1386" s="20"/>
      <c r="BX1386" s="20"/>
      <c r="BY1386" s="20"/>
      <c r="BZ1386" s="20"/>
      <c r="CA1386" s="20"/>
      <c r="CB1386" s="20"/>
      <c r="CC1386" s="20"/>
      <c r="CD1386" s="20"/>
      <c r="CE1386" s="20"/>
      <c r="CF1386" s="20"/>
      <c r="CG1386" s="20"/>
      <c r="CH1386" s="20"/>
      <c r="CI1386" s="20"/>
      <c r="CJ1386" s="20"/>
      <c r="CK1386" s="20"/>
      <c r="CL1386" s="20"/>
      <c r="CM1386" s="20"/>
      <c r="CN1386" s="20"/>
      <c r="CO1386" s="20"/>
      <c r="CP1386" s="20"/>
      <c r="CQ1386" s="20"/>
      <c r="CR1386" s="20"/>
      <c r="CS1386" s="20"/>
      <c r="CT1386" s="20"/>
      <c r="CU1386" s="20"/>
      <c r="CV1386" s="20"/>
      <c r="CW1386" s="20"/>
      <c r="CX1386" s="20"/>
      <c r="CY1386" s="20"/>
      <c r="CZ1386" s="20"/>
      <c r="DA1386" s="20"/>
      <c r="DB1386" s="20"/>
      <c r="DC1386" s="20"/>
      <c r="DD1386" s="20"/>
      <c r="DE1386" s="20"/>
      <c r="DF1386" s="20"/>
      <c r="DG1386" s="20"/>
      <c r="DH1386" s="20"/>
      <c r="DI1386" s="20"/>
      <c r="DJ1386" s="20"/>
      <c r="DK1386" s="20"/>
      <c r="DL1386" s="20"/>
      <c r="DM1386" s="20"/>
      <c r="DN1386" s="20"/>
      <c r="DO1386" s="20"/>
      <c r="DP1386" s="20"/>
      <c r="DQ1386" s="20"/>
      <c r="DR1386" s="20"/>
      <c r="DS1386" s="20"/>
      <c r="DT1386" s="20"/>
      <c r="DU1386" s="20"/>
      <c r="DV1386" s="20"/>
      <c r="DW1386" s="20"/>
      <c r="DX1386" s="20"/>
      <c r="DY1386" s="20"/>
      <c r="DZ1386" s="20"/>
      <c r="EA1386" s="20"/>
      <c r="EB1386" s="20"/>
      <c r="EC1386" s="20"/>
      <c r="ED1386" s="20"/>
      <c r="EE1386" s="20"/>
      <c r="EF1386" s="20"/>
      <c r="EG1386" s="20"/>
      <c r="EH1386" s="20"/>
    </row>
    <row r="1387" spans="1:138" s="19" customFormat="1" ht="12" customHeight="1" x14ac:dyDescent="0.25">
      <c r="A1387" s="22"/>
      <c r="B1387" s="4"/>
      <c r="C1387" s="73"/>
      <c r="D1387" s="73"/>
      <c r="E1387" s="73"/>
      <c r="F1387" s="73"/>
      <c r="G1387" s="73"/>
      <c r="H1387" s="73"/>
      <c r="I1387" s="73"/>
      <c r="J1387" s="73"/>
      <c r="K1387" s="82"/>
      <c r="L1387" s="81"/>
      <c r="M1387" s="81"/>
      <c r="N1387" s="55"/>
      <c r="O1387" s="55"/>
      <c r="P1387" s="56"/>
      <c r="Q1387" s="47"/>
      <c r="R1387" s="153"/>
      <c r="S1387" s="153"/>
      <c r="T1387" s="153"/>
      <c r="U1387" s="153"/>
      <c r="V1387" s="321"/>
      <c r="W1387" s="341"/>
      <c r="X1387" s="194"/>
      <c r="Y1387" s="203"/>
      <c r="Z1387" s="153"/>
      <c r="AA1387" s="152"/>
      <c r="AB1387" s="152"/>
      <c r="AC1387" s="152"/>
      <c r="AD1387" s="152"/>
      <c r="AE1387" s="20"/>
      <c r="AF1387" s="20"/>
      <c r="AG1387" s="20"/>
      <c r="AH1387" s="20"/>
      <c r="AI1387" s="20"/>
      <c r="AJ1387" s="20"/>
      <c r="AK1387" s="20"/>
      <c r="AL1387" s="20"/>
      <c r="AM1387" s="20"/>
      <c r="AN1387" s="20"/>
      <c r="AO1387" s="20"/>
      <c r="AP1387" s="20"/>
      <c r="AQ1387" s="20"/>
      <c r="AR1387" s="20"/>
      <c r="AS1387" s="20"/>
      <c r="AT1387" s="20"/>
      <c r="AU1387" s="20"/>
      <c r="AV1387" s="20"/>
      <c r="AW1387" s="20"/>
      <c r="AX1387" s="20"/>
      <c r="AY1387" s="20"/>
      <c r="AZ1387" s="20"/>
      <c r="BA1387" s="20"/>
      <c r="BB1387" s="20"/>
      <c r="BC1387" s="20"/>
      <c r="BD1387" s="20"/>
      <c r="BE1387" s="20"/>
      <c r="BF1387" s="20"/>
      <c r="BG1387" s="20"/>
      <c r="BH1387" s="20"/>
      <c r="BI1387" s="20"/>
      <c r="BJ1387" s="20"/>
      <c r="BK1387" s="20"/>
      <c r="BL1387" s="20"/>
      <c r="BM1387" s="20"/>
      <c r="BN1387" s="20"/>
      <c r="BO1387" s="20"/>
      <c r="BP1387" s="20"/>
      <c r="BQ1387" s="20"/>
      <c r="BR1387" s="20"/>
      <c r="BS1387" s="20"/>
      <c r="BT1387" s="20"/>
      <c r="BU1387" s="20"/>
      <c r="BV1387" s="20"/>
      <c r="BW1387" s="20"/>
      <c r="BX1387" s="20"/>
      <c r="BY1387" s="20"/>
      <c r="BZ1387" s="20"/>
      <c r="CA1387" s="20"/>
      <c r="CB1387" s="20"/>
      <c r="CC1387" s="20"/>
      <c r="CD1387" s="20"/>
      <c r="CE1387" s="20"/>
      <c r="CF1387" s="20"/>
      <c r="CG1387" s="20"/>
      <c r="CH1387" s="20"/>
      <c r="CI1387" s="20"/>
      <c r="CJ1387" s="20"/>
      <c r="CK1387" s="20"/>
      <c r="CL1387" s="20"/>
      <c r="CM1387" s="20"/>
      <c r="CN1387" s="20"/>
      <c r="CO1387" s="20"/>
      <c r="CP1387" s="20"/>
      <c r="CQ1387" s="20"/>
      <c r="CR1387" s="20"/>
      <c r="CS1387" s="20"/>
      <c r="CT1387" s="20"/>
      <c r="CU1387" s="20"/>
      <c r="CV1387" s="20"/>
      <c r="CW1387" s="20"/>
      <c r="CX1387" s="20"/>
      <c r="CY1387" s="20"/>
      <c r="CZ1387" s="20"/>
      <c r="DA1387" s="20"/>
      <c r="DB1387" s="20"/>
      <c r="DC1387" s="20"/>
      <c r="DD1387" s="20"/>
      <c r="DE1387" s="20"/>
      <c r="DF1387" s="20"/>
      <c r="DG1387" s="20"/>
      <c r="DH1387" s="20"/>
      <c r="DI1387" s="20"/>
      <c r="DJ1387" s="20"/>
      <c r="DK1387" s="20"/>
      <c r="DL1387" s="20"/>
      <c r="DM1387" s="20"/>
      <c r="DN1387" s="20"/>
      <c r="DO1387" s="20"/>
      <c r="DP1387" s="20"/>
      <c r="DQ1387" s="20"/>
      <c r="DR1387" s="20"/>
      <c r="DS1387" s="20"/>
      <c r="DT1387" s="20"/>
      <c r="DU1387" s="20"/>
      <c r="DV1387" s="20"/>
      <c r="DW1387" s="20"/>
      <c r="DX1387" s="20"/>
      <c r="DY1387" s="20"/>
      <c r="DZ1387" s="20"/>
      <c r="EA1387" s="20"/>
      <c r="EB1387" s="20"/>
      <c r="EC1387" s="20"/>
      <c r="ED1387" s="20"/>
      <c r="EE1387" s="20"/>
      <c r="EF1387" s="20"/>
      <c r="EG1387" s="20"/>
      <c r="EH1387" s="20"/>
    </row>
    <row r="1388" spans="1:138" s="19" customFormat="1" ht="12" customHeight="1" x14ac:dyDescent="0.25">
      <c r="A1388" s="22"/>
      <c r="B1388" s="4"/>
      <c r="C1388" s="73"/>
      <c r="D1388" s="73"/>
      <c r="E1388" s="73"/>
      <c r="F1388" s="73"/>
      <c r="G1388" s="73"/>
      <c r="H1388" s="73"/>
      <c r="I1388" s="73"/>
      <c r="J1388" s="73"/>
      <c r="K1388" s="82"/>
      <c r="L1388" s="81"/>
      <c r="M1388" s="81"/>
      <c r="N1388" s="55"/>
      <c r="O1388" s="55"/>
      <c r="P1388" s="56"/>
      <c r="Q1388" s="17"/>
      <c r="R1388" s="150"/>
      <c r="S1388" s="150"/>
      <c r="T1388" s="150"/>
      <c r="U1388" s="150"/>
      <c r="V1388" s="321"/>
      <c r="W1388" s="338"/>
      <c r="X1388" s="192"/>
      <c r="Y1388" s="195"/>
      <c r="Z1388" s="151"/>
      <c r="AA1388" s="152"/>
      <c r="AB1388" s="152"/>
      <c r="AC1388" s="152"/>
      <c r="AD1388" s="152"/>
      <c r="AE1388" s="20"/>
      <c r="AF1388" s="20"/>
      <c r="AG1388" s="20"/>
      <c r="AH1388" s="20"/>
      <c r="AI1388" s="20"/>
      <c r="AJ1388" s="20"/>
      <c r="AK1388" s="20"/>
      <c r="AL1388" s="20"/>
      <c r="AM1388" s="20"/>
      <c r="AN1388" s="20"/>
      <c r="AO1388" s="20"/>
      <c r="AP1388" s="20"/>
      <c r="AQ1388" s="20"/>
      <c r="AR1388" s="20"/>
      <c r="AS1388" s="20"/>
      <c r="AT1388" s="20"/>
      <c r="AU1388" s="20"/>
      <c r="AV1388" s="20"/>
      <c r="AW1388" s="20"/>
      <c r="AX1388" s="20"/>
      <c r="AY1388" s="20"/>
      <c r="AZ1388" s="20"/>
      <c r="BA1388" s="20"/>
      <c r="BB1388" s="20"/>
      <c r="BC1388" s="20"/>
      <c r="BD1388" s="20"/>
      <c r="BE1388" s="20"/>
      <c r="BF1388" s="20"/>
      <c r="BG1388" s="20"/>
      <c r="BH1388" s="20"/>
      <c r="BI1388" s="20"/>
      <c r="BJ1388" s="20"/>
      <c r="BK1388" s="20"/>
      <c r="BL1388" s="20"/>
      <c r="BM1388" s="20"/>
      <c r="BN1388" s="20"/>
      <c r="BO1388" s="20"/>
      <c r="BP1388" s="20"/>
      <c r="BQ1388" s="20"/>
      <c r="BR1388" s="20"/>
      <c r="BS1388" s="20"/>
      <c r="BT1388" s="20"/>
      <c r="BU1388" s="20"/>
      <c r="BV1388" s="20"/>
      <c r="BW1388" s="20"/>
      <c r="BX1388" s="20"/>
      <c r="BY1388" s="20"/>
      <c r="BZ1388" s="20"/>
      <c r="CA1388" s="20"/>
      <c r="CB1388" s="20"/>
      <c r="CC1388" s="20"/>
      <c r="CD1388" s="20"/>
      <c r="CE1388" s="20"/>
      <c r="CF1388" s="20"/>
      <c r="CG1388" s="20"/>
      <c r="CH1388" s="20"/>
      <c r="CI1388" s="20"/>
      <c r="CJ1388" s="20"/>
      <c r="CK1388" s="20"/>
      <c r="CL1388" s="20"/>
      <c r="CM1388" s="20"/>
      <c r="CN1388" s="20"/>
      <c r="CO1388" s="20"/>
      <c r="CP1388" s="20"/>
      <c r="CQ1388" s="20"/>
      <c r="CR1388" s="20"/>
      <c r="CS1388" s="20"/>
      <c r="CT1388" s="20"/>
      <c r="CU1388" s="20"/>
      <c r="CV1388" s="20"/>
      <c r="CW1388" s="20"/>
      <c r="CX1388" s="20"/>
      <c r="CY1388" s="20"/>
      <c r="CZ1388" s="20"/>
      <c r="DA1388" s="20"/>
      <c r="DB1388" s="20"/>
      <c r="DC1388" s="20"/>
      <c r="DD1388" s="20"/>
      <c r="DE1388" s="20"/>
      <c r="DF1388" s="20"/>
      <c r="DG1388" s="20"/>
      <c r="DH1388" s="20"/>
      <c r="DI1388" s="20"/>
      <c r="DJ1388" s="20"/>
      <c r="DK1388" s="20"/>
      <c r="DL1388" s="20"/>
      <c r="DM1388" s="20"/>
      <c r="DN1388" s="20"/>
      <c r="DO1388" s="20"/>
      <c r="DP1388" s="20"/>
      <c r="DQ1388" s="20"/>
      <c r="DR1388" s="20"/>
      <c r="DS1388" s="20"/>
      <c r="DT1388" s="20"/>
      <c r="DU1388" s="20"/>
      <c r="DV1388" s="20"/>
      <c r="DW1388" s="20"/>
      <c r="DX1388" s="20"/>
      <c r="DY1388" s="20"/>
      <c r="DZ1388" s="20"/>
      <c r="EA1388" s="20"/>
      <c r="EB1388" s="20"/>
      <c r="EC1388" s="20"/>
      <c r="ED1388" s="20"/>
      <c r="EE1388" s="20"/>
      <c r="EF1388" s="20"/>
      <c r="EG1388" s="20"/>
      <c r="EH1388" s="20"/>
    </row>
    <row r="1389" spans="1:138" s="19" customFormat="1" ht="12" customHeight="1" x14ac:dyDescent="0.25">
      <c r="A1389" s="22"/>
      <c r="B1389" s="4"/>
      <c r="C1389" s="73"/>
      <c r="D1389" s="73"/>
      <c r="E1389" s="73"/>
      <c r="F1389" s="73"/>
      <c r="G1389" s="73"/>
      <c r="H1389" s="73"/>
      <c r="I1389" s="73"/>
      <c r="J1389" s="73"/>
      <c r="K1389" s="82"/>
      <c r="L1389" s="81"/>
      <c r="M1389" s="81"/>
      <c r="N1389" s="55"/>
      <c r="O1389" s="55"/>
      <c r="P1389" s="56"/>
      <c r="Q1389" s="17"/>
      <c r="R1389" s="150"/>
      <c r="S1389" s="150"/>
      <c r="T1389" s="150"/>
      <c r="U1389" s="150"/>
      <c r="V1389" s="321"/>
      <c r="W1389" s="338"/>
      <c r="X1389" s="192"/>
      <c r="Y1389" s="195"/>
      <c r="Z1389" s="151"/>
      <c r="AA1389" s="152"/>
      <c r="AB1389" s="152"/>
      <c r="AC1389" s="152"/>
      <c r="AD1389" s="152"/>
      <c r="AE1389" s="20"/>
      <c r="AF1389" s="20"/>
      <c r="AG1389" s="20"/>
      <c r="AH1389" s="20"/>
      <c r="AI1389" s="20"/>
      <c r="AJ1389" s="20"/>
      <c r="AK1389" s="20"/>
      <c r="AL1389" s="20"/>
      <c r="AM1389" s="20"/>
      <c r="AN1389" s="20"/>
      <c r="AO1389" s="20"/>
      <c r="AP1389" s="20"/>
      <c r="AQ1389" s="20"/>
      <c r="AR1389" s="20"/>
      <c r="AS1389" s="20"/>
      <c r="AT1389" s="20"/>
      <c r="AU1389" s="20"/>
      <c r="AV1389" s="20"/>
      <c r="AW1389" s="20"/>
      <c r="AX1389" s="20"/>
      <c r="AY1389" s="20"/>
      <c r="AZ1389" s="20"/>
      <c r="BA1389" s="20"/>
      <c r="BB1389" s="20"/>
      <c r="BC1389" s="20"/>
      <c r="BD1389" s="20"/>
      <c r="BE1389" s="20"/>
      <c r="BF1389" s="20"/>
      <c r="BG1389" s="20"/>
      <c r="BH1389" s="20"/>
      <c r="BI1389" s="20"/>
      <c r="BJ1389" s="20"/>
      <c r="BK1389" s="20"/>
      <c r="BL1389" s="20"/>
      <c r="BM1389" s="20"/>
      <c r="BN1389" s="20"/>
      <c r="BO1389" s="20"/>
      <c r="BP1389" s="20"/>
      <c r="BQ1389" s="20"/>
      <c r="BR1389" s="20"/>
      <c r="BS1389" s="20"/>
      <c r="BT1389" s="20"/>
      <c r="BU1389" s="20"/>
      <c r="BV1389" s="20"/>
      <c r="BW1389" s="20"/>
      <c r="BX1389" s="20"/>
      <c r="BY1389" s="20"/>
      <c r="BZ1389" s="20"/>
      <c r="CA1389" s="20"/>
      <c r="CB1389" s="20"/>
      <c r="CC1389" s="20"/>
      <c r="CD1389" s="20"/>
      <c r="CE1389" s="20"/>
      <c r="CF1389" s="20"/>
      <c r="CG1389" s="20"/>
      <c r="CH1389" s="20"/>
      <c r="CI1389" s="20"/>
      <c r="CJ1389" s="20"/>
      <c r="CK1389" s="20"/>
      <c r="CL1389" s="20"/>
      <c r="CM1389" s="20"/>
      <c r="CN1389" s="20"/>
      <c r="CO1389" s="20"/>
      <c r="CP1389" s="20"/>
      <c r="CQ1389" s="20"/>
      <c r="CR1389" s="20"/>
      <c r="CS1389" s="20"/>
      <c r="CT1389" s="20"/>
      <c r="CU1389" s="20"/>
      <c r="CV1389" s="20"/>
      <c r="CW1389" s="20"/>
      <c r="CX1389" s="20"/>
      <c r="CY1389" s="20"/>
      <c r="CZ1389" s="20"/>
      <c r="DA1389" s="20"/>
      <c r="DB1389" s="20"/>
      <c r="DC1389" s="20"/>
      <c r="DD1389" s="20"/>
      <c r="DE1389" s="20"/>
      <c r="DF1389" s="20"/>
      <c r="DG1389" s="20"/>
      <c r="DH1389" s="20"/>
      <c r="DI1389" s="20"/>
      <c r="DJ1389" s="20"/>
      <c r="DK1389" s="20"/>
      <c r="DL1389" s="20"/>
      <c r="DM1389" s="20"/>
      <c r="DN1389" s="20"/>
      <c r="DO1389" s="20"/>
      <c r="DP1389" s="20"/>
      <c r="DQ1389" s="20"/>
      <c r="DR1389" s="20"/>
      <c r="DS1389" s="20"/>
      <c r="DT1389" s="20"/>
      <c r="DU1389" s="20"/>
      <c r="DV1389" s="20"/>
      <c r="DW1389" s="20"/>
      <c r="DX1389" s="20"/>
      <c r="DY1389" s="20"/>
      <c r="DZ1389" s="20"/>
      <c r="EA1389" s="20"/>
      <c r="EB1389" s="20"/>
      <c r="EC1389" s="20"/>
      <c r="ED1389" s="20"/>
      <c r="EE1389" s="20"/>
      <c r="EF1389" s="20"/>
      <c r="EG1389" s="20"/>
      <c r="EH1389" s="20"/>
    </row>
    <row r="1390" spans="1:138" s="19" customFormat="1" ht="12" customHeight="1" x14ac:dyDescent="0.25">
      <c r="A1390" s="22"/>
      <c r="B1390" s="4"/>
      <c r="C1390" s="73"/>
      <c r="D1390" s="73"/>
      <c r="E1390" s="73"/>
      <c r="F1390" s="73"/>
      <c r="G1390" s="73"/>
      <c r="H1390" s="73"/>
      <c r="I1390" s="73"/>
      <c r="J1390" s="73"/>
      <c r="K1390" s="82"/>
      <c r="L1390" s="81"/>
      <c r="M1390" s="81"/>
      <c r="N1390" s="55"/>
      <c r="O1390" s="55"/>
      <c r="P1390" s="56"/>
      <c r="Q1390" s="17"/>
      <c r="R1390" s="150"/>
      <c r="S1390" s="150"/>
      <c r="T1390" s="150"/>
      <c r="U1390" s="150"/>
      <c r="V1390" s="321"/>
      <c r="W1390" s="338"/>
      <c r="X1390" s="192"/>
      <c r="Y1390" s="195"/>
      <c r="Z1390" s="151"/>
      <c r="AA1390" s="152"/>
      <c r="AB1390" s="152"/>
      <c r="AC1390" s="152"/>
      <c r="AD1390" s="152"/>
      <c r="AE1390" s="20"/>
      <c r="AF1390" s="20"/>
      <c r="AG1390" s="20"/>
      <c r="AH1390" s="20"/>
      <c r="AI1390" s="20"/>
      <c r="AJ1390" s="20"/>
      <c r="AK1390" s="20"/>
      <c r="AL1390" s="20"/>
      <c r="AM1390" s="20"/>
      <c r="AN1390" s="20"/>
      <c r="AO1390" s="20"/>
      <c r="AP1390" s="20"/>
      <c r="AQ1390" s="20"/>
      <c r="AR1390" s="20"/>
      <c r="AS1390" s="20"/>
      <c r="AT1390" s="20"/>
      <c r="AU1390" s="20"/>
      <c r="AV1390" s="20"/>
      <c r="AW1390" s="20"/>
      <c r="AX1390" s="20"/>
      <c r="AY1390" s="20"/>
      <c r="AZ1390" s="20"/>
      <c r="BA1390" s="20"/>
      <c r="BB1390" s="20"/>
      <c r="BC1390" s="20"/>
      <c r="BD1390" s="20"/>
      <c r="BE1390" s="20"/>
      <c r="BF1390" s="20"/>
      <c r="BG1390" s="20"/>
      <c r="BH1390" s="20"/>
      <c r="BI1390" s="20"/>
      <c r="BJ1390" s="20"/>
      <c r="BK1390" s="20"/>
      <c r="BL1390" s="20"/>
      <c r="BM1390" s="20"/>
      <c r="BN1390" s="20"/>
      <c r="BO1390" s="20"/>
      <c r="BP1390" s="20"/>
      <c r="BQ1390" s="20"/>
      <c r="BR1390" s="20"/>
      <c r="BS1390" s="20"/>
      <c r="BT1390" s="20"/>
      <c r="BU1390" s="20"/>
      <c r="BV1390" s="20"/>
      <c r="BW1390" s="20"/>
      <c r="BX1390" s="20"/>
      <c r="BY1390" s="20"/>
      <c r="BZ1390" s="20"/>
      <c r="CA1390" s="20"/>
      <c r="CB1390" s="20"/>
      <c r="CC1390" s="20"/>
      <c r="CD1390" s="20"/>
      <c r="CE1390" s="20"/>
      <c r="CF1390" s="20"/>
      <c r="CG1390" s="20"/>
      <c r="CH1390" s="20"/>
      <c r="CI1390" s="20"/>
      <c r="CJ1390" s="20"/>
      <c r="CK1390" s="20"/>
      <c r="CL1390" s="20"/>
      <c r="CM1390" s="20"/>
      <c r="CN1390" s="20"/>
      <c r="CO1390" s="20"/>
      <c r="CP1390" s="20"/>
      <c r="CQ1390" s="20"/>
      <c r="CR1390" s="20"/>
      <c r="CS1390" s="20"/>
      <c r="CT1390" s="20"/>
      <c r="CU1390" s="20"/>
      <c r="CV1390" s="20"/>
      <c r="CW1390" s="20"/>
      <c r="CX1390" s="20"/>
      <c r="CY1390" s="20"/>
      <c r="CZ1390" s="20"/>
      <c r="DA1390" s="20"/>
      <c r="DB1390" s="20"/>
      <c r="DC1390" s="20"/>
      <c r="DD1390" s="20"/>
      <c r="DE1390" s="20"/>
      <c r="DF1390" s="20"/>
      <c r="DG1390" s="20"/>
      <c r="DH1390" s="20"/>
      <c r="DI1390" s="20"/>
      <c r="DJ1390" s="20"/>
      <c r="DK1390" s="20"/>
      <c r="DL1390" s="20"/>
      <c r="DM1390" s="20"/>
      <c r="DN1390" s="20"/>
      <c r="DO1390" s="20"/>
      <c r="DP1390" s="20"/>
      <c r="DQ1390" s="20"/>
      <c r="DR1390" s="20"/>
      <c r="DS1390" s="20"/>
      <c r="DT1390" s="20"/>
      <c r="DU1390" s="20"/>
      <c r="DV1390" s="20"/>
      <c r="DW1390" s="20"/>
      <c r="DX1390" s="20"/>
      <c r="DY1390" s="20"/>
      <c r="DZ1390" s="20"/>
      <c r="EA1390" s="20"/>
      <c r="EB1390" s="20"/>
      <c r="EC1390" s="20"/>
      <c r="ED1390" s="20"/>
      <c r="EE1390" s="20"/>
      <c r="EF1390" s="20"/>
      <c r="EG1390" s="20"/>
      <c r="EH1390" s="20"/>
    </row>
    <row r="1391" spans="1:138" s="19" customFormat="1" ht="12" customHeight="1" x14ac:dyDescent="0.25">
      <c r="A1391" s="22"/>
      <c r="B1391" s="4"/>
      <c r="C1391" s="73"/>
      <c r="D1391" s="73"/>
      <c r="E1391" s="73"/>
      <c r="F1391" s="73"/>
      <c r="G1391" s="73"/>
      <c r="H1391" s="73"/>
      <c r="I1391" s="73"/>
      <c r="J1391" s="73"/>
      <c r="K1391" s="82"/>
      <c r="L1391" s="81"/>
      <c r="M1391" s="81"/>
      <c r="N1391" s="55"/>
      <c r="O1391" s="55"/>
      <c r="P1391" s="56"/>
      <c r="Q1391" s="17"/>
      <c r="R1391" s="150"/>
      <c r="S1391" s="150"/>
      <c r="T1391" s="150"/>
      <c r="U1391" s="150"/>
      <c r="V1391" s="321"/>
      <c r="W1391" s="338"/>
      <c r="X1391" s="192"/>
      <c r="Y1391" s="195"/>
      <c r="Z1391" s="151"/>
      <c r="AA1391" s="152"/>
      <c r="AB1391" s="152"/>
      <c r="AC1391" s="152"/>
      <c r="AD1391" s="152"/>
      <c r="AE1391" s="20"/>
      <c r="AF1391" s="20"/>
      <c r="AG1391" s="20"/>
      <c r="AH1391" s="20"/>
      <c r="AI1391" s="20"/>
      <c r="AJ1391" s="20"/>
      <c r="AK1391" s="20"/>
      <c r="AL1391" s="20"/>
      <c r="AM1391" s="20"/>
      <c r="AN1391" s="20"/>
      <c r="AO1391" s="20"/>
      <c r="AP1391" s="20"/>
      <c r="AQ1391" s="20"/>
      <c r="AR1391" s="20"/>
      <c r="AS1391" s="20"/>
      <c r="AT1391" s="20"/>
      <c r="AU1391" s="20"/>
      <c r="AV1391" s="20"/>
      <c r="AW1391" s="20"/>
      <c r="AX1391" s="20"/>
      <c r="AY1391" s="20"/>
      <c r="AZ1391" s="20"/>
      <c r="BA1391" s="20"/>
      <c r="BB1391" s="20"/>
      <c r="BC1391" s="20"/>
      <c r="BD1391" s="20"/>
      <c r="BE1391" s="20"/>
      <c r="BF1391" s="20"/>
      <c r="BG1391" s="20"/>
      <c r="BH1391" s="20"/>
      <c r="BI1391" s="20"/>
      <c r="BJ1391" s="20"/>
      <c r="BK1391" s="20"/>
      <c r="BL1391" s="20"/>
      <c r="BM1391" s="20"/>
      <c r="BN1391" s="20"/>
      <c r="BO1391" s="20"/>
      <c r="BP1391" s="20"/>
      <c r="BQ1391" s="20"/>
      <c r="BR1391" s="20"/>
      <c r="BS1391" s="20"/>
      <c r="BT1391" s="20"/>
      <c r="BU1391" s="20"/>
      <c r="BV1391" s="20"/>
      <c r="BW1391" s="20"/>
      <c r="BX1391" s="20"/>
      <c r="BY1391" s="20"/>
      <c r="BZ1391" s="20"/>
      <c r="CA1391" s="20"/>
      <c r="CB1391" s="20"/>
      <c r="CC1391" s="20"/>
      <c r="CD1391" s="20"/>
      <c r="CE1391" s="20"/>
      <c r="CF1391" s="20"/>
      <c r="CG1391" s="20"/>
      <c r="CH1391" s="20"/>
      <c r="CI1391" s="20"/>
      <c r="CJ1391" s="20"/>
      <c r="CK1391" s="20"/>
      <c r="CL1391" s="20"/>
      <c r="CM1391" s="20"/>
      <c r="CN1391" s="20"/>
      <c r="CO1391" s="20"/>
      <c r="CP1391" s="20"/>
      <c r="CQ1391" s="20"/>
      <c r="CR1391" s="20"/>
      <c r="CS1391" s="20"/>
      <c r="CT1391" s="20"/>
      <c r="CU1391" s="20"/>
      <c r="CV1391" s="20"/>
      <c r="CW1391" s="20"/>
      <c r="CX1391" s="20"/>
      <c r="CY1391" s="20"/>
      <c r="CZ1391" s="20"/>
      <c r="DA1391" s="20"/>
      <c r="DB1391" s="20"/>
      <c r="DC1391" s="20"/>
      <c r="DD1391" s="20"/>
      <c r="DE1391" s="20"/>
      <c r="DF1391" s="20"/>
      <c r="DG1391" s="20"/>
      <c r="DH1391" s="20"/>
      <c r="DI1391" s="20"/>
      <c r="DJ1391" s="20"/>
      <c r="DK1391" s="20"/>
      <c r="DL1391" s="20"/>
      <c r="DM1391" s="20"/>
      <c r="DN1391" s="20"/>
      <c r="DO1391" s="20"/>
      <c r="DP1391" s="20"/>
      <c r="DQ1391" s="20"/>
      <c r="DR1391" s="20"/>
      <c r="DS1391" s="20"/>
      <c r="DT1391" s="20"/>
      <c r="DU1391" s="20"/>
      <c r="DV1391" s="20"/>
      <c r="DW1391" s="20"/>
      <c r="DX1391" s="20"/>
      <c r="DY1391" s="20"/>
      <c r="DZ1391" s="20"/>
      <c r="EA1391" s="20"/>
      <c r="EB1391" s="20"/>
      <c r="EC1391" s="20"/>
      <c r="ED1391" s="20"/>
      <c r="EE1391" s="20"/>
      <c r="EF1391" s="20"/>
      <c r="EG1391" s="20"/>
      <c r="EH1391" s="20"/>
    </row>
    <row r="1392" spans="1:138" s="19" customFormat="1" ht="12" customHeight="1" x14ac:dyDescent="0.25">
      <c r="A1392" s="22"/>
      <c r="B1392" s="4"/>
      <c r="C1392" s="73"/>
      <c r="D1392" s="73"/>
      <c r="E1392" s="73"/>
      <c r="F1392" s="73"/>
      <c r="G1392" s="73"/>
      <c r="H1392" s="73"/>
      <c r="I1392" s="73"/>
      <c r="J1392" s="73"/>
      <c r="K1392" s="82"/>
      <c r="L1392" s="81"/>
      <c r="M1392" s="81"/>
      <c r="N1392" s="55"/>
      <c r="O1392" s="55"/>
      <c r="P1392" s="56"/>
      <c r="Q1392" s="17"/>
      <c r="R1392" s="150"/>
      <c r="S1392" s="150"/>
      <c r="T1392" s="150"/>
      <c r="U1392" s="150"/>
      <c r="V1392" s="321"/>
      <c r="W1392" s="338"/>
      <c r="X1392" s="192"/>
      <c r="Y1392" s="195"/>
      <c r="Z1392" s="151"/>
      <c r="AA1392" s="152"/>
      <c r="AB1392" s="152"/>
      <c r="AC1392" s="152"/>
      <c r="AD1392" s="152"/>
      <c r="AE1392" s="20"/>
      <c r="AF1392" s="20"/>
      <c r="AG1392" s="20"/>
      <c r="AH1392" s="20"/>
      <c r="AI1392" s="20"/>
      <c r="AJ1392" s="20"/>
      <c r="AK1392" s="20"/>
      <c r="AL1392" s="20"/>
      <c r="AM1392" s="20"/>
      <c r="AN1392" s="20"/>
      <c r="AO1392" s="20"/>
      <c r="AP1392" s="20"/>
      <c r="AQ1392" s="20"/>
      <c r="AR1392" s="20"/>
      <c r="AS1392" s="20"/>
      <c r="AT1392" s="20"/>
      <c r="AU1392" s="20"/>
      <c r="AV1392" s="20"/>
      <c r="AW1392" s="20"/>
      <c r="AX1392" s="20"/>
      <c r="AY1392" s="20"/>
      <c r="AZ1392" s="20"/>
      <c r="BA1392" s="20"/>
      <c r="BB1392" s="20"/>
      <c r="BC1392" s="20"/>
      <c r="BD1392" s="20"/>
      <c r="BE1392" s="20"/>
      <c r="BF1392" s="20"/>
      <c r="BG1392" s="20"/>
      <c r="BH1392" s="20"/>
      <c r="BI1392" s="20"/>
      <c r="BJ1392" s="20"/>
      <c r="BK1392" s="20"/>
      <c r="BL1392" s="20"/>
      <c r="BM1392" s="20"/>
      <c r="BN1392" s="20"/>
      <c r="BO1392" s="20"/>
      <c r="BP1392" s="20"/>
      <c r="BQ1392" s="20"/>
      <c r="BR1392" s="20"/>
      <c r="BS1392" s="20"/>
      <c r="BT1392" s="20"/>
      <c r="BU1392" s="20"/>
      <c r="BV1392" s="20"/>
      <c r="BW1392" s="20"/>
      <c r="BX1392" s="20"/>
      <c r="BY1392" s="20"/>
      <c r="BZ1392" s="20"/>
      <c r="CA1392" s="20"/>
      <c r="CB1392" s="20"/>
      <c r="CC1392" s="20"/>
      <c r="CD1392" s="20"/>
      <c r="CE1392" s="20"/>
      <c r="CF1392" s="20"/>
      <c r="CG1392" s="20"/>
      <c r="CH1392" s="20"/>
      <c r="CI1392" s="20"/>
      <c r="CJ1392" s="20"/>
      <c r="CK1392" s="20"/>
      <c r="CL1392" s="20"/>
      <c r="CM1392" s="20"/>
      <c r="CN1392" s="20"/>
      <c r="CO1392" s="20"/>
      <c r="CP1392" s="20"/>
      <c r="CQ1392" s="20"/>
      <c r="CR1392" s="20"/>
      <c r="CS1392" s="20"/>
      <c r="CT1392" s="20"/>
      <c r="CU1392" s="20"/>
      <c r="CV1392" s="20"/>
      <c r="CW1392" s="20"/>
      <c r="CX1392" s="20"/>
      <c r="CY1392" s="20"/>
      <c r="CZ1392" s="20"/>
      <c r="DA1392" s="20"/>
      <c r="DB1392" s="20"/>
      <c r="DC1392" s="20"/>
      <c r="DD1392" s="20"/>
      <c r="DE1392" s="20"/>
      <c r="DF1392" s="20"/>
      <c r="DG1392" s="20"/>
      <c r="DH1392" s="20"/>
      <c r="DI1392" s="20"/>
      <c r="DJ1392" s="20"/>
      <c r="DK1392" s="20"/>
      <c r="DL1392" s="20"/>
      <c r="DM1392" s="20"/>
      <c r="DN1392" s="20"/>
      <c r="DO1392" s="20"/>
      <c r="DP1392" s="20"/>
      <c r="DQ1392" s="20"/>
      <c r="DR1392" s="20"/>
      <c r="DS1392" s="20"/>
      <c r="DT1392" s="20"/>
      <c r="DU1392" s="20"/>
      <c r="DV1392" s="20"/>
      <c r="DW1392" s="20"/>
      <c r="DX1392" s="20"/>
      <c r="DY1392" s="20"/>
      <c r="DZ1392" s="20"/>
      <c r="EA1392" s="20"/>
      <c r="EB1392" s="20"/>
      <c r="EC1392" s="20"/>
      <c r="ED1392" s="20"/>
      <c r="EE1392" s="20"/>
      <c r="EF1392" s="20"/>
      <c r="EG1392" s="20"/>
      <c r="EH1392" s="20"/>
    </row>
    <row r="1393" spans="1:141" s="19" customFormat="1" ht="12" customHeight="1" x14ac:dyDescent="0.25">
      <c r="A1393" s="22"/>
      <c r="B1393" s="4"/>
      <c r="C1393" s="73"/>
      <c r="D1393" s="73"/>
      <c r="E1393" s="73"/>
      <c r="F1393" s="73"/>
      <c r="G1393" s="73"/>
      <c r="H1393" s="73"/>
      <c r="I1393" s="73"/>
      <c r="J1393" s="73"/>
      <c r="K1393" s="82"/>
      <c r="L1393" s="81"/>
      <c r="M1393" s="81"/>
      <c r="N1393" s="55"/>
      <c r="O1393" s="55"/>
      <c r="P1393" s="56"/>
      <c r="Q1393" s="17"/>
      <c r="R1393" s="150"/>
      <c r="S1393" s="150"/>
      <c r="T1393" s="150"/>
      <c r="U1393" s="150"/>
      <c r="V1393" s="321"/>
      <c r="W1393" s="338"/>
      <c r="X1393" s="192"/>
      <c r="Y1393" s="195"/>
      <c r="Z1393" s="151"/>
      <c r="AA1393" s="152"/>
      <c r="AB1393" s="152"/>
      <c r="AC1393" s="152"/>
      <c r="AD1393" s="152"/>
      <c r="AE1393" s="20"/>
      <c r="AF1393" s="20"/>
      <c r="AG1393" s="20"/>
      <c r="AH1393" s="20"/>
      <c r="AI1393" s="20"/>
      <c r="AJ1393" s="20"/>
      <c r="AK1393" s="20"/>
      <c r="AL1393" s="20"/>
      <c r="AM1393" s="20"/>
      <c r="AN1393" s="20"/>
      <c r="AO1393" s="20"/>
      <c r="AP1393" s="20"/>
      <c r="AQ1393" s="20"/>
      <c r="AR1393" s="20"/>
      <c r="AS1393" s="20"/>
      <c r="AT1393" s="20"/>
      <c r="AU1393" s="20"/>
      <c r="AV1393" s="20"/>
      <c r="AW1393" s="20"/>
      <c r="AX1393" s="20"/>
      <c r="AY1393" s="20"/>
      <c r="AZ1393" s="20"/>
      <c r="BA1393" s="20"/>
      <c r="BB1393" s="20"/>
      <c r="BC1393" s="20"/>
      <c r="BD1393" s="20"/>
      <c r="BE1393" s="20"/>
      <c r="BF1393" s="20"/>
      <c r="BG1393" s="20"/>
      <c r="BH1393" s="20"/>
      <c r="BI1393" s="20"/>
      <c r="BJ1393" s="20"/>
      <c r="BK1393" s="20"/>
      <c r="BL1393" s="20"/>
      <c r="BM1393" s="20"/>
      <c r="BN1393" s="20"/>
      <c r="BO1393" s="20"/>
      <c r="BP1393" s="20"/>
      <c r="BQ1393" s="20"/>
      <c r="BR1393" s="20"/>
      <c r="BS1393" s="20"/>
      <c r="BT1393" s="20"/>
      <c r="BU1393" s="20"/>
      <c r="BV1393" s="20"/>
      <c r="BW1393" s="20"/>
      <c r="BX1393" s="20"/>
      <c r="BY1393" s="20"/>
      <c r="BZ1393" s="20"/>
      <c r="CA1393" s="20"/>
      <c r="CB1393" s="20"/>
      <c r="CC1393" s="20"/>
      <c r="CD1393" s="20"/>
      <c r="CE1393" s="20"/>
      <c r="CF1393" s="20"/>
      <c r="CG1393" s="20"/>
      <c r="CH1393" s="20"/>
      <c r="CI1393" s="20"/>
      <c r="CJ1393" s="20"/>
      <c r="CK1393" s="20"/>
      <c r="CL1393" s="20"/>
      <c r="CM1393" s="20"/>
      <c r="CN1393" s="20"/>
      <c r="CO1393" s="20"/>
      <c r="CP1393" s="20"/>
      <c r="CQ1393" s="20"/>
      <c r="CR1393" s="20"/>
      <c r="CS1393" s="20"/>
      <c r="CT1393" s="20"/>
      <c r="CU1393" s="20"/>
      <c r="CV1393" s="20"/>
      <c r="CW1393" s="20"/>
      <c r="CX1393" s="20"/>
      <c r="CY1393" s="20"/>
      <c r="CZ1393" s="20"/>
      <c r="DA1393" s="20"/>
      <c r="DB1393" s="20"/>
      <c r="DC1393" s="20"/>
      <c r="DD1393" s="20"/>
      <c r="DE1393" s="20"/>
      <c r="DF1393" s="20"/>
      <c r="DG1393" s="20"/>
      <c r="DH1393" s="20"/>
      <c r="DI1393" s="20"/>
      <c r="DJ1393" s="20"/>
      <c r="DK1393" s="20"/>
      <c r="DL1393" s="20"/>
      <c r="DM1393" s="20"/>
      <c r="DN1393" s="20"/>
      <c r="DO1393" s="20"/>
      <c r="DP1393" s="20"/>
      <c r="DQ1393" s="20"/>
      <c r="DR1393" s="20"/>
      <c r="DS1393" s="20"/>
      <c r="DT1393" s="20"/>
      <c r="DU1393" s="20"/>
      <c r="DV1393" s="20"/>
      <c r="DW1393" s="20"/>
      <c r="DX1393" s="20"/>
      <c r="DY1393" s="20"/>
      <c r="DZ1393" s="20"/>
      <c r="EA1393" s="20"/>
      <c r="EB1393" s="20"/>
      <c r="EC1393" s="20"/>
      <c r="ED1393" s="20"/>
      <c r="EE1393" s="20"/>
      <c r="EF1393" s="20"/>
      <c r="EG1393" s="20"/>
      <c r="EH1393" s="20"/>
    </row>
    <row r="1394" spans="1:141" s="19" customFormat="1" ht="12" customHeight="1" x14ac:dyDescent="0.25">
      <c r="A1394" s="22"/>
      <c r="B1394" s="4"/>
      <c r="C1394" s="73"/>
      <c r="D1394" s="73"/>
      <c r="E1394" s="73"/>
      <c r="F1394" s="73"/>
      <c r="G1394" s="73"/>
      <c r="H1394" s="73"/>
      <c r="I1394" s="73"/>
      <c r="J1394" s="73"/>
      <c r="K1394" s="82"/>
      <c r="L1394" s="81"/>
      <c r="M1394" s="81"/>
      <c r="N1394" s="55"/>
      <c r="O1394" s="55"/>
      <c r="P1394" s="56"/>
      <c r="Q1394" s="17"/>
      <c r="R1394" s="150"/>
      <c r="S1394" s="150"/>
      <c r="T1394" s="150"/>
      <c r="U1394" s="150"/>
      <c r="V1394" s="321"/>
      <c r="W1394" s="338"/>
      <c r="X1394" s="192"/>
      <c r="Y1394" s="195"/>
      <c r="Z1394" s="151"/>
      <c r="AA1394" s="152"/>
      <c r="AB1394" s="152"/>
      <c r="AC1394" s="152"/>
      <c r="AD1394" s="152"/>
      <c r="AE1394" s="20"/>
      <c r="AF1394" s="20"/>
      <c r="AG1394" s="20"/>
      <c r="AH1394" s="20"/>
      <c r="AI1394" s="20"/>
      <c r="AJ1394" s="20"/>
      <c r="AK1394" s="20"/>
      <c r="AL1394" s="20"/>
      <c r="AM1394" s="20"/>
      <c r="AN1394" s="20"/>
      <c r="AO1394" s="20"/>
      <c r="AP1394" s="20"/>
      <c r="AQ1394" s="20"/>
      <c r="AR1394" s="20"/>
      <c r="AS1394" s="20"/>
      <c r="AT1394" s="20"/>
      <c r="AU1394" s="20"/>
      <c r="AV1394" s="20"/>
      <c r="AW1394" s="20"/>
      <c r="AX1394" s="20"/>
      <c r="AY1394" s="20"/>
      <c r="AZ1394" s="20"/>
      <c r="BA1394" s="20"/>
      <c r="BB1394" s="20"/>
      <c r="BC1394" s="20"/>
      <c r="BD1394" s="20"/>
      <c r="BE1394" s="20"/>
      <c r="BF1394" s="20"/>
      <c r="BG1394" s="20"/>
      <c r="BH1394" s="20"/>
      <c r="BI1394" s="20"/>
      <c r="BJ1394" s="20"/>
      <c r="BK1394" s="20"/>
      <c r="BL1394" s="20"/>
      <c r="BM1394" s="20"/>
      <c r="BN1394" s="20"/>
      <c r="BO1394" s="20"/>
      <c r="BP1394" s="20"/>
      <c r="BQ1394" s="20"/>
      <c r="BR1394" s="20"/>
      <c r="BS1394" s="20"/>
      <c r="BT1394" s="20"/>
      <c r="BU1394" s="20"/>
      <c r="BV1394" s="20"/>
      <c r="BW1394" s="20"/>
      <c r="BX1394" s="20"/>
      <c r="BY1394" s="20"/>
      <c r="BZ1394" s="20"/>
      <c r="CA1394" s="20"/>
      <c r="CB1394" s="20"/>
      <c r="CC1394" s="20"/>
      <c r="CD1394" s="20"/>
      <c r="CE1394" s="20"/>
      <c r="CF1394" s="20"/>
      <c r="CG1394" s="20"/>
      <c r="CH1394" s="20"/>
      <c r="CI1394" s="20"/>
      <c r="CJ1394" s="20"/>
      <c r="CK1394" s="20"/>
      <c r="CL1394" s="20"/>
      <c r="CM1394" s="20"/>
      <c r="CN1394" s="20"/>
      <c r="CO1394" s="20"/>
      <c r="CP1394" s="20"/>
      <c r="CQ1394" s="20"/>
      <c r="CR1394" s="20"/>
      <c r="CS1394" s="20"/>
      <c r="CT1394" s="20"/>
      <c r="CU1394" s="20"/>
      <c r="CV1394" s="20"/>
      <c r="CW1394" s="20"/>
      <c r="CX1394" s="20"/>
      <c r="CY1394" s="20"/>
      <c r="CZ1394" s="20"/>
      <c r="DA1394" s="20"/>
      <c r="DB1394" s="20"/>
      <c r="DC1394" s="20"/>
      <c r="DD1394" s="20"/>
      <c r="DE1394" s="20"/>
      <c r="DF1394" s="20"/>
      <c r="DG1394" s="20"/>
      <c r="DH1394" s="20"/>
      <c r="DI1394" s="20"/>
      <c r="DJ1394" s="20"/>
      <c r="DK1394" s="20"/>
      <c r="DL1394" s="20"/>
      <c r="DM1394" s="20"/>
      <c r="DN1394" s="20"/>
      <c r="DO1394" s="20"/>
      <c r="DP1394" s="20"/>
      <c r="DQ1394" s="20"/>
      <c r="DR1394" s="20"/>
      <c r="DS1394" s="20"/>
      <c r="DT1394" s="20"/>
      <c r="DU1394" s="20"/>
      <c r="DV1394" s="20"/>
      <c r="DW1394" s="20"/>
      <c r="DX1394" s="20"/>
      <c r="DY1394" s="20"/>
      <c r="DZ1394" s="20"/>
      <c r="EA1394" s="20"/>
      <c r="EB1394" s="20"/>
      <c r="EC1394" s="20"/>
      <c r="ED1394" s="20"/>
      <c r="EE1394" s="20"/>
      <c r="EF1394" s="20"/>
      <c r="EG1394" s="20"/>
      <c r="EH1394" s="20"/>
    </row>
    <row r="1395" spans="1:141" s="19" customFormat="1" ht="12" customHeight="1" x14ac:dyDescent="0.25">
      <c r="A1395" s="22"/>
      <c r="B1395" s="4"/>
      <c r="C1395" s="73"/>
      <c r="D1395" s="73"/>
      <c r="E1395" s="73"/>
      <c r="F1395" s="73"/>
      <c r="G1395" s="73"/>
      <c r="H1395" s="73"/>
      <c r="I1395" s="73"/>
      <c r="J1395" s="73"/>
      <c r="K1395" s="82"/>
      <c r="L1395" s="81"/>
      <c r="M1395" s="81"/>
      <c r="N1395" s="55"/>
      <c r="O1395" s="55"/>
      <c r="P1395" s="56"/>
      <c r="Q1395" s="17"/>
      <c r="R1395" s="150"/>
      <c r="S1395" s="150"/>
      <c r="T1395" s="150"/>
      <c r="U1395" s="150"/>
      <c r="V1395" s="321"/>
      <c r="W1395" s="338"/>
      <c r="X1395" s="192"/>
      <c r="Y1395" s="195"/>
      <c r="Z1395" s="151"/>
      <c r="AA1395" s="152"/>
      <c r="AB1395" s="152"/>
      <c r="AC1395" s="152"/>
      <c r="AD1395" s="152"/>
      <c r="AE1395" s="20"/>
      <c r="AF1395" s="20"/>
      <c r="AG1395" s="20"/>
      <c r="AH1395" s="20"/>
      <c r="AI1395" s="20"/>
      <c r="AJ1395" s="20"/>
      <c r="AK1395" s="20"/>
      <c r="AL1395" s="20"/>
      <c r="AM1395" s="20"/>
      <c r="AN1395" s="20"/>
      <c r="AO1395" s="20"/>
      <c r="AP1395" s="20"/>
      <c r="AQ1395" s="20"/>
      <c r="AR1395" s="20"/>
      <c r="AS1395" s="20"/>
      <c r="AT1395" s="20"/>
      <c r="AU1395" s="20"/>
      <c r="AV1395" s="20"/>
      <c r="AW1395" s="20"/>
      <c r="AX1395" s="20"/>
      <c r="AY1395" s="20"/>
      <c r="AZ1395" s="20"/>
      <c r="BA1395" s="20"/>
      <c r="BB1395" s="20"/>
      <c r="BC1395" s="20"/>
      <c r="BD1395" s="20"/>
      <c r="BE1395" s="20"/>
      <c r="BF1395" s="20"/>
      <c r="BG1395" s="20"/>
      <c r="BH1395" s="20"/>
      <c r="BI1395" s="20"/>
      <c r="BJ1395" s="20"/>
      <c r="BK1395" s="20"/>
      <c r="BL1395" s="20"/>
      <c r="BM1395" s="20"/>
      <c r="BN1395" s="20"/>
      <c r="BO1395" s="20"/>
      <c r="BP1395" s="20"/>
      <c r="BQ1395" s="20"/>
      <c r="BR1395" s="20"/>
      <c r="BS1395" s="20"/>
      <c r="BT1395" s="20"/>
      <c r="BU1395" s="20"/>
      <c r="BV1395" s="20"/>
      <c r="BW1395" s="20"/>
      <c r="BX1395" s="20"/>
      <c r="BY1395" s="20"/>
      <c r="BZ1395" s="20"/>
      <c r="CA1395" s="20"/>
      <c r="CB1395" s="20"/>
      <c r="CC1395" s="20"/>
      <c r="CD1395" s="20"/>
      <c r="CE1395" s="20"/>
      <c r="CF1395" s="20"/>
      <c r="CG1395" s="20"/>
      <c r="CH1395" s="20"/>
      <c r="CI1395" s="20"/>
      <c r="CJ1395" s="20"/>
      <c r="CK1395" s="20"/>
      <c r="CL1395" s="20"/>
      <c r="CM1395" s="20"/>
      <c r="CN1395" s="20"/>
      <c r="CO1395" s="20"/>
      <c r="CP1395" s="20"/>
      <c r="CQ1395" s="20"/>
      <c r="CR1395" s="20"/>
      <c r="CS1395" s="20"/>
      <c r="CT1395" s="20"/>
      <c r="CU1395" s="20"/>
      <c r="CV1395" s="20"/>
      <c r="CW1395" s="20"/>
      <c r="CX1395" s="20"/>
      <c r="CY1395" s="20"/>
      <c r="CZ1395" s="20"/>
      <c r="DA1395" s="20"/>
      <c r="DB1395" s="20"/>
      <c r="DC1395" s="20"/>
      <c r="DD1395" s="20"/>
      <c r="DE1395" s="20"/>
      <c r="DF1395" s="20"/>
      <c r="DG1395" s="20"/>
      <c r="DH1395" s="20"/>
      <c r="DI1395" s="20"/>
      <c r="DJ1395" s="20"/>
      <c r="DK1395" s="20"/>
      <c r="DL1395" s="20"/>
      <c r="DM1395" s="20"/>
      <c r="DN1395" s="20"/>
      <c r="DO1395" s="20"/>
      <c r="DP1395" s="20"/>
      <c r="DQ1395" s="20"/>
      <c r="DR1395" s="20"/>
      <c r="DS1395" s="20"/>
      <c r="DT1395" s="20"/>
      <c r="DU1395" s="20"/>
      <c r="DV1395" s="20"/>
      <c r="DW1395" s="20"/>
      <c r="DX1395" s="20"/>
      <c r="DY1395" s="20"/>
      <c r="DZ1395" s="20"/>
      <c r="EA1395" s="20"/>
      <c r="EB1395" s="20"/>
      <c r="EC1395" s="20"/>
      <c r="ED1395" s="20"/>
      <c r="EE1395" s="20"/>
      <c r="EF1395" s="20"/>
      <c r="EG1395" s="20"/>
      <c r="EH1395" s="20"/>
    </row>
    <row r="1396" spans="1:141" s="19" customFormat="1" ht="12" customHeight="1" x14ac:dyDescent="0.25">
      <c r="A1396" s="22"/>
      <c r="B1396" s="4"/>
      <c r="C1396" s="73"/>
      <c r="D1396" s="73"/>
      <c r="E1396" s="73"/>
      <c r="F1396" s="73"/>
      <c r="G1396" s="73"/>
      <c r="H1396" s="73"/>
      <c r="I1396" s="73"/>
      <c r="J1396" s="73"/>
      <c r="K1396" s="82"/>
      <c r="L1396" s="81"/>
      <c r="M1396" s="81"/>
      <c r="N1396" s="55"/>
      <c r="O1396" s="55"/>
      <c r="P1396" s="56"/>
      <c r="Q1396" s="17"/>
      <c r="R1396" s="150"/>
      <c r="S1396" s="150"/>
      <c r="T1396" s="150"/>
      <c r="U1396" s="150"/>
      <c r="V1396" s="321"/>
      <c r="W1396" s="338"/>
      <c r="X1396" s="192"/>
      <c r="Y1396" s="195"/>
      <c r="Z1396" s="151"/>
      <c r="AA1396" s="152"/>
      <c r="AB1396" s="152"/>
      <c r="AC1396" s="152"/>
      <c r="AD1396" s="152"/>
      <c r="AE1396" s="20"/>
      <c r="AF1396" s="20"/>
      <c r="AG1396" s="20"/>
      <c r="AH1396" s="20"/>
      <c r="AI1396" s="20"/>
      <c r="AJ1396" s="20"/>
      <c r="AK1396" s="20"/>
      <c r="AL1396" s="20"/>
      <c r="AM1396" s="20"/>
      <c r="AN1396" s="20"/>
      <c r="AO1396" s="20"/>
      <c r="AP1396" s="20"/>
      <c r="AQ1396" s="20"/>
      <c r="AR1396" s="20"/>
      <c r="AS1396" s="20"/>
      <c r="AT1396" s="20"/>
      <c r="AU1396" s="20"/>
      <c r="AV1396" s="20"/>
      <c r="AW1396" s="20"/>
      <c r="AX1396" s="20"/>
      <c r="AY1396" s="20"/>
      <c r="AZ1396" s="20"/>
      <c r="BA1396" s="20"/>
      <c r="BB1396" s="20"/>
      <c r="BC1396" s="20"/>
      <c r="BD1396" s="20"/>
      <c r="BE1396" s="20"/>
      <c r="BF1396" s="20"/>
      <c r="BG1396" s="20"/>
      <c r="BH1396" s="20"/>
      <c r="BI1396" s="20"/>
      <c r="BJ1396" s="20"/>
      <c r="BK1396" s="20"/>
      <c r="BL1396" s="20"/>
      <c r="BM1396" s="20"/>
      <c r="BN1396" s="20"/>
      <c r="BO1396" s="20"/>
      <c r="BP1396" s="20"/>
      <c r="BQ1396" s="20"/>
      <c r="BR1396" s="20"/>
      <c r="BS1396" s="20"/>
      <c r="BT1396" s="20"/>
      <c r="BU1396" s="20"/>
      <c r="BV1396" s="20"/>
      <c r="BW1396" s="20"/>
      <c r="BX1396" s="20"/>
      <c r="BY1396" s="20"/>
      <c r="BZ1396" s="20"/>
      <c r="CA1396" s="20"/>
      <c r="CB1396" s="20"/>
      <c r="CC1396" s="20"/>
      <c r="CD1396" s="20"/>
      <c r="CE1396" s="20"/>
      <c r="CF1396" s="20"/>
      <c r="CG1396" s="20"/>
      <c r="CH1396" s="20"/>
      <c r="CI1396" s="20"/>
      <c r="CJ1396" s="20"/>
      <c r="CK1396" s="20"/>
      <c r="CL1396" s="20"/>
      <c r="CM1396" s="20"/>
      <c r="CN1396" s="20"/>
      <c r="CO1396" s="20"/>
      <c r="CP1396" s="20"/>
      <c r="CQ1396" s="20"/>
      <c r="CR1396" s="20"/>
      <c r="CS1396" s="20"/>
      <c r="CT1396" s="20"/>
      <c r="CU1396" s="20"/>
      <c r="CV1396" s="20"/>
      <c r="CW1396" s="20"/>
      <c r="CX1396" s="20"/>
      <c r="CY1396" s="20"/>
      <c r="CZ1396" s="20"/>
      <c r="DA1396" s="20"/>
      <c r="DB1396" s="20"/>
      <c r="DC1396" s="20"/>
      <c r="DD1396" s="20"/>
      <c r="DE1396" s="20"/>
      <c r="DF1396" s="20"/>
      <c r="DG1396" s="20"/>
      <c r="DH1396" s="20"/>
      <c r="DI1396" s="20"/>
      <c r="DJ1396" s="20"/>
      <c r="DK1396" s="20"/>
      <c r="DL1396" s="20"/>
      <c r="DM1396" s="20"/>
      <c r="DN1396" s="20"/>
      <c r="DO1396" s="20"/>
      <c r="DP1396" s="20"/>
      <c r="DQ1396" s="20"/>
      <c r="DR1396" s="20"/>
      <c r="DS1396" s="20"/>
      <c r="DT1396" s="20"/>
      <c r="DU1396" s="20"/>
      <c r="DV1396" s="20"/>
      <c r="DW1396" s="20"/>
      <c r="DX1396" s="20"/>
      <c r="DY1396" s="20"/>
      <c r="DZ1396" s="20"/>
      <c r="EA1396" s="20"/>
      <c r="EB1396" s="20"/>
      <c r="EC1396" s="20"/>
      <c r="ED1396" s="20"/>
      <c r="EE1396" s="20"/>
      <c r="EF1396" s="20"/>
      <c r="EG1396" s="20"/>
      <c r="EH1396" s="20"/>
    </row>
    <row r="1397" spans="1:141" s="19" customFormat="1" ht="12" customHeight="1" x14ac:dyDescent="0.25">
      <c r="A1397" s="22"/>
      <c r="B1397" s="4"/>
      <c r="C1397" s="73"/>
      <c r="D1397" s="73"/>
      <c r="E1397" s="73"/>
      <c r="F1397" s="73"/>
      <c r="G1397" s="73"/>
      <c r="H1397" s="73"/>
      <c r="I1397" s="73"/>
      <c r="J1397" s="73"/>
      <c r="K1397" s="82"/>
      <c r="L1397" s="81"/>
      <c r="M1397" s="81"/>
      <c r="N1397" s="55"/>
      <c r="O1397" s="55"/>
      <c r="P1397" s="56"/>
      <c r="Q1397" s="17"/>
      <c r="R1397" s="150"/>
      <c r="S1397" s="150"/>
      <c r="T1397" s="150"/>
      <c r="U1397" s="150"/>
      <c r="V1397" s="321"/>
      <c r="W1397" s="338"/>
      <c r="X1397" s="192"/>
      <c r="Y1397" s="195"/>
      <c r="Z1397" s="151"/>
      <c r="AA1397" s="152"/>
      <c r="AB1397" s="152"/>
      <c r="AC1397" s="152"/>
      <c r="AD1397" s="152"/>
      <c r="AE1397" s="20"/>
      <c r="AF1397" s="20"/>
      <c r="AG1397" s="20"/>
      <c r="AH1397" s="20"/>
      <c r="AI1397" s="20"/>
      <c r="AJ1397" s="20"/>
      <c r="AK1397" s="20"/>
      <c r="AL1397" s="20"/>
      <c r="AM1397" s="20"/>
      <c r="AN1397" s="20"/>
      <c r="AO1397" s="20"/>
      <c r="AP1397" s="20"/>
      <c r="AQ1397" s="20"/>
      <c r="AR1397" s="20"/>
      <c r="AS1397" s="20"/>
      <c r="AT1397" s="20"/>
      <c r="AU1397" s="20"/>
      <c r="AV1397" s="20"/>
      <c r="AW1397" s="20"/>
      <c r="AX1397" s="20"/>
      <c r="AY1397" s="20"/>
      <c r="AZ1397" s="20"/>
      <c r="BA1397" s="20"/>
      <c r="BB1397" s="20"/>
      <c r="BC1397" s="20"/>
      <c r="BD1397" s="20"/>
      <c r="BE1397" s="20"/>
      <c r="BF1397" s="20"/>
      <c r="BG1397" s="20"/>
      <c r="BH1397" s="20"/>
      <c r="BI1397" s="20"/>
      <c r="BJ1397" s="20"/>
      <c r="BK1397" s="20"/>
      <c r="BL1397" s="20"/>
      <c r="BM1397" s="20"/>
      <c r="BN1397" s="20"/>
      <c r="BO1397" s="20"/>
      <c r="BP1397" s="20"/>
      <c r="BQ1397" s="20"/>
      <c r="BR1397" s="20"/>
      <c r="BS1397" s="20"/>
      <c r="BT1397" s="20"/>
      <c r="BU1397" s="20"/>
      <c r="BV1397" s="20"/>
      <c r="BW1397" s="20"/>
      <c r="BX1397" s="20"/>
      <c r="BY1397" s="20"/>
      <c r="BZ1397" s="20"/>
      <c r="CA1397" s="20"/>
      <c r="CB1397" s="20"/>
      <c r="CC1397" s="20"/>
      <c r="CD1397" s="20"/>
      <c r="CE1397" s="20"/>
      <c r="CF1397" s="20"/>
      <c r="CG1397" s="20"/>
      <c r="CH1397" s="20"/>
      <c r="CI1397" s="20"/>
      <c r="CJ1397" s="20"/>
      <c r="CK1397" s="20"/>
      <c r="CL1397" s="20"/>
      <c r="CM1397" s="20"/>
      <c r="CN1397" s="20"/>
      <c r="CO1397" s="20"/>
      <c r="CP1397" s="20"/>
      <c r="CQ1397" s="20"/>
      <c r="CR1397" s="20"/>
      <c r="CS1397" s="20"/>
      <c r="CT1397" s="20"/>
      <c r="CU1397" s="20"/>
      <c r="CV1397" s="20"/>
      <c r="CW1397" s="20"/>
      <c r="CX1397" s="20"/>
      <c r="CY1397" s="20"/>
      <c r="CZ1397" s="20"/>
      <c r="DA1397" s="20"/>
      <c r="DB1397" s="20"/>
      <c r="DC1397" s="20"/>
      <c r="DD1397" s="20"/>
      <c r="DE1397" s="20"/>
      <c r="DF1397" s="20"/>
      <c r="DG1397" s="20"/>
      <c r="DH1397" s="20"/>
      <c r="DI1397" s="20"/>
      <c r="DJ1397" s="20"/>
      <c r="DK1397" s="20"/>
      <c r="DL1397" s="20"/>
      <c r="DM1397" s="20"/>
      <c r="DN1397" s="20"/>
      <c r="DO1397" s="20"/>
      <c r="DP1397" s="20"/>
      <c r="DQ1397" s="20"/>
      <c r="DR1397" s="20"/>
      <c r="DS1397" s="20"/>
      <c r="DT1397" s="20"/>
      <c r="DU1397" s="20"/>
      <c r="DV1397" s="20"/>
      <c r="DW1397" s="20"/>
      <c r="DX1397" s="20"/>
      <c r="DY1397" s="20"/>
      <c r="DZ1397" s="20"/>
      <c r="EA1397" s="20"/>
      <c r="EB1397" s="20"/>
      <c r="EC1397" s="20"/>
      <c r="ED1397" s="20"/>
      <c r="EE1397" s="20"/>
      <c r="EF1397" s="20"/>
      <c r="EG1397" s="20"/>
      <c r="EH1397" s="20"/>
    </row>
    <row r="1398" spans="1:141" s="19" customFormat="1" ht="12" customHeight="1" x14ac:dyDescent="0.25">
      <c r="A1398" s="22"/>
      <c r="B1398" s="4"/>
      <c r="C1398" s="73"/>
      <c r="D1398" s="73"/>
      <c r="E1398" s="73"/>
      <c r="F1398" s="73"/>
      <c r="G1398" s="73"/>
      <c r="H1398" s="73"/>
      <c r="I1398" s="73"/>
      <c r="J1398" s="73"/>
      <c r="K1398" s="82"/>
      <c r="L1398" s="81"/>
      <c r="M1398" s="81"/>
      <c r="N1398" s="55"/>
      <c r="O1398" s="55"/>
      <c r="P1398" s="56"/>
      <c r="Q1398" s="17"/>
      <c r="R1398" s="150"/>
      <c r="S1398" s="150"/>
      <c r="T1398" s="150"/>
      <c r="U1398" s="150"/>
      <c r="V1398" s="321"/>
      <c r="W1398" s="338"/>
      <c r="X1398" s="192"/>
      <c r="Y1398" s="195"/>
      <c r="Z1398" s="151"/>
      <c r="AA1398" s="152"/>
      <c r="AB1398" s="152"/>
      <c r="AC1398" s="152"/>
      <c r="AD1398" s="152"/>
      <c r="AE1398" s="20"/>
      <c r="AF1398" s="20"/>
      <c r="AG1398" s="20"/>
      <c r="AH1398" s="20"/>
      <c r="AI1398" s="20"/>
      <c r="AJ1398" s="20"/>
      <c r="AK1398" s="20"/>
      <c r="AL1398" s="20"/>
      <c r="AM1398" s="20"/>
      <c r="AN1398" s="20"/>
      <c r="AO1398" s="20"/>
      <c r="AP1398" s="20"/>
      <c r="AQ1398" s="20"/>
      <c r="AR1398" s="20"/>
      <c r="AS1398" s="20"/>
      <c r="AT1398" s="20"/>
      <c r="AU1398" s="20"/>
      <c r="AV1398" s="20"/>
      <c r="AW1398" s="20"/>
      <c r="AX1398" s="20"/>
      <c r="AY1398" s="20"/>
      <c r="AZ1398" s="20"/>
      <c r="BA1398" s="20"/>
      <c r="BB1398" s="20"/>
      <c r="BC1398" s="20"/>
      <c r="BD1398" s="20"/>
      <c r="BE1398" s="20"/>
      <c r="BF1398" s="20"/>
      <c r="BG1398" s="20"/>
      <c r="BH1398" s="20"/>
      <c r="BI1398" s="20"/>
      <c r="BJ1398" s="20"/>
      <c r="BK1398" s="20"/>
      <c r="BL1398" s="20"/>
      <c r="BM1398" s="20"/>
      <c r="BN1398" s="20"/>
      <c r="BO1398" s="20"/>
      <c r="BP1398" s="20"/>
      <c r="BQ1398" s="20"/>
      <c r="BR1398" s="20"/>
      <c r="BS1398" s="20"/>
      <c r="BT1398" s="20"/>
      <c r="BU1398" s="20"/>
      <c r="BV1398" s="20"/>
      <c r="BW1398" s="20"/>
      <c r="BX1398" s="20"/>
      <c r="BY1398" s="20"/>
      <c r="BZ1398" s="20"/>
      <c r="CA1398" s="20"/>
      <c r="CB1398" s="20"/>
      <c r="CC1398" s="20"/>
      <c r="CD1398" s="20"/>
      <c r="CE1398" s="20"/>
      <c r="CF1398" s="20"/>
      <c r="CG1398" s="20"/>
      <c r="CH1398" s="20"/>
      <c r="CI1398" s="20"/>
      <c r="CJ1398" s="20"/>
      <c r="CK1398" s="20"/>
      <c r="CL1398" s="20"/>
      <c r="CM1398" s="20"/>
      <c r="CN1398" s="20"/>
      <c r="CO1398" s="20"/>
      <c r="CP1398" s="20"/>
      <c r="CQ1398" s="20"/>
      <c r="CR1398" s="20"/>
      <c r="CS1398" s="20"/>
      <c r="CT1398" s="20"/>
      <c r="CU1398" s="20"/>
      <c r="CV1398" s="20"/>
      <c r="CW1398" s="20"/>
      <c r="CX1398" s="20"/>
      <c r="CY1398" s="20"/>
      <c r="CZ1398" s="20"/>
      <c r="DA1398" s="20"/>
      <c r="DB1398" s="20"/>
      <c r="DC1398" s="20"/>
      <c r="DD1398" s="20"/>
      <c r="DE1398" s="20"/>
      <c r="DF1398" s="20"/>
      <c r="DG1398" s="20"/>
      <c r="DH1398" s="20"/>
      <c r="DI1398" s="20"/>
      <c r="DJ1398" s="20"/>
      <c r="DK1398" s="20"/>
      <c r="DL1398" s="20"/>
      <c r="DM1398" s="20"/>
      <c r="DN1398" s="20"/>
      <c r="DO1398" s="20"/>
      <c r="DP1398" s="20"/>
      <c r="DQ1398" s="20"/>
      <c r="DR1398" s="20"/>
      <c r="DS1398" s="20"/>
      <c r="DT1398" s="20"/>
      <c r="DU1398" s="20"/>
      <c r="DV1398" s="20"/>
      <c r="DW1398" s="20"/>
      <c r="DX1398" s="20"/>
      <c r="DY1398" s="20"/>
      <c r="DZ1398" s="20"/>
      <c r="EA1398" s="20"/>
      <c r="EB1398" s="20"/>
      <c r="EC1398" s="20"/>
      <c r="ED1398" s="20"/>
      <c r="EE1398" s="20"/>
      <c r="EF1398" s="20"/>
      <c r="EG1398" s="20"/>
      <c r="EH1398" s="20"/>
    </row>
    <row r="1399" spans="1:141" s="19" customFormat="1" ht="12" customHeight="1" x14ac:dyDescent="0.25">
      <c r="A1399" s="22"/>
      <c r="B1399" s="4"/>
      <c r="C1399" s="73"/>
      <c r="D1399" s="73"/>
      <c r="E1399" s="73"/>
      <c r="F1399" s="73"/>
      <c r="G1399" s="73"/>
      <c r="H1399" s="73"/>
      <c r="I1399" s="73"/>
      <c r="J1399" s="73"/>
      <c r="K1399" s="82"/>
      <c r="L1399" s="81"/>
      <c r="M1399" s="81"/>
      <c r="N1399" s="55"/>
      <c r="O1399" s="55"/>
      <c r="P1399" s="56"/>
      <c r="R1399" s="162"/>
      <c r="S1399" s="162"/>
      <c r="T1399" s="162"/>
      <c r="U1399" s="162"/>
      <c r="V1399" s="321"/>
      <c r="W1399" s="338"/>
      <c r="X1399" s="192"/>
      <c r="Y1399" s="195"/>
      <c r="Z1399" s="151"/>
      <c r="AA1399" s="152"/>
      <c r="AB1399" s="152"/>
      <c r="AC1399" s="152"/>
      <c r="AD1399" s="152"/>
      <c r="AE1399" s="20"/>
      <c r="AF1399" s="20"/>
      <c r="AG1399" s="20"/>
      <c r="AH1399" s="20"/>
      <c r="AI1399" s="20"/>
      <c r="AJ1399" s="20"/>
      <c r="AK1399" s="20"/>
      <c r="AL1399" s="20"/>
      <c r="AM1399" s="20"/>
      <c r="AN1399" s="20"/>
      <c r="AO1399" s="20"/>
      <c r="AP1399" s="20"/>
      <c r="AQ1399" s="20"/>
      <c r="AR1399" s="20"/>
      <c r="AS1399" s="20"/>
      <c r="AT1399" s="20"/>
      <c r="AU1399" s="20"/>
      <c r="AV1399" s="20"/>
      <c r="AW1399" s="20"/>
      <c r="AX1399" s="20"/>
      <c r="AY1399" s="20"/>
      <c r="AZ1399" s="20"/>
      <c r="BA1399" s="20"/>
      <c r="BB1399" s="20"/>
      <c r="BC1399" s="20"/>
      <c r="BD1399" s="20"/>
      <c r="BE1399" s="20"/>
      <c r="BF1399" s="20"/>
      <c r="BG1399" s="20"/>
      <c r="BH1399" s="20"/>
      <c r="BI1399" s="20"/>
      <c r="BJ1399" s="20"/>
      <c r="BK1399" s="20"/>
      <c r="BL1399" s="20"/>
      <c r="BM1399" s="20"/>
      <c r="BN1399" s="20"/>
      <c r="BO1399" s="20"/>
      <c r="BP1399" s="20"/>
      <c r="BQ1399" s="20"/>
      <c r="BR1399" s="20"/>
      <c r="BS1399" s="20"/>
      <c r="BT1399" s="20"/>
      <c r="BU1399" s="20"/>
      <c r="BV1399" s="20"/>
      <c r="BW1399" s="20"/>
      <c r="BX1399" s="20"/>
      <c r="BY1399" s="20"/>
      <c r="BZ1399" s="20"/>
      <c r="CA1399" s="20"/>
      <c r="CB1399" s="20"/>
      <c r="CC1399" s="20"/>
      <c r="CD1399" s="20"/>
      <c r="CE1399" s="20"/>
      <c r="CF1399" s="20"/>
      <c r="CG1399" s="20"/>
      <c r="CH1399" s="20"/>
      <c r="CI1399" s="20"/>
      <c r="CJ1399" s="20"/>
      <c r="CK1399" s="20"/>
      <c r="CL1399" s="20"/>
      <c r="CM1399" s="20"/>
      <c r="CN1399" s="20"/>
      <c r="CO1399" s="20"/>
      <c r="CP1399" s="20"/>
      <c r="CQ1399" s="20"/>
      <c r="CR1399" s="20"/>
      <c r="CS1399" s="20"/>
      <c r="CT1399" s="20"/>
      <c r="CU1399" s="20"/>
      <c r="CV1399" s="20"/>
      <c r="CW1399" s="20"/>
      <c r="CX1399" s="20"/>
      <c r="CY1399" s="20"/>
      <c r="CZ1399" s="20"/>
      <c r="DA1399" s="20"/>
      <c r="DB1399" s="20"/>
      <c r="DC1399" s="20"/>
      <c r="DD1399" s="20"/>
      <c r="DE1399" s="20"/>
      <c r="DF1399" s="20"/>
      <c r="DG1399" s="20"/>
      <c r="DH1399" s="20"/>
      <c r="DI1399" s="20"/>
      <c r="DJ1399" s="20"/>
      <c r="DK1399" s="20"/>
      <c r="DL1399" s="20"/>
      <c r="DM1399" s="20"/>
      <c r="DN1399" s="20"/>
      <c r="DO1399" s="20"/>
      <c r="DP1399" s="20"/>
      <c r="DQ1399" s="20"/>
      <c r="DR1399" s="20"/>
      <c r="DS1399" s="20"/>
      <c r="DT1399" s="20"/>
      <c r="DU1399" s="20"/>
      <c r="DV1399" s="20"/>
      <c r="DW1399" s="20"/>
      <c r="DX1399" s="20"/>
      <c r="DY1399" s="20"/>
      <c r="DZ1399" s="20"/>
      <c r="EA1399" s="20"/>
      <c r="EB1399" s="20"/>
      <c r="EC1399" s="20"/>
      <c r="ED1399" s="20"/>
      <c r="EE1399" s="20"/>
      <c r="EF1399" s="20"/>
      <c r="EG1399" s="20"/>
      <c r="EH1399" s="20"/>
    </row>
    <row r="1400" spans="1:141" s="19" customFormat="1" ht="12" customHeight="1" x14ac:dyDescent="0.25">
      <c r="B1400" s="4"/>
      <c r="C1400" s="73"/>
      <c r="D1400" s="73"/>
      <c r="E1400" s="73"/>
      <c r="F1400" s="73"/>
      <c r="G1400" s="73"/>
      <c r="H1400" s="73"/>
      <c r="I1400" s="73"/>
      <c r="J1400" s="73"/>
      <c r="K1400" s="82"/>
      <c r="L1400" s="81"/>
      <c r="M1400" s="81"/>
      <c r="N1400" s="55"/>
      <c r="O1400" s="55"/>
      <c r="P1400" s="56"/>
      <c r="Q1400" s="53"/>
      <c r="R1400" s="151"/>
      <c r="S1400" s="151"/>
      <c r="T1400" s="151"/>
      <c r="U1400" s="151"/>
      <c r="V1400" s="321"/>
      <c r="W1400" s="338"/>
      <c r="X1400" s="192"/>
      <c r="Y1400" s="53"/>
      <c r="Z1400" s="151"/>
      <c r="AA1400" s="152"/>
      <c r="AB1400" s="152"/>
      <c r="AC1400" s="152"/>
      <c r="AD1400" s="152"/>
      <c r="AE1400" s="20"/>
      <c r="AF1400" s="20"/>
      <c r="AG1400" s="20"/>
      <c r="AH1400" s="20"/>
      <c r="AI1400" s="20"/>
      <c r="AJ1400" s="20"/>
      <c r="AK1400" s="20"/>
      <c r="AL1400" s="20"/>
      <c r="AM1400" s="20"/>
      <c r="AN1400" s="20"/>
      <c r="AO1400" s="20"/>
      <c r="AP1400" s="20"/>
      <c r="AQ1400" s="20"/>
      <c r="AR1400" s="20"/>
      <c r="AS1400" s="20"/>
      <c r="AT1400" s="20"/>
      <c r="AU1400" s="20"/>
      <c r="AV1400" s="20"/>
      <c r="AW1400" s="20"/>
      <c r="AX1400" s="20"/>
      <c r="AY1400" s="20"/>
      <c r="AZ1400" s="20"/>
      <c r="BA1400" s="20"/>
      <c r="BB1400" s="20"/>
      <c r="BC1400" s="20"/>
      <c r="BD1400" s="20"/>
      <c r="BE1400" s="20"/>
      <c r="BF1400" s="20"/>
      <c r="BG1400" s="20"/>
      <c r="BH1400" s="20"/>
      <c r="BI1400" s="20"/>
      <c r="BJ1400" s="20"/>
      <c r="BK1400" s="20"/>
      <c r="BL1400" s="20"/>
      <c r="BM1400" s="20"/>
      <c r="BN1400" s="20"/>
      <c r="BO1400" s="20"/>
      <c r="BP1400" s="20"/>
      <c r="BQ1400" s="20"/>
      <c r="BR1400" s="20"/>
      <c r="BS1400" s="20"/>
      <c r="BT1400" s="20"/>
      <c r="BU1400" s="20"/>
      <c r="BV1400" s="20"/>
      <c r="BW1400" s="20"/>
      <c r="BX1400" s="20"/>
      <c r="BY1400" s="20"/>
      <c r="BZ1400" s="20"/>
      <c r="CA1400" s="20"/>
      <c r="CB1400" s="20"/>
      <c r="CC1400" s="20"/>
      <c r="CD1400" s="20"/>
      <c r="CE1400" s="20"/>
      <c r="CF1400" s="20"/>
      <c r="CG1400" s="20"/>
      <c r="CH1400" s="20"/>
      <c r="CI1400" s="20"/>
      <c r="CJ1400" s="20"/>
      <c r="CK1400" s="20"/>
      <c r="CL1400" s="20"/>
      <c r="CM1400" s="20"/>
      <c r="CN1400" s="20"/>
      <c r="CO1400" s="20"/>
      <c r="CP1400" s="20"/>
      <c r="CQ1400" s="20"/>
      <c r="CR1400" s="20"/>
      <c r="CS1400" s="20"/>
      <c r="CT1400" s="20"/>
      <c r="CU1400" s="20"/>
      <c r="CV1400" s="20"/>
      <c r="CW1400" s="20"/>
      <c r="CX1400" s="20"/>
      <c r="CY1400" s="20"/>
      <c r="CZ1400" s="20"/>
      <c r="DA1400" s="20"/>
      <c r="DB1400" s="20"/>
      <c r="DC1400" s="20"/>
      <c r="DD1400" s="20"/>
      <c r="DE1400" s="20"/>
      <c r="DF1400" s="20"/>
      <c r="DG1400" s="20"/>
      <c r="DH1400" s="20"/>
      <c r="DI1400" s="20"/>
      <c r="DJ1400" s="20"/>
      <c r="DK1400" s="20"/>
      <c r="DL1400" s="20"/>
      <c r="DM1400" s="20"/>
      <c r="DN1400" s="20"/>
      <c r="DO1400" s="20"/>
      <c r="DP1400" s="20"/>
      <c r="DQ1400" s="20"/>
      <c r="DR1400" s="20"/>
      <c r="DS1400" s="20"/>
      <c r="DT1400" s="20"/>
      <c r="DU1400" s="20"/>
      <c r="DV1400" s="20"/>
      <c r="DW1400" s="20"/>
      <c r="DX1400" s="20"/>
      <c r="DY1400" s="20"/>
      <c r="DZ1400" s="20"/>
      <c r="EA1400" s="20"/>
      <c r="EB1400" s="20"/>
      <c r="EC1400" s="20"/>
      <c r="ED1400" s="20"/>
      <c r="EE1400" s="20"/>
      <c r="EF1400" s="20"/>
      <c r="EG1400" s="20"/>
      <c r="EH1400" s="20"/>
      <c r="EK1400" s="21"/>
    </row>
    <row r="1401" spans="1:141" s="19" customFormat="1" ht="12" customHeight="1" x14ac:dyDescent="0.25">
      <c r="A1401" s="22"/>
      <c r="B1401" s="4"/>
      <c r="C1401" s="73"/>
      <c r="D1401" s="73"/>
      <c r="E1401" s="73"/>
      <c r="F1401" s="73"/>
      <c r="G1401" s="73"/>
      <c r="H1401" s="73"/>
      <c r="I1401" s="73"/>
      <c r="J1401" s="73"/>
      <c r="K1401" s="82"/>
      <c r="L1401" s="81"/>
      <c r="M1401" s="81"/>
      <c r="N1401" s="55"/>
      <c r="O1401" s="55"/>
      <c r="P1401" s="56"/>
      <c r="Q1401" s="17"/>
      <c r="R1401" s="150"/>
      <c r="S1401" s="150"/>
      <c r="T1401" s="150"/>
      <c r="U1401" s="150"/>
      <c r="V1401" s="321"/>
      <c r="W1401" s="338"/>
      <c r="X1401" s="192"/>
      <c r="Y1401" s="53"/>
      <c r="Z1401" s="151"/>
      <c r="AA1401" s="152"/>
      <c r="AB1401" s="152"/>
      <c r="AC1401" s="152"/>
      <c r="AD1401" s="152"/>
      <c r="AE1401" s="20"/>
      <c r="AF1401" s="20"/>
      <c r="AG1401" s="20"/>
      <c r="AH1401" s="20"/>
      <c r="AI1401" s="20"/>
      <c r="AJ1401" s="20"/>
      <c r="AK1401" s="20"/>
      <c r="AL1401" s="20"/>
      <c r="AM1401" s="20"/>
      <c r="AN1401" s="20"/>
      <c r="AO1401" s="20"/>
      <c r="AP1401" s="20"/>
      <c r="AQ1401" s="20"/>
      <c r="AR1401" s="20"/>
      <c r="AS1401" s="20"/>
      <c r="AT1401" s="20"/>
      <c r="AU1401" s="20"/>
      <c r="AV1401" s="20"/>
      <c r="AW1401" s="20"/>
      <c r="AX1401" s="20"/>
      <c r="AY1401" s="20"/>
      <c r="AZ1401" s="20"/>
      <c r="BA1401" s="20"/>
      <c r="BB1401" s="20"/>
      <c r="BC1401" s="20"/>
      <c r="BD1401" s="20"/>
      <c r="BE1401" s="20"/>
      <c r="BF1401" s="20"/>
      <c r="BG1401" s="20"/>
      <c r="BH1401" s="20"/>
      <c r="BI1401" s="20"/>
      <c r="BJ1401" s="20"/>
      <c r="BK1401" s="20"/>
      <c r="BL1401" s="20"/>
      <c r="BM1401" s="20"/>
      <c r="BN1401" s="20"/>
      <c r="BO1401" s="20"/>
      <c r="BP1401" s="20"/>
      <c r="BQ1401" s="20"/>
      <c r="BR1401" s="20"/>
      <c r="BS1401" s="20"/>
      <c r="BT1401" s="20"/>
      <c r="BU1401" s="20"/>
      <c r="BV1401" s="20"/>
      <c r="BW1401" s="20"/>
      <c r="BX1401" s="20"/>
      <c r="BY1401" s="20"/>
      <c r="BZ1401" s="20"/>
      <c r="CA1401" s="20"/>
      <c r="CB1401" s="20"/>
      <c r="CC1401" s="20"/>
      <c r="CD1401" s="20"/>
      <c r="CE1401" s="20"/>
      <c r="CF1401" s="20"/>
      <c r="CG1401" s="20"/>
      <c r="CH1401" s="20"/>
      <c r="CI1401" s="20"/>
      <c r="CJ1401" s="20"/>
      <c r="CK1401" s="20"/>
      <c r="CL1401" s="20"/>
      <c r="CM1401" s="20"/>
      <c r="CN1401" s="20"/>
      <c r="CO1401" s="20"/>
      <c r="CP1401" s="20"/>
      <c r="CQ1401" s="20"/>
      <c r="CR1401" s="20"/>
      <c r="CS1401" s="20"/>
      <c r="CT1401" s="20"/>
      <c r="CU1401" s="20"/>
      <c r="CV1401" s="20"/>
      <c r="CW1401" s="20"/>
      <c r="CX1401" s="20"/>
      <c r="CY1401" s="20"/>
      <c r="CZ1401" s="20"/>
      <c r="DA1401" s="20"/>
      <c r="DB1401" s="20"/>
      <c r="DC1401" s="20"/>
      <c r="DD1401" s="20"/>
      <c r="DE1401" s="20"/>
      <c r="DF1401" s="20"/>
      <c r="DG1401" s="20"/>
      <c r="DH1401" s="20"/>
      <c r="DI1401" s="20"/>
      <c r="DJ1401" s="20"/>
      <c r="DK1401" s="20"/>
      <c r="DL1401" s="20"/>
      <c r="DM1401" s="20"/>
      <c r="DN1401" s="20"/>
      <c r="DO1401" s="20"/>
      <c r="DP1401" s="20"/>
      <c r="DQ1401" s="20"/>
      <c r="DR1401" s="20"/>
      <c r="DS1401" s="20"/>
      <c r="DT1401" s="20"/>
      <c r="DU1401" s="20"/>
      <c r="DV1401" s="20"/>
      <c r="DW1401" s="20"/>
      <c r="DX1401" s="20"/>
      <c r="DY1401" s="20"/>
      <c r="DZ1401" s="20"/>
      <c r="EA1401" s="20"/>
      <c r="EB1401" s="20"/>
      <c r="EC1401" s="20"/>
      <c r="ED1401" s="20"/>
      <c r="EE1401" s="20"/>
      <c r="EF1401" s="20"/>
      <c r="EG1401" s="20"/>
      <c r="EH1401" s="20"/>
    </row>
    <row r="1402" spans="1:141" s="19" customFormat="1" ht="12" customHeight="1" x14ac:dyDescent="0.25">
      <c r="A1402" s="22"/>
      <c r="B1402" s="4"/>
      <c r="C1402" s="73"/>
      <c r="D1402" s="73"/>
      <c r="E1402" s="73"/>
      <c r="F1402" s="73"/>
      <c r="G1402" s="73"/>
      <c r="H1402" s="73"/>
      <c r="I1402" s="73"/>
      <c r="J1402" s="73"/>
      <c r="K1402" s="82"/>
      <c r="L1402" s="81"/>
      <c r="M1402" s="81"/>
      <c r="N1402" s="55"/>
      <c r="O1402" s="55"/>
      <c r="P1402" s="56"/>
      <c r="Q1402" s="17"/>
      <c r="R1402" s="150"/>
      <c r="S1402" s="150"/>
      <c r="T1402" s="150"/>
      <c r="U1402" s="150"/>
      <c r="V1402" s="321"/>
      <c r="W1402" s="338"/>
      <c r="X1402" s="192"/>
      <c r="Y1402" s="195"/>
      <c r="Z1402" s="151"/>
      <c r="AA1402" s="152"/>
      <c r="AB1402" s="152"/>
      <c r="AC1402" s="152"/>
      <c r="AD1402" s="152"/>
      <c r="AE1402" s="20"/>
      <c r="AF1402" s="20"/>
      <c r="AG1402" s="20"/>
      <c r="AH1402" s="20"/>
      <c r="AI1402" s="20"/>
      <c r="AJ1402" s="20"/>
      <c r="AK1402" s="20"/>
      <c r="AL1402" s="20"/>
      <c r="AM1402" s="20"/>
      <c r="AN1402" s="20"/>
      <c r="AO1402" s="20"/>
      <c r="AP1402" s="20"/>
      <c r="AQ1402" s="20"/>
      <c r="AR1402" s="20"/>
      <c r="AS1402" s="20"/>
      <c r="AT1402" s="20"/>
      <c r="AU1402" s="20"/>
      <c r="AV1402" s="20"/>
      <c r="AW1402" s="20"/>
      <c r="AX1402" s="20"/>
      <c r="AY1402" s="20"/>
      <c r="AZ1402" s="20"/>
      <c r="BA1402" s="20"/>
      <c r="BB1402" s="20"/>
      <c r="BC1402" s="20"/>
      <c r="BD1402" s="20"/>
      <c r="BE1402" s="20"/>
      <c r="BF1402" s="20"/>
      <c r="BG1402" s="20"/>
      <c r="BH1402" s="20"/>
      <c r="BI1402" s="20"/>
      <c r="BJ1402" s="20"/>
      <c r="BK1402" s="20"/>
      <c r="BL1402" s="20"/>
      <c r="BM1402" s="20"/>
      <c r="BN1402" s="20"/>
      <c r="BO1402" s="20"/>
      <c r="BP1402" s="20"/>
      <c r="BQ1402" s="20"/>
      <c r="BR1402" s="20"/>
      <c r="BS1402" s="20"/>
      <c r="BT1402" s="20"/>
      <c r="BU1402" s="20"/>
      <c r="BV1402" s="20"/>
      <c r="BW1402" s="20"/>
      <c r="BX1402" s="20"/>
      <c r="BY1402" s="20"/>
      <c r="BZ1402" s="20"/>
      <c r="CA1402" s="20"/>
      <c r="CB1402" s="20"/>
      <c r="CC1402" s="20"/>
      <c r="CD1402" s="20"/>
      <c r="CE1402" s="20"/>
      <c r="CF1402" s="20"/>
      <c r="CG1402" s="20"/>
      <c r="CH1402" s="20"/>
      <c r="CI1402" s="20"/>
      <c r="CJ1402" s="20"/>
      <c r="CK1402" s="20"/>
      <c r="CL1402" s="20"/>
      <c r="CM1402" s="20"/>
      <c r="CN1402" s="20"/>
      <c r="CO1402" s="20"/>
      <c r="CP1402" s="20"/>
      <c r="CQ1402" s="20"/>
      <c r="CR1402" s="20"/>
      <c r="CS1402" s="20"/>
      <c r="CT1402" s="20"/>
      <c r="CU1402" s="20"/>
      <c r="CV1402" s="20"/>
      <c r="CW1402" s="20"/>
      <c r="CX1402" s="20"/>
      <c r="CY1402" s="20"/>
      <c r="CZ1402" s="20"/>
      <c r="DA1402" s="20"/>
      <c r="DB1402" s="20"/>
      <c r="DC1402" s="20"/>
      <c r="DD1402" s="20"/>
      <c r="DE1402" s="20"/>
      <c r="DF1402" s="20"/>
      <c r="DG1402" s="20"/>
      <c r="DH1402" s="20"/>
      <c r="DI1402" s="20"/>
      <c r="DJ1402" s="20"/>
      <c r="DK1402" s="20"/>
      <c r="DL1402" s="20"/>
      <c r="DM1402" s="20"/>
      <c r="DN1402" s="20"/>
      <c r="DO1402" s="20"/>
      <c r="DP1402" s="20"/>
      <c r="DQ1402" s="20"/>
      <c r="DR1402" s="20"/>
      <c r="DS1402" s="20"/>
      <c r="DT1402" s="20"/>
      <c r="DU1402" s="20"/>
      <c r="DV1402" s="20"/>
      <c r="DW1402" s="20"/>
      <c r="DX1402" s="20"/>
      <c r="DY1402" s="20"/>
      <c r="DZ1402" s="20"/>
      <c r="EA1402" s="20"/>
      <c r="EB1402" s="20"/>
      <c r="EC1402" s="20"/>
      <c r="ED1402" s="20"/>
      <c r="EE1402" s="20"/>
      <c r="EF1402" s="20"/>
      <c r="EG1402" s="20"/>
      <c r="EH1402" s="20"/>
    </row>
    <row r="1403" spans="1:141" s="19" customFormat="1" ht="12" customHeight="1" x14ac:dyDescent="0.25">
      <c r="A1403" s="22"/>
      <c r="B1403" s="4"/>
      <c r="C1403" s="73"/>
      <c r="D1403" s="73"/>
      <c r="E1403" s="73"/>
      <c r="F1403" s="73"/>
      <c r="G1403" s="73"/>
      <c r="H1403" s="73"/>
      <c r="I1403" s="73"/>
      <c r="J1403" s="73"/>
      <c r="K1403" s="82"/>
      <c r="L1403" s="81"/>
      <c r="M1403" s="81"/>
      <c r="N1403" s="55"/>
      <c r="O1403" s="55"/>
      <c r="P1403" s="56"/>
      <c r="Q1403" s="17"/>
      <c r="R1403" s="150"/>
      <c r="S1403" s="150"/>
      <c r="T1403" s="150"/>
      <c r="U1403" s="150"/>
      <c r="V1403" s="321"/>
      <c r="W1403" s="338"/>
      <c r="X1403" s="192"/>
      <c r="Y1403" s="195"/>
      <c r="Z1403" s="151"/>
      <c r="AA1403" s="152"/>
      <c r="AB1403" s="152"/>
      <c r="AC1403" s="152"/>
      <c r="AD1403" s="152"/>
      <c r="AE1403" s="20"/>
      <c r="AF1403" s="20"/>
      <c r="AG1403" s="20"/>
      <c r="AH1403" s="20"/>
      <c r="AI1403" s="20"/>
      <c r="AJ1403" s="20"/>
      <c r="AK1403" s="20"/>
      <c r="AL1403" s="20"/>
      <c r="AM1403" s="20"/>
      <c r="AN1403" s="20"/>
      <c r="AO1403" s="20"/>
      <c r="AP1403" s="20"/>
      <c r="AQ1403" s="20"/>
      <c r="AR1403" s="20"/>
      <c r="AS1403" s="20"/>
      <c r="AT1403" s="20"/>
      <c r="AU1403" s="20"/>
      <c r="AV1403" s="20"/>
      <c r="AW1403" s="20"/>
      <c r="AX1403" s="20"/>
      <c r="AY1403" s="20"/>
      <c r="AZ1403" s="20"/>
      <c r="BA1403" s="20"/>
      <c r="BB1403" s="20"/>
      <c r="BC1403" s="20"/>
      <c r="BD1403" s="20"/>
      <c r="BE1403" s="20"/>
      <c r="BF1403" s="20"/>
      <c r="BG1403" s="20"/>
      <c r="BH1403" s="20"/>
      <c r="BI1403" s="20"/>
      <c r="BJ1403" s="20"/>
      <c r="BK1403" s="20"/>
      <c r="BL1403" s="20"/>
      <c r="BM1403" s="20"/>
      <c r="BN1403" s="20"/>
      <c r="BO1403" s="20"/>
      <c r="BP1403" s="20"/>
      <c r="BQ1403" s="20"/>
      <c r="BR1403" s="20"/>
      <c r="BS1403" s="20"/>
      <c r="BT1403" s="20"/>
      <c r="BU1403" s="20"/>
      <c r="BV1403" s="20"/>
      <c r="BW1403" s="20"/>
      <c r="BX1403" s="20"/>
      <c r="BY1403" s="20"/>
      <c r="BZ1403" s="20"/>
      <c r="CA1403" s="20"/>
      <c r="CB1403" s="20"/>
      <c r="CC1403" s="20"/>
      <c r="CD1403" s="20"/>
      <c r="CE1403" s="20"/>
      <c r="CF1403" s="20"/>
      <c r="CG1403" s="20"/>
      <c r="CH1403" s="20"/>
      <c r="CI1403" s="20"/>
      <c r="CJ1403" s="20"/>
      <c r="CK1403" s="20"/>
      <c r="CL1403" s="20"/>
      <c r="CM1403" s="20"/>
      <c r="CN1403" s="20"/>
      <c r="CO1403" s="20"/>
      <c r="CP1403" s="20"/>
      <c r="CQ1403" s="20"/>
      <c r="CR1403" s="20"/>
      <c r="CS1403" s="20"/>
      <c r="CT1403" s="20"/>
      <c r="CU1403" s="20"/>
      <c r="CV1403" s="20"/>
      <c r="CW1403" s="20"/>
      <c r="CX1403" s="20"/>
      <c r="CY1403" s="20"/>
      <c r="CZ1403" s="20"/>
      <c r="DA1403" s="20"/>
      <c r="DB1403" s="20"/>
      <c r="DC1403" s="20"/>
      <c r="DD1403" s="20"/>
      <c r="DE1403" s="20"/>
      <c r="DF1403" s="20"/>
      <c r="DG1403" s="20"/>
      <c r="DH1403" s="20"/>
      <c r="DI1403" s="20"/>
      <c r="DJ1403" s="20"/>
      <c r="DK1403" s="20"/>
      <c r="DL1403" s="20"/>
      <c r="DM1403" s="20"/>
      <c r="DN1403" s="20"/>
      <c r="DO1403" s="20"/>
      <c r="DP1403" s="20"/>
      <c r="DQ1403" s="20"/>
      <c r="DR1403" s="20"/>
      <c r="DS1403" s="20"/>
      <c r="DT1403" s="20"/>
      <c r="DU1403" s="20"/>
      <c r="DV1403" s="20"/>
      <c r="DW1403" s="20"/>
      <c r="DX1403" s="20"/>
      <c r="DY1403" s="20"/>
      <c r="DZ1403" s="20"/>
      <c r="EA1403" s="20"/>
      <c r="EB1403" s="20"/>
      <c r="EC1403" s="20"/>
      <c r="ED1403" s="20"/>
      <c r="EE1403" s="20"/>
      <c r="EF1403" s="20"/>
      <c r="EG1403" s="20"/>
      <c r="EH1403" s="20"/>
    </row>
    <row r="1404" spans="1:141" s="19" customFormat="1" ht="12" customHeight="1" x14ac:dyDescent="0.25">
      <c r="A1404" s="22"/>
      <c r="B1404" s="4"/>
      <c r="C1404" s="73"/>
      <c r="D1404" s="73"/>
      <c r="E1404" s="73"/>
      <c r="F1404" s="73"/>
      <c r="G1404" s="73"/>
      <c r="H1404" s="73"/>
      <c r="I1404" s="73"/>
      <c r="J1404" s="73"/>
      <c r="K1404" s="82"/>
      <c r="L1404" s="81"/>
      <c r="M1404" s="81"/>
      <c r="N1404" s="55"/>
      <c r="O1404" s="55"/>
      <c r="P1404" s="56"/>
      <c r="Q1404" s="17"/>
      <c r="R1404" s="150"/>
      <c r="S1404" s="150"/>
      <c r="T1404" s="150"/>
      <c r="U1404" s="150"/>
      <c r="V1404" s="321"/>
      <c r="W1404" s="338"/>
      <c r="X1404" s="192"/>
      <c r="Y1404" s="195"/>
      <c r="Z1404" s="151"/>
      <c r="AA1404" s="152"/>
      <c r="AB1404" s="152"/>
      <c r="AC1404" s="152"/>
      <c r="AD1404" s="152"/>
      <c r="AE1404" s="20"/>
      <c r="AF1404" s="20"/>
      <c r="AG1404" s="20"/>
      <c r="AH1404" s="20"/>
      <c r="AI1404" s="20"/>
      <c r="AJ1404" s="20"/>
      <c r="AK1404" s="20"/>
      <c r="AL1404" s="20"/>
      <c r="AM1404" s="20"/>
      <c r="AN1404" s="20"/>
      <c r="AO1404" s="20"/>
      <c r="AP1404" s="20"/>
      <c r="AQ1404" s="20"/>
      <c r="AR1404" s="20"/>
      <c r="AS1404" s="20"/>
      <c r="AT1404" s="20"/>
      <c r="AU1404" s="20"/>
      <c r="AV1404" s="20"/>
      <c r="AW1404" s="20"/>
      <c r="AX1404" s="20"/>
      <c r="AY1404" s="20"/>
      <c r="AZ1404" s="20"/>
      <c r="BA1404" s="20"/>
      <c r="BB1404" s="20"/>
      <c r="BC1404" s="20"/>
      <c r="BD1404" s="20"/>
      <c r="BE1404" s="20"/>
      <c r="BF1404" s="20"/>
      <c r="BG1404" s="20"/>
      <c r="BH1404" s="20"/>
      <c r="BI1404" s="20"/>
      <c r="BJ1404" s="20"/>
      <c r="BK1404" s="20"/>
      <c r="BL1404" s="20"/>
      <c r="BM1404" s="20"/>
      <c r="BN1404" s="20"/>
      <c r="BO1404" s="20"/>
      <c r="BP1404" s="20"/>
      <c r="BQ1404" s="20"/>
      <c r="BR1404" s="20"/>
      <c r="BS1404" s="20"/>
      <c r="BT1404" s="20"/>
      <c r="BU1404" s="20"/>
      <c r="BV1404" s="20"/>
      <c r="BW1404" s="20"/>
      <c r="BX1404" s="20"/>
      <c r="BY1404" s="20"/>
      <c r="BZ1404" s="20"/>
      <c r="CA1404" s="20"/>
      <c r="CB1404" s="20"/>
      <c r="CC1404" s="20"/>
      <c r="CD1404" s="20"/>
      <c r="CE1404" s="20"/>
      <c r="CF1404" s="20"/>
      <c r="CG1404" s="20"/>
      <c r="CH1404" s="20"/>
      <c r="CI1404" s="20"/>
      <c r="CJ1404" s="20"/>
      <c r="CK1404" s="20"/>
      <c r="CL1404" s="20"/>
      <c r="CM1404" s="20"/>
      <c r="CN1404" s="20"/>
      <c r="CO1404" s="20"/>
      <c r="CP1404" s="20"/>
      <c r="CQ1404" s="20"/>
      <c r="CR1404" s="20"/>
      <c r="CS1404" s="20"/>
      <c r="CT1404" s="20"/>
      <c r="CU1404" s="20"/>
      <c r="CV1404" s="20"/>
      <c r="CW1404" s="20"/>
      <c r="CX1404" s="20"/>
      <c r="CY1404" s="20"/>
      <c r="CZ1404" s="20"/>
      <c r="DA1404" s="20"/>
      <c r="DB1404" s="20"/>
      <c r="DC1404" s="20"/>
      <c r="DD1404" s="20"/>
      <c r="DE1404" s="20"/>
      <c r="DF1404" s="20"/>
      <c r="DG1404" s="20"/>
      <c r="DH1404" s="20"/>
      <c r="DI1404" s="20"/>
      <c r="DJ1404" s="20"/>
      <c r="DK1404" s="20"/>
      <c r="DL1404" s="20"/>
      <c r="DM1404" s="20"/>
      <c r="DN1404" s="20"/>
      <c r="DO1404" s="20"/>
      <c r="DP1404" s="20"/>
      <c r="DQ1404" s="20"/>
      <c r="DR1404" s="20"/>
      <c r="DS1404" s="20"/>
      <c r="DT1404" s="20"/>
      <c r="DU1404" s="20"/>
      <c r="DV1404" s="20"/>
      <c r="DW1404" s="20"/>
      <c r="DX1404" s="20"/>
      <c r="DY1404" s="20"/>
      <c r="DZ1404" s="20"/>
      <c r="EA1404" s="20"/>
      <c r="EB1404" s="20"/>
      <c r="EC1404" s="20"/>
      <c r="ED1404" s="20"/>
      <c r="EE1404" s="20"/>
      <c r="EF1404" s="20"/>
      <c r="EG1404" s="20"/>
      <c r="EH1404" s="20"/>
    </row>
    <row r="1405" spans="1:141" s="19" customFormat="1" ht="12" customHeight="1" x14ac:dyDescent="0.25">
      <c r="A1405" s="22"/>
      <c r="B1405" s="4"/>
      <c r="C1405" s="73"/>
      <c r="D1405" s="73"/>
      <c r="E1405" s="73"/>
      <c r="F1405" s="73"/>
      <c r="G1405" s="73"/>
      <c r="H1405" s="73"/>
      <c r="I1405" s="73"/>
      <c r="J1405" s="73"/>
      <c r="K1405" s="82"/>
      <c r="L1405" s="81"/>
      <c r="M1405" s="81"/>
      <c r="N1405" s="55"/>
      <c r="O1405" s="55"/>
      <c r="P1405" s="56"/>
      <c r="Q1405" s="17"/>
      <c r="R1405" s="150"/>
      <c r="S1405" s="150"/>
      <c r="T1405" s="150"/>
      <c r="U1405" s="150"/>
      <c r="V1405" s="321"/>
      <c r="W1405" s="338"/>
      <c r="X1405" s="192"/>
      <c r="Y1405" s="195"/>
      <c r="Z1405" s="151"/>
      <c r="AA1405" s="152"/>
      <c r="AB1405" s="152"/>
      <c r="AC1405" s="152"/>
      <c r="AD1405" s="152"/>
      <c r="AE1405" s="20"/>
      <c r="AF1405" s="20"/>
      <c r="AG1405" s="20"/>
      <c r="AH1405" s="20"/>
      <c r="AI1405" s="20"/>
      <c r="AJ1405" s="20"/>
      <c r="AK1405" s="20"/>
      <c r="AL1405" s="20"/>
      <c r="AM1405" s="20"/>
      <c r="AN1405" s="20"/>
      <c r="AO1405" s="20"/>
      <c r="AP1405" s="20"/>
      <c r="AQ1405" s="20"/>
      <c r="AR1405" s="20"/>
      <c r="AS1405" s="20"/>
      <c r="AT1405" s="20"/>
      <c r="AU1405" s="20"/>
      <c r="AV1405" s="20"/>
      <c r="AW1405" s="20"/>
      <c r="AX1405" s="20"/>
      <c r="AY1405" s="20"/>
      <c r="AZ1405" s="20"/>
      <c r="BA1405" s="20"/>
      <c r="BB1405" s="20"/>
      <c r="BC1405" s="20"/>
      <c r="BD1405" s="20"/>
      <c r="BE1405" s="20"/>
      <c r="BF1405" s="20"/>
      <c r="BG1405" s="20"/>
      <c r="BH1405" s="20"/>
      <c r="BI1405" s="20"/>
      <c r="BJ1405" s="20"/>
      <c r="BK1405" s="20"/>
      <c r="BL1405" s="20"/>
      <c r="BM1405" s="20"/>
      <c r="BN1405" s="20"/>
      <c r="BO1405" s="20"/>
      <c r="BP1405" s="20"/>
      <c r="BQ1405" s="20"/>
      <c r="BR1405" s="20"/>
      <c r="BS1405" s="20"/>
      <c r="BT1405" s="20"/>
      <c r="BU1405" s="20"/>
      <c r="BV1405" s="20"/>
      <c r="BW1405" s="20"/>
      <c r="BX1405" s="20"/>
      <c r="BY1405" s="20"/>
      <c r="BZ1405" s="20"/>
      <c r="CA1405" s="20"/>
      <c r="CB1405" s="20"/>
      <c r="CC1405" s="20"/>
      <c r="CD1405" s="20"/>
      <c r="CE1405" s="20"/>
      <c r="CF1405" s="20"/>
      <c r="CG1405" s="20"/>
      <c r="CH1405" s="20"/>
      <c r="CI1405" s="20"/>
      <c r="CJ1405" s="20"/>
      <c r="CK1405" s="20"/>
      <c r="CL1405" s="20"/>
      <c r="CM1405" s="20"/>
      <c r="CN1405" s="20"/>
      <c r="CO1405" s="20"/>
      <c r="CP1405" s="20"/>
      <c r="CQ1405" s="20"/>
      <c r="CR1405" s="20"/>
      <c r="CS1405" s="20"/>
      <c r="CT1405" s="20"/>
      <c r="CU1405" s="20"/>
      <c r="CV1405" s="20"/>
      <c r="CW1405" s="20"/>
      <c r="CX1405" s="20"/>
      <c r="CY1405" s="20"/>
      <c r="CZ1405" s="20"/>
      <c r="DA1405" s="20"/>
      <c r="DB1405" s="20"/>
      <c r="DC1405" s="20"/>
      <c r="DD1405" s="20"/>
      <c r="DE1405" s="20"/>
      <c r="DF1405" s="20"/>
      <c r="DG1405" s="20"/>
      <c r="DH1405" s="20"/>
      <c r="DI1405" s="20"/>
      <c r="DJ1405" s="20"/>
      <c r="DK1405" s="20"/>
      <c r="DL1405" s="20"/>
      <c r="DM1405" s="20"/>
      <c r="DN1405" s="20"/>
      <c r="DO1405" s="20"/>
      <c r="DP1405" s="20"/>
      <c r="DQ1405" s="20"/>
      <c r="DR1405" s="20"/>
      <c r="DS1405" s="20"/>
      <c r="DT1405" s="20"/>
      <c r="DU1405" s="20"/>
      <c r="DV1405" s="20"/>
      <c r="DW1405" s="20"/>
      <c r="DX1405" s="20"/>
      <c r="DY1405" s="20"/>
      <c r="DZ1405" s="20"/>
      <c r="EA1405" s="20"/>
      <c r="EB1405" s="20"/>
      <c r="EC1405" s="20"/>
      <c r="ED1405" s="20"/>
      <c r="EE1405" s="20"/>
      <c r="EF1405" s="20"/>
      <c r="EG1405" s="20"/>
      <c r="EH1405" s="20"/>
    </row>
    <row r="1406" spans="1:141" s="19" customFormat="1" ht="12" customHeight="1" x14ac:dyDescent="0.25">
      <c r="A1406" s="22"/>
      <c r="B1406" s="4"/>
      <c r="C1406" s="73"/>
      <c r="D1406" s="73"/>
      <c r="E1406" s="73"/>
      <c r="F1406" s="73"/>
      <c r="G1406" s="73"/>
      <c r="H1406" s="73"/>
      <c r="I1406" s="73"/>
      <c r="J1406" s="73"/>
      <c r="K1406" s="82"/>
      <c r="L1406" s="81"/>
      <c r="M1406" s="81"/>
      <c r="N1406" s="55"/>
      <c r="O1406" s="55"/>
      <c r="P1406" s="56"/>
      <c r="Q1406" s="17"/>
      <c r="R1406" s="150"/>
      <c r="S1406" s="150"/>
      <c r="T1406" s="150"/>
      <c r="U1406" s="150"/>
      <c r="V1406" s="321"/>
      <c r="W1406" s="338"/>
      <c r="X1406" s="192"/>
      <c r="Y1406" s="195"/>
      <c r="Z1406" s="151"/>
      <c r="AA1406" s="152"/>
      <c r="AB1406" s="152"/>
      <c r="AC1406" s="152"/>
      <c r="AD1406" s="152"/>
      <c r="AE1406" s="20"/>
      <c r="AF1406" s="20"/>
      <c r="AG1406" s="20"/>
      <c r="AH1406" s="20"/>
      <c r="AI1406" s="20"/>
      <c r="AJ1406" s="20"/>
      <c r="AK1406" s="20"/>
      <c r="AL1406" s="20"/>
      <c r="AM1406" s="20"/>
      <c r="AN1406" s="20"/>
      <c r="AO1406" s="20"/>
      <c r="AP1406" s="20"/>
      <c r="AQ1406" s="20"/>
      <c r="AR1406" s="20"/>
      <c r="AS1406" s="20"/>
      <c r="AT1406" s="20"/>
      <c r="AU1406" s="20"/>
      <c r="AV1406" s="20"/>
      <c r="AW1406" s="20"/>
      <c r="AX1406" s="20"/>
      <c r="AY1406" s="20"/>
      <c r="AZ1406" s="20"/>
      <c r="BA1406" s="20"/>
      <c r="BB1406" s="20"/>
      <c r="BC1406" s="20"/>
      <c r="BD1406" s="20"/>
      <c r="BE1406" s="20"/>
      <c r="BF1406" s="20"/>
      <c r="BG1406" s="20"/>
      <c r="BH1406" s="20"/>
      <c r="BI1406" s="20"/>
      <c r="BJ1406" s="20"/>
      <c r="BK1406" s="20"/>
      <c r="BL1406" s="20"/>
      <c r="BM1406" s="20"/>
      <c r="BN1406" s="20"/>
      <c r="BO1406" s="20"/>
      <c r="BP1406" s="20"/>
      <c r="BQ1406" s="20"/>
      <c r="BR1406" s="20"/>
      <c r="BS1406" s="20"/>
      <c r="BT1406" s="20"/>
      <c r="BU1406" s="20"/>
      <c r="BV1406" s="20"/>
      <c r="BW1406" s="20"/>
      <c r="BX1406" s="20"/>
      <c r="BY1406" s="20"/>
      <c r="BZ1406" s="20"/>
      <c r="CA1406" s="20"/>
      <c r="CB1406" s="20"/>
      <c r="CC1406" s="20"/>
      <c r="CD1406" s="20"/>
      <c r="CE1406" s="20"/>
      <c r="CF1406" s="20"/>
      <c r="CG1406" s="20"/>
      <c r="CH1406" s="20"/>
      <c r="CI1406" s="20"/>
      <c r="CJ1406" s="20"/>
      <c r="CK1406" s="20"/>
      <c r="CL1406" s="20"/>
      <c r="CM1406" s="20"/>
      <c r="CN1406" s="20"/>
      <c r="CO1406" s="20"/>
      <c r="CP1406" s="20"/>
      <c r="CQ1406" s="20"/>
      <c r="CR1406" s="20"/>
      <c r="CS1406" s="20"/>
      <c r="CT1406" s="20"/>
      <c r="CU1406" s="20"/>
      <c r="CV1406" s="20"/>
      <c r="CW1406" s="20"/>
      <c r="CX1406" s="20"/>
      <c r="CY1406" s="20"/>
      <c r="CZ1406" s="20"/>
      <c r="DA1406" s="20"/>
      <c r="DB1406" s="20"/>
      <c r="DC1406" s="20"/>
      <c r="DD1406" s="20"/>
      <c r="DE1406" s="20"/>
      <c r="DF1406" s="20"/>
      <c r="DG1406" s="20"/>
      <c r="DH1406" s="20"/>
      <c r="DI1406" s="20"/>
      <c r="DJ1406" s="20"/>
      <c r="DK1406" s="20"/>
      <c r="DL1406" s="20"/>
      <c r="DM1406" s="20"/>
      <c r="DN1406" s="20"/>
      <c r="DO1406" s="20"/>
      <c r="DP1406" s="20"/>
      <c r="DQ1406" s="20"/>
      <c r="DR1406" s="20"/>
      <c r="DS1406" s="20"/>
      <c r="DT1406" s="20"/>
      <c r="DU1406" s="20"/>
      <c r="DV1406" s="20"/>
      <c r="DW1406" s="20"/>
      <c r="DX1406" s="20"/>
      <c r="DY1406" s="20"/>
      <c r="DZ1406" s="20"/>
      <c r="EA1406" s="20"/>
      <c r="EB1406" s="20"/>
      <c r="EC1406" s="20"/>
      <c r="ED1406" s="20"/>
      <c r="EE1406" s="20"/>
      <c r="EF1406" s="20"/>
      <c r="EG1406" s="20"/>
      <c r="EH1406" s="20"/>
    </row>
    <row r="1407" spans="1:141" s="19" customFormat="1" ht="12" customHeight="1" x14ac:dyDescent="0.25">
      <c r="A1407" s="22"/>
      <c r="B1407" s="4"/>
      <c r="C1407" s="73"/>
      <c r="D1407" s="73"/>
      <c r="E1407" s="73"/>
      <c r="F1407" s="73"/>
      <c r="G1407" s="73"/>
      <c r="H1407" s="73"/>
      <c r="I1407" s="73"/>
      <c r="J1407" s="73"/>
      <c r="K1407" s="82"/>
      <c r="L1407" s="81"/>
      <c r="M1407" s="81"/>
      <c r="N1407" s="55"/>
      <c r="O1407" s="55"/>
      <c r="P1407" s="56"/>
      <c r="Q1407" s="17"/>
      <c r="R1407" s="150"/>
      <c r="S1407" s="150"/>
      <c r="T1407" s="150"/>
      <c r="U1407" s="150"/>
      <c r="V1407" s="321"/>
      <c r="W1407" s="338"/>
      <c r="X1407" s="192"/>
      <c r="Y1407" s="195"/>
      <c r="Z1407" s="151"/>
      <c r="AA1407" s="152"/>
      <c r="AB1407" s="152"/>
      <c r="AC1407" s="152"/>
      <c r="AD1407" s="152"/>
      <c r="AE1407" s="20"/>
      <c r="AF1407" s="20"/>
      <c r="AG1407" s="20"/>
      <c r="AH1407" s="20"/>
      <c r="AI1407" s="20"/>
      <c r="AJ1407" s="20"/>
      <c r="AK1407" s="20"/>
      <c r="AL1407" s="20"/>
      <c r="AM1407" s="20"/>
      <c r="AN1407" s="20"/>
      <c r="AO1407" s="20"/>
      <c r="AP1407" s="20"/>
      <c r="AQ1407" s="20"/>
      <c r="AR1407" s="20"/>
      <c r="AS1407" s="20"/>
      <c r="AT1407" s="20"/>
      <c r="AU1407" s="20"/>
      <c r="AV1407" s="20"/>
      <c r="AW1407" s="20"/>
      <c r="AX1407" s="20"/>
      <c r="AY1407" s="20"/>
      <c r="AZ1407" s="20"/>
      <c r="BA1407" s="20"/>
      <c r="BB1407" s="20"/>
      <c r="BC1407" s="20"/>
      <c r="BD1407" s="20"/>
      <c r="BE1407" s="20"/>
      <c r="BF1407" s="20"/>
      <c r="BG1407" s="20"/>
      <c r="BH1407" s="20"/>
      <c r="BI1407" s="20"/>
      <c r="BJ1407" s="20"/>
      <c r="BK1407" s="20"/>
      <c r="BL1407" s="20"/>
      <c r="BM1407" s="20"/>
      <c r="BN1407" s="20"/>
      <c r="BO1407" s="20"/>
      <c r="BP1407" s="20"/>
      <c r="BQ1407" s="20"/>
      <c r="BR1407" s="20"/>
      <c r="BS1407" s="20"/>
      <c r="BT1407" s="20"/>
      <c r="BU1407" s="20"/>
      <c r="BV1407" s="20"/>
      <c r="BW1407" s="20"/>
      <c r="BX1407" s="20"/>
      <c r="BY1407" s="20"/>
      <c r="BZ1407" s="20"/>
      <c r="CA1407" s="20"/>
      <c r="CB1407" s="20"/>
      <c r="CC1407" s="20"/>
      <c r="CD1407" s="20"/>
      <c r="CE1407" s="20"/>
      <c r="CF1407" s="20"/>
      <c r="CG1407" s="20"/>
      <c r="CH1407" s="20"/>
      <c r="CI1407" s="20"/>
      <c r="CJ1407" s="20"/>
      <c r="CK1407" s="20"/>
      <c r="CL1407" s="20"/>
      <c r="CM1407" s="20"/>
      <c r="CN1407" s="20"/>
      <c r="CO1407" s="20"/>
      <c r="CP1407" s="20"/>
      <c r="CQ1407" s="20"/>
      <c r="CR1407" s="20"/>
      <c r="CS1407" s="20"/>
      <c r="CT1407" s="20"/>
      <c r="CU1407" s="20"/>
      <c r="CV1407" s="20"/>
      <c r="CW1407" s="20"/>
      <c r="CX1407" s="20"/>
      <c r="CY1407" s="20"/>
      <c r="CZ1407" s="20"/>
      <c r="DA1407" s="20"/>
      <c r="DB1407" s="20"/>
      <c r="DC1407" s="20"/>
      <c r="DD1407" s="20"/>
      <c r="DE1407" s="20"/>
      <c r="DF1407" s="20"/>
      <c r="DG1407" s="20"/>
      <c r="DH1407" s="20"/>
      <c r="DI1407" s="20"/>
      <c r="DJ1407" s="20"/>
      <c r="DK1407" s="20"/>
      <c r="DL1407" s="20"/>
      <c r="DM1407" s="20"/>
      <c r="DN1407" s="20"/>
      <c r="DO1407" s="20"/>
      <c r="DP1407" s="20"/>
      <c r="DQ1407" s="20"/>
      <c r="DR1407" s="20"/>
      <c r="DS1407" s="20"/>
      <c r="DT1407" s="20"/>
      <c r="DU1407" s="20"/>
      <c r="DV1407" s="20"/>
      <c r="DW1407" s="20"/>
      <c r="DX1407" s="20"/>
      <c r="DY1407" s="20"/>
      <c r="DZ1407" s="20"/>
      <c r="EA1407" s="20"/>
      <c r="EB1407" s="20"/>
      <c r="EC1407" s="20"/>
      <c r="ED1407" s="20"/>
      <c r="EE1407" s="20"/>
      <c r="EF1407" s="20"/>
      <c r="EG1407" s="20"/>
      <c r="EH1407" s="20"/>
    </row>
    <row r="1408" spans="1:141" s="19" customFormat="1" ht="12" customHeight="1" x14ac:dyDescent="0.25">
      <c r="A1408" s="22"/>
      <c r="B1408" s="4"/>
      <c r="C1408" s="73"/>
      <c r="D1408" s="73"/>
      <c r="E1408" s="73"/>
      <c r="F1408" s="73"/>
      <c r="G1408" s="73"/>
      <c r="H1408" s="73"/>
      <c r="I1408" s="73"/>
      <c r="J1408" s="73"/>
      <c r="K1408" s="82"/>
      <c r="L1408" s="81"/>
      <c r="M1408" s="81"/>
      <c r="N1408" s="55"/>
      <c r="O1408" s="55"/>
      <c r="P1408" s="56"/>
      <c r="Q1408" s="17"/>
      <c r="R1408" s="150"/>
      <c r="S1408" s="150"/>
      <c r="T1408" s="150"/>
      <c r="U1408" s="150"/>
      <c r="V1408" s="321"/>
      <c r="W1408" s="338"/>
      <c r="X1408" s="192"/>
      <c r="Y1408" s="195"/>
      <c r="Z1408" s="151"/>
      <c r="AA1408" s="152"/>
      <c r="AB1408" s="152"/>
      <c r="AC1408" s="152"/>
      <c r="AD1408" s="152"/>
      <c r="AE1408" s="20"/>
      <c r="AF1408" s="20"/>
      <c r="AG1408" s="20"/>
      <c r="AH1408" s="20"/>
      <c r="AI1408" s="20"/>
      <c r="AJ1408" s="20"/>
      <c r="AK1408" s="20"/>
      <c r="AL1408" s="20"/>
      <c r="AM1408" s="20"/>
      <c r="AN1408" s="20"/>
      <c r="AO1408" s="20"/>
      <c r="AP1408" s="20"/>
      <c r="AQ1408" s="20"/>
      <c r="AR1408" s="20"/>
      <c r="AS1408" s="20"/>
      <c r="AT1408" s="20"/>
      <c r="AU1408" s="20"/>
      <c r="AV1408" s="20"/>
      <c r="AW1408" s="20"/>
      <c r="AX1408" s="20"/>
      <c r="AY1408" s="20"/>
      <c r="AZ1408" s="20"/>
      <c r="BA1408" s="20"/>
      <c r="BB1408" s="20"/>
      <c r="BC1408" s="20"/>
      <c r="BD1408" s="20"/>
      <c r="BE1408" s="20"/>
      <c r="BF1408" s="20"/>
      <c r="BG1408" s="20"/>
      <c r="BH1408" s="20"/>
      <c r="BI1408" s="20"/>
      <c r="BJ1408" s="20"/>
      <c r="BK1408" s="20"/>
      <c r="BL1408" s="20"/>
      <c r="BM1408" s="20"/>
      <c r="BN1408" s="20"/>
      <c r="BO1408" s="20"/>
      <c r="BP1408" s="20"/>
      <c r="BQ1408" s="20"/>
      <c r="BR1408" s="20"/>
      <c r="BS1408" s="20"/>
      <c r="BT1408" s="20"/>
      <c r="BU1408" s="20"/>
      <c r="BV1408" s="20"/>
      <c r="BW1408" s="20"/>
      <c r="BX1408" s="20"/>
      <c r="BY1408" s="20"/>
      <c r="BZ1408" s="20"/>
      <c r="CA1408" s="20"/>
      <c r="CB1408" s="20"/>
      <c r="CC1408" s="20"/>
      <c r="CD1408" s="20"/>
      <c r="CE1408" s="20"/>
      <c r="CF1408" s="20"/>
      <c r="CG1408" s="20"/>
      <c r="CH1408" s="20"/>
      <c r="CI1408" s="20"/>
      <c r="CJ1408" s="20"/>
      <c r="CK1408" s="20"/>
      <c r="CL1408" s="20"/>
      <c r="CM1408" s="20"/>
      <c r="CN1408" s="20"/>
      <c r="CO1408" s="20"/>
      <c r="CP1408" s="20"/>
      <c r="CQ1408" s="20"/>
      <c r="CR1408" s="20"/>
      <c r="CS1408" s="20"/>
      <c r="CT1408" s="20"/>
      <c r="CU1408" s="20"/>
      <c r="CV1408" s="20"/>
      <c r="CW1408" s="20"/>
      <c r="CX1408" s="20"/>
      <c r="CY1408" s="20"/>
      <c r="CZ1408" s="20"/>
      <c r="DA1408" s="20"/>
      <c r="DB1408" s="20"/>
      <c r="DC1408" s="20"/>
      <c r="DD1408" s="20"/>
      <c r="DE1408" s="20"/>
      <c r="DF1408" s="20"/>
      <c r="DG1408" s="20"/>
      <c r="DH1408" s="20"/>
      <c r="DI1408" s="20"/>
      <c r="DJ1408" s="20"/>
      <c r="DK1408" s="20"/>
      <c r="DL1408" s="20"/>
      <c r="DM1408" s="20"/>
      <c r="DN1408" s="20"/>
      <c r="DO1408" s="20"/>
      <c r="DP1408" s="20"/>
      <c r="DQ1408" s="20"/>
      <c r="DR1408" s="20"/>
      <c r="DS1408" s="20"/>
      <c r="DT1408" s="20"/>
      <c r="DU1408" s="20"/>
      <c r="DV1408" s="20"/>
      <c r="DW1408" s="20"/>
      <c r="DX1408" s="20"/>
      <c r="DY1408" s="20"/>
      <c r="DZ1408" s="20"/>
      <c r="EA1408" s="20"/>
      <c r="EB1408" s="20"/>
      <c r="EC1408" s="20"/>
      <c r="ED1408" s="20"/>
      <c r="EE1408" s="20"/>
      <c r="EF1408" s="20"/>
      <c r="EG1408" s="20"/>
      <c r="EH1408" s="20"/>
    </row>
    <row r="1409" spans="1:138" s="19" customFormat="1" ht="12" customHeight="1" x14ac:dyDescent="0.25">
      <c r="A1409" s="22"/>
      <c r="B1409" s="4"/>
      <c r="C1409" s="73"/>
      <c r="D1409" s="73"/>
      <c r="E1409" s="73"/>
      <c r="F1409" s="73"/>
      <c r="G1409" s="73"/>
      <c r="H1409" s="73"/>
      <c r="I1409" s="73"/>
      <c r="J1409" s="73"/>
      <c r="K1409" s="82"/>
      <c r="L1409" s="81"/>
      <c r="M1409" s="81"/>
      <c r="N1409" s="55"/>
      <c r="O1409" s="55"/>
      <c r="P1409" s="56"/>
      <c r="Q1409" s="17"/>
      <c r="R1409" s="150"/>
      <c r="S1409" s="150"/>
      <c r="T1409" s="150"/>
      <c r="U1409" s="150"/>
      <c r="V1409" s="321"/>
      <c r="W1409" s="338"/>
      <c r="X1409" s="192"/>
      <c r="Y1409" s="195"/>
      <c r="Z1409" s="151"/>
      <c r="AA1409" s="152"/>
      <c r="AB1409" s="152"/>
      <c r="AC1409" s="152"/>
      <c r="AD1409" s="152"/>
      <c r="AE1409" s="20"/>
      <c r="AF1409" s="20"/>
      <c r="AG1409" s="20"/>
      <c r="AH1409" s="20"/>
      <c r="AI1409" s="20"/>
      <c r="AJ1409" s="20"/>
      <c r="AK1409" s="20"/>
      <c r="AL1409" s="20"/>
      <c r="AM1409" s="20"/>
      <c r="AN1409" s="20"/>
      <c r="AO1409" s="20"/>
      <c r="AP1409" s="20"/>
      <c r="AQ1409" s="20"/>
      <c r="AR1409" s="20"/>
      <c r="AS1409" s="20"/>
      <c r="AT1409" s="20"/>
      <c r="AU1409" s="20"/>
      <c r="AV1409" s="20"/>
      <c r="AW1409" s="20"/>
      <c r="AX1409" s="20"/>
      <c r="AY1409" s="20"/>
      <c r="AZ1409" s="20"/>
      <c r="BA1409" s="20"/>
      <c r="BB1409" s="20"/>
      <c r="BC1409" s="20"/>
      <c r="BD1409" s="20"/>
      <c r="BE1409" s="20"/>
      <c r="BF1409" s="20"/>
      <c r="BG1409" s="20"/>
      <c r="BH1409" s="20"/>
      <c r="BI1409" s="20"/>
      <c r="BJ1409" s="20"/>
      <c r="BK1409" s="20"/>
      <c r="BL1409" s="20"/>
      <c r="BM1409" s="20"/>
      <c r="BN1409" s="20"/>
      <c r="BO1409" s="20"/>
      <c r="BP1409" s="20"/>
      <c r="BQ1409" s="20"/>
      <c r="BR1409" s="20"/>
      <c r="BS1409" s="20"/>
      <c r="BT1409" s="20"/>
      <c r="BU1409" s="20"/>
      <c r="BV1409" s="20"/>
      <c r="BW1409" s="20"/>
      <c r="BX1409" s="20"/>
      <c r="BY1409" s="20"/>
      <c r="BZ1409" s="20"/>
      <c r="CA1409" s="20"/>
      <c r="CB1409" s="20"/>
      <c r="CC1409" s="20"/>
      <c r="CD1409" s="20"/>
      <c r="CE1409" s="20"/>
      <c r="CF1409" s="20"/>
      <c r="CG1409" s="20"/>
      <c r="CH1409" s="20"/>
      <c r="CI1409" s="20"/>
      <c r="CJ1409" s="20"/>
      <c r="CK1409" s="20"/>
      <c r="CL1409" s="20"/>
      <c r="CM1409" s="20"/>
      <c r="CN1409" s="20"/>
      <c r="CO1409" s="20"/>
      <c r="CP1409" s="20"/>
      <c r="CQ1409" s="20"/>
      <c r="CR1409" s="20"/>
      <c r="CS1409" s="20"/>
      <c r="CT1409" s="20"/>
      <c r="CU1409" s="20"/>
      <c r="CV1409" s="20"/>
      <c r="CW1409" s="20"/>
      <c r="CX1409" s="20"/>
      <c r="CY1409" s="20"/>
      <c r="CZ1409" s="20"/>
      <c r="DA1409" s="20"/>
      <c r="DB1409" s="20"/>
      <c r="DC1409" s="20"/>
      <c r="DD1409" s="20"/>
      <c r="DE1409" s="20"/>
      <c r="DF1409" s="20"/>
      <c r="DG1409" s="20"/>
      <c r="DH1409" s="20"/>
      <c r="DI1409" s="20"/>
      <c r="DJ1409" s="20"/>
      <c r="DK1409" s="20"/>
      <c r="DL1409" s="20"/>
      <c r="DM1409" s="20"/>
      <c r="DN1409" s="20"/>
      <c r="DO1409" s="20"/>
      <c r="DP1409" s="20"/>
      <c r="DQ1409" s="20"/>
      <c r="DR1409" s="20"/>
      <c r="DS1409" s="20"/>
      <c r="DT1409" s="20"/>
      <c r="DU1409" s="20"/>
      <c r="DV1409" s="20"/>
      <c r="DW1409" s="20"/>
      <c r="DX1409" s="20"/>
      <c r="DY1409" s="20"/>
      <c r="DZ1409" s="20"/>
      <c r="EA1409" s="20"/>
      <c r="EB1409" s="20"/>
      <c r="EC1409" s="20"/>
      <c r="ED1409" s="20"/>
      <c r="EE1409" s="20"/>
      <c r="EF1409" s="20"/>
      <c r="EG1409" s="20"/>
      <c r="EH1409" s="20"/>
    </row>
    <row r="1410" spans="1:138" s="19" customFormat="1" ht="12" customHeight="1" x14ac:dyDescent="0.25">
      <c r="A1410" s="22"/>
      <c r="B1410" s="4"/>
      <c r="C1410" s="73"/>
      <c r="D1410" s="73"/>
      <c r="E1410" s="73"/>
      <c r="F1410" s="73"/>
      <c r="G1410" s="73"/>
      <c r="H1410" s="73"/>
      <c r="I1410" s="73"/>
      <c r="J1410" s="73"/>
      <c r="K1410" s="82"/>
      <c r="L1410" s="81"/>
      <c r="M1410" s="81"/>
      <c r="N1410" s="55"/>
      <c r="O1410" s="55"/>
      <c r="P1410" s="56"/>
      <c r="Q1410" s="17"/>
      <c r="R1410" s="150"/>
      <c r="S1410" s="150"/>
      <c r="T1410" s="150"/>
      <c r="U1410" s="150"/>
      <c r="V1410" s="321"/>
      <c r="W1410" s="338"/>
      <c r="X1410" s="192"/>
      <c r="Y1410" s="195"/>
      <c r="Z1410" s="151"/>
      <c r="AA1410" s="152"/>
      <c r="AB1410" s="152"/>
      <c r="AC1410" s="152"/>
      <c r="AD1410" s="152"/>
      <c r="AE1410" s="20"/>
      <c r="AF1410" s="20"/>
      <c r="AG1410" s="20"/>
      <c r="AH1410" s="20"/>
      <c r="AI1410" s="20"/>
      <c r="AJ1410" s="20"/>
      <c r="AK1410" s="20"/>
      <c r="AL1410" s="20"/>
      <c r="AM1410" s="20"/>
      <c r="AN1410" s="20"/>
      <c r="AO1410" s="20"/>
      <c r="AP1410" s="20"/>
      <c r="AQ1410" s="20"/>
      <c r="AR1410" s="20"/>
      <c r="AS1410" s="20"/>
      <c r="AT1410" s="20"/>
      <c r="AU1410" s="20"/>
      <c r="AV1410" s="20"/>
      <c r="AW1410" s="20"/>
      <c r="AX1410" s="20"/>
      <c r="AY1410" s="20"/>
      <c r="AZ1410" s="20"/>
      <c r="BA1410" s="20"/>
      <c r="BB1410" s="20"/>
      <c r="BC1410" s="20"/>
      <c r="BD1410" s="20"/>
      <c r="BE1410" s="20"/>
      <c r="BF1410" s="20"/>
      <c r="BG1410" s="20"/>
      <c r="BH1410" s="20"/>
      <c r="BI1410" s="20"/>
      <c r="BJ1410" s="20"/>
      <c r="BK1410" s="20"/>
      <c r="BL1410" s="20"/>
      <c r="BM1410" s="20"/>
      <c r="BN1410" s="20"/>
      <c r="BO1410" s="20"/>
      <c r="BP1410" s="20"/>
      <c r="BQ1410" s="20"/>
      <c r="BR1410" s="20"/>
      <c r="BS1410" s="20"/>
      <c r="BT1410" s="20"/>
      <c r="BU1410" s="20"/>
      <c r="BV1410" s="20"/>
      <c r="BW1410" s="20"/>
      <c r="BX1410" s="20"/>
      <c r="BY1410" s="20"/>
      <c r="BZ1410" s="20"/>
      <c r="CA1410" s="20"/>
      <c r="CB1410" s="20"/>
      <c r="CC1410" s="20"/>
      <c r="CD1410" s="20"/>
      <c r="CE1410" s="20"/>
      <c r="CF1410" s="20"/>
      <c r="CG1410" s="20"/>
      <c r="CH1410" s="20"/>
      <c r="CI1410" s="20"/>
      <c r="CJ1410" s="20"/>
      <c r="CK1410" s="20"/>
      <c r="CL1410" s="20"/>
      <c r="CM1410" s="20"/>
      <c r="CN1410" s="20"/>
      <c r="CO1410" s="20"/>
      <c r="CP1410" s="20"/>
      <c r="CQ1410" s="20"/>
      <c r="CR1410" s="20"/>
      <c r="CS1410" s="20"/>
      <c r="CT1410" s="20"/>
      <c r="CU1410" s="20"/>
      <c r="CV1410" s="20"/>
      <c r="CW1410" s="20"/>
      <c r="CX1410" s="20"/>
      <c r="CY1410" s="20"/>
      <c r="CZ1410" s="20"/>
      <c r="DA1410" s="20"/>
      <c r="DB1410" s="20"/>
      <c r="DC1410" s="20"/>
      <c r="DD1410" s="20"/>
      <c r="DE1410" s="20"/>
      <c r="DF1410" s="20"/>
      <c r="DG1410" s="20"/>
      <c r="DH1410" s="20"/>
      <c r="DI1410" s="20"/>
      <c r="DJ1410" s="20"/>
      <c r="DK1410" s="20"/>
      <c r="DL1410" s="20"/>
      <c r="DM1410" s="20"/>
      <c r="DN1410" s="20"/>
      <c r="DO1410" s="20"/>
      <c r="DP1410" s="20"/>
      <c r="DQ1410" s="20"/>
      <c r="DR1410" s="20"/>
      <c r="DS1410" s="20"/>
      <c r="DT1410" s="20"/>
      <c r="DU1410" s="20"/>
      <c r="DV1410" s="20"/>
      <c r="DW1410" s="20"/>
      <c r="DX1410" s="20"/>
      <c r="DY1410" s="20"/>
      <c r="DZ1410" s="20"/>
      <c r="EA1410" s="20"/>
      <c r="EB1410" s="20"/>
      <c r="EC1410" s="20"/>
      <c r="ED1410" s="20"/>
      <c r="EE1410" s="20"/>
      <c r="EF1410" s="20"/>
      <c r="EG1410" s="20"/>
      <c r="EH1410" s="20"/>
    </row>
    <row r="1411" spans="1:138" s="19" customFormat="1" ht="12" customHeight="1" x14ac:dyDescent="0.25">
      <c r="A1411" s="22"/>
      <c r="B1411" s="4"/>
      <c r="C1411" s="73"/>
      <c r="D1411" s="73"/>
      <c r="E1411" s="73"/>
      <c r="F1411" s="73"/>
      <c r="G1411" s="73"/>
      <c r="H1411" s="73"/>
      <c r="I1411" s="73"/>
      <c r="J1411" s="73"/>
      <c r="K1411" s="82"/>
      <c r="L1411" s="81"/>
      <c r="M1411" s="81"/>
      <c r="N1411" s="55"/>
      <c r="O1411" s="55"/>
      <c r="P1411" s="56"/>
      <c r="Q1411" s="17"/>
      <c r="R1411" s="150"/>
      <c r="S1411" s="150"/>
      <c r="T1411" s="150"/>
      <c r="U1411" s="150"/>
      <c r="V1411" s="321"/>
      <c r="W1411" s="338"/>
      <c r="X1411" s="192"/>
      <c r="Y1411" s="195"/>
      <c r="Z1411" s="151"/>
      <c r="AA1411" s="152"/>
      <c r="AB1411" s="152"/>
      <c r="AC1411" s="152"/>
      <c r="AD1411" s="152"/>
      <c r="AE1411" s="20"/>
      <c r="AF1411" s="20"/>
      <c r="AG1411" s="20"/>
      <c r="AH1411" s="20"/>
      <c r="AI1411" s="20"/>
      <c r="AJ1411" s="20"/>
      <c r="AK1411" s="20"/>
      <c r="AL1411" s="20"/>
      <c r="AM1411" s="20"/>
      <c r="AN1411" s="20"/>
      <c r="AO1411" s="20"/>
      <c r="AP1411" s="20"/>
      <c r="AQ1411" s="20"/>
      <c r="AR1411" s="20"/>
      <c r="AS1411" s="20"/>
      <c r="AT1411" s="20"/>
      <c r="AU1411" s="20"/>
      <c r="AV1411" s="20"/>
      <c r="AW1411" s="20"/>
      <c r="AX1411" s="20"/>
      <c r="AY1411" s="20"/>
      <c r="AZ1411" s="20"/>
      <c r="BA1411" s="20"/>
      <c r="BB1411" s="20"/>
      <c r="BC1411" s="20"/>
      <c r="BD1411" s="20"/>
      <c r="BE1411" s="20"/>
      <c r="BF1411" s="20"/>
      <c r="BG1411" s="20"/>
      <c r="BH1411" s="20"/>
      <c r="BI1411" s="20"/>
      <c r="BJ1411" s="20"/>
      <c r="BK1411" s="20"/>
      <c r="BL1411" s="20"/>
      <c r="BM1411" s="20"/>
      <c r="BN1411" s="20"/>
      <c r="BO1411" s="20"/>
      <c r="BP1411" s="20"/>
      <c r="BQ1411" s="20"/>
      <c r="BR1411" s="20"/>
      <c r="BS1411" s="20"/>
      <c r="BT1411" s="20"/>
      <c r="BU1411" s="20"/>
      <c r="BV1411" s="20"/>
      <c r="BW1411" s="20"/>
      <c r="BX1411" s="20"/>
      <c r="BY1411" s="20"/>
      <c r="BZ1411" s="20"/>
      <c r="CA1411" s="20"/>
      <c r="CB1411" s="20"/>
      <c r="CC1411" s="20"/>
      <c r="CD1411" s="20"/>
      <c r="CE1411" s="20"/>
      <c r="CF1411" s="20"/>
      <c r="CG1411" s="20"/>
      <c r="CH1411" s="20"/>
      <c r="CI1411" s="20"/>
      <c r="CJ1411" s="20"/>
      <c r="CK1411" s="20"/>
      <c r="CL1411" s="20"/>
      <c r="CM1411" s="20"/>
      <c r="CN1411" s="20"/>
      <c r="CO1411" s="20"/>
      <c r="CP1411" s="20"/>
      <c r="CQ1411" s="20"/>
      <c r="CR1411" s="20"/>
      <c r="CS1411" s="20"/>
      <c r="CT1411" s="20"/>
      <c r="CU1411" s="20"/>
      <c r="CV1411" s="20"/>
      <c r="CW1411" s="20"/>
      <c r="CX1411" s="20"/>
      <c r="CY1411" s="20"/>
      <c r="CZ1411" s="20"/>
      <c r="DA1411" s="20"/>
      <c r="DB1411" s="20"/>
      <c r="DC1411" s="20"/>
      <c r="DD1411" s="20"/>
      <c r="DE1411" s="20"/>
      <c r="DF1411" s="20"/>
      <c r="DG1411" s="20"/>
      <c r="DH1411" s="20"/>
      <c r="DI1411" s="20"/>
      <c r="DJ1411" s="20"/>
      <c r="DK1411" s="20"/>
      <c r="DL1411" s="20"/>
      <c r="DM1411" s="20"/>
      <c r="DN1411" s="20"/>
      <c r="DO1411" s="20"/>
      <c r="DP1411" s="20"/>
      <c r="DQ1411" s="20"/>
      <c r="DR1411" s="20"/>
      <c r="DS1411" s="20"/>
      <c r="DT1411" s="20"/>
      <c r="DU1411" s="20"/>
      <c r="DV1411" s="20"/>
      <c r="DW1411" s="20"/>
      <c r="DX1411" s="20"/>
      <c r="DY1411" s="20"/>
      <c r="DZ1411" s="20"/>
      <c r="EA1411" s="20"/>
      <c r="EB1411" s="20"/>
      <c r="EC1411" s="20"/>
      <c r="ED1411" s="20"/>
      <c r="EE1411" s="20"/>
      <c r="EF1411" s="20"/>
      <c r="EG1411" s="20"/>
      <c r="EH1411" s="20"/>
    </row>
    <row r="1412" spans="1:138" s="19" customFormat="1" ht="12" customHeight="1" x14ac:dyDescent="0.25">
      <c r="A1412" s="22"/>
      <c r="B1412" s="4"/>
      <c r="C1412" s="73"/>
      <c r="D1412" s="73"/>
      <c r="E1412" s="73"/>
      <c r="F1412" s="73"/>
      <c r="G1412" s="73"/>
      <c r="H1412" s="73"/>
      <c r="I1412" s="73"/>
      <c r="J1412" s="73"/>
      <c r="K1412" s="82"/>
      <c r="L1412" s="81"/>
      <c r="M1412" s="81"/>
      <c r="N1412" s="55"/>
      <c r="O1412" s="55"/>
      <c r="P1412" s="56"/>
      <c r="Q1412" s="17"/>
      <c r="R1412" s="150"/>
      <c r="S1412" s="150"/>
      <c r="T1412" s="150"/>
      <c r="U1412" s="150"/>
      <c r="V1412" s="321"/>
      <c r="W1412" s="338"/>
      <c r="X1412" s="192"/>
      <c r="Y1412" s="195"/>
      <c r="Z1412" s="151"/>
      <c r="AA1412" s="152"/>
      <c r="AB1412" s="152"/>
      <c r="AC1412" s="152"/>
      <c r="AD1412" s="152"/>
      <c r="AE1412" s="20"/>
      <c r="AF1412" s="20"/>
      <c r="AG1412" s="20"/>
      <c r="AH1412" s="20"/>
      <c r="AI1412" s="20"/>
      <c r="AJ1412" s="20"/>
      <c r="AK1412" s="20"/>
      <c r="AL1412" s="20"/>
      <c r="AM1412" s="20"/>
      <c r="AN1412" s="20"/>
      <c r="AO1412" s="20"/>
      <c r="AP1412" s="20"/>
      <c r="AQ1412" s="20"/>
      <c r="AR1412" s="20"/>
      <c r="AS1412" s="20"/>
      <c r="AT1412" s="20"/>
      <c r="AU1412" s="20"/>
      <c r="AV1412" s="20"/>
      <c r="AW1412" s="20"/>
      <c r="AX1412" s="20"/>
      <c r="AY1412" s="20"/>
      <c r="AZ1412" s="20"/>
      <c r="BA1412" s="20"/>
      <c r="BB1412" s="20"/>
      <c r="BC1412" s="20"/>
      <c r="BD1412" s="20"/>
      <c r="BE1412" s="20"/>
      <c r="BF1412" s="20"/>
      <c r="BG1412" s="20"/>
      <c r="BH1412" s="20"/>
      <c r="BI1412" s="20"/>
      <c r="BJ1412" s="20"/>
      <c r="BK1412" s="20"/>
      <c r="BL1412" s="20"/>
      <c r="BM1412" s="20"/>
      <c r="BN1412" s="20"/>
      <c r="BO1412" s="20"/>
      <c r="BP1412" s="20"/>
      <c r="BQ1412" s="20"/>
      <c r="BR1412" s="20"/>
      <c r="BS1412" s="20"/>
      <c r="BT1412" s="20"/>
      <c r="BU1412" s="20"/>
      <c r="BV1412" s="20"/>
      <c r="BW1412" s="20"/>
      <c r="BX1412" s="20"/>
      <c r="BY1412" s="20"/>
      <c r="BZ1412" s="20"/>
      <c r="CA1412" s="20"/>
      <c r="CB1412" s="20"/>
      <c r="CC1412" s="20"/>
      <c r="CD1412" s="20"/>
      <c r="CE1412" s="20"/>
      <c r="CF1412" s="20"/>
      <c r="CG1412" s="20"/>
      <c r="CH1412" s="20"/>
      <c r="CI1412" s="20"/>
      <c r="CJ1412" s="20"/>
      <c r="CK1412" s="20"/>
      <c r="CL1412" s="20"/>
      <c r="CM1412" s="20"/>
      <c r="CN1412" s="20"/>
      <c r="CO1412" s="20"/>
      <c r="CP1412" s="20"/>
      <c r="CQ1412" s="20"/>
      <c r="CR1412" s="20"/>
      <c r="CS1412" s="20"/>
      <c r="CT1412" s="20"/>
      <c r="CU1412" s="20"/>
      <c r="CV1412" s="20"/>
      <c r="CW1412" s="20"/>
      <c r="CX1412" s="20"/>
      <c r="CY1412" s="20"/>
      <c r="CZ1412" s="20"/>
      <c r="DA1412" s="20"/>
      <c r="DB1412" s="20"/>
      <c r="DC1412" s="20"/>
      <c r="DD1412" s="20"/>
      <c r="DE1412" s="20"/>
      <c r="DF1412" s="20"/>
      <c r="DG1412" s="20"/>
      <c r="DH1412" s="20"/>
      <c r="DI1412" s="20"/>
      <c r="DJ1412" s="20"/>
      <c r="DK1412" s="20"/>
      <c r="DL1412" s="20"/>
      <c r="DM1412" s="20"/>
      <c r="DN1412" s="20"/>
      <c r="DO1412" s="20"/>
      <c r="DP1412" s="20"/>
      <c r="DQ1412" s="20"/>
      <c r="DR1412" s="20"/>
      <c r="DS1412" s="20"/>
      <c r="DT1412" s="20"/>
      <c r="DU1412" s="20"/>
      <c r="DV1412" s="20"/>
      <c r="DW1412" s="20"/>
      <c r="DX1412" s="20"/>
      <c r="DY1412" s="20"/>
      <c r="DZ1412" s="20"/>
      <c r="EA1412" s="20"/>
      <c r="EB1412" s="20"/>
      <c r="EC1412" s="20"/>
      <c r="ED1412" s="20"/>
      <c r="EE1412" s="20"/>
      <c r="EF1412" s="20"/>
      <c r="EG1412" s="20"/>
      <c r="EH1412" s="20"/>
    </row>
    <row r="1413" spans="1:138" s="19" customFormat="1" ht="12" customHeight="1" x14ac:dyDescent="0.25">
      <c r="A1413" s="22"/>
      <c r="B1413" s="4"/>
      <c r="C1413" s="73"/>
      <c r="D1413" s="73"/>
      <c r="E1413" s="73"/>
      <c r="F1413" s="73"/>
      <c r="G1413" s="73"/>
      <c r="H1413" s="73"/>
      <c r="I1413" s="73"/>
      <c r="J1413" s="73"/>
      <c r="K1413" s="82"/>
      <c r="L1413" s="81"/>
      <c r="M1413" s="81"/>
      <c r="N1413" s="55"/>
      <c r="O1413" s="55"/>
      <c r="P1413" s="56"/>
      <c r="Q1413" s="17"/>
      <c r="R1413" s="150"/>
      <c r="S1413" s="150"/>
      <c r="T1413" s="150"/>
      <c r="U1413" s="150"/>
      <c r="V1413" s="321"/>
      <c r="W1413" s="338"/>
      <c r="X1413" s="192"/>
      <c r="Y1413" s="195"/>
      <c r="Z1413" s="151"/>
      <c r="AA1413" s="152"/>
      <c r="AB1413" s="152"/>
      <c r="AC1413" s="152"/>
      <c r="AD1413" s="152"/>
      <c r="AE1413" s="20"/>
      <c r="AF1413" s="20"/>
      <c r="AG1413" s="20"/>
      <c r="AH1413" s="20"/>
      <c r="AI1413" s="20"/>
      <c r="AJ1413" s="20"/>
      <c r="AK1413" s="20"/>
      <c r="AL1413" s="20"/>
      <c r="AM1413" s="20"/>
      <c r="AN1413" s="20"/>
      <c r="AO1413" s="20"/>
      <c r="AP1413" s="20"/>
      <c r="AQ1413" s="20"/>
      <c r="AR1413" s="20"/>
      <c r="AS1413" s="20"/>
      <c r="AT1413" s="20"/>
      <c r="AU1413" s="20"/>
      <c r="AV1413" s="20"/>
      <c r="AW1413" s="20"/>
      <c r="AX1413" s="20"/>
      <c r="AY1413" s="20"/>
      <c r="AZ1413" s="20"/>
      <c r="BA1413" s="20"/>
      <c r="BB1413" s="20"/>
      <c r="BC1413" s="20"/>
      <c r="BD1413" s="20"/>
      <c r="BE1413" s="20"/>
      <c r="BF1413" s="20"/>
      <c r="BG1413" s="20"/>
      <c r="BH1413" s="20"/>
      <c r="BI1413" s="20"/>
      <c r="BJ1413" s="20"/>
      <c r="BK1413" s="20"/>
      <c r="BL1413" s="20"/>
      <c r="BM1413" s="20"/>
      <c r="BN1413" s="20"/>
      <c r="BO1413" s="20"/>
      <c r="BP1413" s="20"/>
      <c r="BQ1413" s="20"/>
      <c r="BR1413" s="20"/>
      <c r="BS1413" s="20"/>
      <c r="BT1413" s="20"/>
      <c r="BU1413" s="20"/>
      <c r="BV1413" s="20"/>
      <c r="BW1413" s="20"/>
      <c r="BX1413" s="20"/>
      <c r="BY1413" s="20"/>
      <c r="BZ1413" s="20"/>
      <c r="CA1413" s="20"/>
      <c r="CB1413" s="20"/>
      <c r="CC1413" s="20"/>
      <c r="CD1413" s="20"/>
      <c r="CE1413" s="20"/>
      <c r="CF1413" s="20"/>
      <c r="CG1413" s="20"/>
      <c r="CH1413" s="20"/>
      <c r="CI1413" s="20"/>
      <c r="CJ1413" s="20"/>
      <c r="CK1413" s="20"/>
      <c r="CL1413" s="20"/>
      <c r="CM1413" s="20"/>
      <c r="CN1413" s="20"/>
      <c r="CO1413" s="20"/>
      <c r="CP1413" s="20"/>
      <c r="CQ1413" s="20"/>
      <c r="CR1413" s="20"/>
      <c r="CS1413" s="20"/>
      <c r="CT1413" s="20"/>
      <c r="CU1413" s="20"/>
      <c r="CV1413" s="20"/>
      <c r="CW1413" s="20"/>
      <c r="CX1413" s="20"/>
      <c r="CY1413" s="20"/>
      <c r="CZ1413" s="20"/>
      <c r="DA1413" s="20"/>
      <c r="DB1413" s="20"/>
      <c r="DC1413" s="20"/>
      <c r="DD1413" s="20"/>
      <c r="DE1413" s="20"/>
      <c r="DF1413" s="20"/>
      <c r="DG1413" s="20"/>
      <c r="DH1413" s="20"/>
      <c r="DI1413" s="20"/>
      <c r="DJ1413" s="20"/>
      <c r="DK1413" s="20"/>
      <c r="DL1413" s="20"/>
      <c r="DM1413" s="20"/>
      <c r="DN1413" s="20"/>
      <c r="DO1413" s="20"/>
      <c r="DP1413" s="20"/>
      <c r="DQ1413" s="20"/>
      <c r="DR1413" s="20"/>
      <c r="DS1413" s="20"/>
      <c r="DT1413" s="20"/>
      <c r="DU1413" s="20"/>
      <c r="DV1413" s="20"/>
      <c r="DW1413" s="20"/>
      <c r="DX1413" s="20"/>
      <c r="DY1413" s="20"/>
      <c r="DZ1413" s="20"/>
      <c r="EA1413" s="20"/>
      <c r="EB1413" s="20"/>
      <c r="EC1413" s="20"/>
      <c r="ED1413" s="20"/>
      <c r="EE1413" s="20"/>
      <c r="EF1413" s="20"/>
      <c r="EG1413" s="20"/>
      <c r="EH1413" s="20"/>
    </row>
    <row r="1414" spans="1:138" s="19" customFormat="1" ht="12" customHeight="1" x14ac:dyDescent="0.25">
      <c r="A1414" s="22"/>
      <c r="B1414" s="4"/>
      <c r="C1414" s="73"/>
      <c r="D1414" s="73"/>
      <c r="E1414" s="73"/>
      <c r="F1414" s="73"/>
      <c r="G1414" s="73"/>
      <c r="H1414" s="73"/>
      <c r="I1414" s="73"/>
      <c r="J1414" s="73"/>
      <c r="K1414" s="82"/>
      <c r="L1414" s="81"/>
      <c r="M1414" s="81"/>
      <c r="N1414" s="55"/>
      <c r="O1414" s="55"/>
      <c r="P1414" s="56"/>
      <c r="Q1414" s="17"/>
      <c r="R1414" s="150"/>
      <c r="S1414" s="150"/>
      <c r="T1414" s="150"/>
      <c r="U1414" s="150"/>
      <c r="V1414" s="321"/>
      <c r="W1414" s="338"/>
      <c r="X1414" s="192"/>
      <c r="Y1414" s="195"/>
      <c r="Z1414" s="151"/>
      <c r="AA1414" s="152"/>
      <c r="AB1414" s="152"/>
      <c r="AC1414" s="152"/>
      <c r="AD1414" s="152"/>
      <c r="AE1414" s="20"/>
      <c r="AF1414" s="20"/>
      <c r="AG1414" s="20"/>
      <c r="AH1414" s="20"/>
      <c r="AI1414" s="20"/>
      <c r="AJ1414" s="20"/>
      <c r="AK1414" s="20"/>
      <c r="AL1414" s="20"/>
      <c r="AM1414" s="20"/>
      <c r="AN1414" s="20"/>
      <c r="AO1414" s="20"/>
      <c r="AP1414" s="20"/>
      <c r="AQ1414" s="20"/>
      <c r="AR1414" s="20"/>
      <c r="AS1414" s="20"/>
      <c r="AT1414" s="20"/>
      <c r="AU1414" s="20"/>
      <c r="AV1414" s="20"/>
      <c r="AW1414" s="20"/>
      <c r="AX1414" s="20"/>
      <c r="AY1414" s="20"/>
      <c r="AZ1414" s="20"/>
      <c r="BA1414" s="20"/>
      <c r="BB1414" s="20"/>
      <c r="BC1414" s="20"/>
      <c r="BD1414" s="20"/>
      <c r="BE1414" s="20"/>
      <c r="BF1414" s="20"/>
      <c r="BG1414" s="20"/>
      <c r="BH1414" s="20"/>
      <c r="BI1414" s="20"/>
      <c r="BJ1414" s="20"/>
      <c r="BK1414" s="20"/>
      <c r="BL1414" s="20"/>
      <c r="BM1414" s="20"/>
      <c r="BN1414" s="20"/>
      <c r="BO1414" s="20"/>
      <c r="BP1414" s="20"/>
      <c r="BQ1414" s="20"/>
      <c r="BR1414" s="20"/>
      <c r="BS1414" s="20"/>
      <c r="BT1414" s="20"/>
      <c r="BU1414" s="20"/>
      <c r="BV1414" s="20"/>
      <c r="BW1414" s="20"/>
      <c r="BX1414" s="20"/>
      <c r="BY1414" s="20"/>
      <c r="BZ1414" s="20"/>
      <c r="CA1414" s="20"/>
      <c r="CB1414" s="20"/>
      <c r="CC1414" s="20"/>
      <c r="CD1414" s="20"/>
      <c r="CE1414" s="20"/>
      <c r="CF1414" s="20"/>
      <c r="CG1414" s="20"/>
      <c r="CH1414" s="20"/>
      <c r="CI1414" s="20"/>
      <c r="CJ1414" s="20"/>
      <c r="CK1414" s="20"/>
      <c r="CL1414" s="20"/>
      <c r="CM1414" s="20"/>
      <c r="CN1414" s="20"/>
      <c r="CO1414" s="20"/>
      <c r="CP1414" s="20"/>
      <c r="CQ1414" s="20"/>
      <c r="CR1414" s="20"/>
      <c r="CS1414" s="20"/>
      <c r="CT1414" s="20"/>
      <c r="CU1414" s="20"/>
      <c r="CV1414" s="20"/>
      <c r="CW1414" s="20"/>
      <c r="CX1414" s="20"/>
      <c r="CY1414" s="20"/>
      <c r="CZ1414" s="20"/>
      <c r="DA1414" s="20"/>
      <c r="DB1414" s="20"/>
      <c r="DC1414" s="20"/>
      <c r="DD1414" s="20"/>
      <c r="DE1414" s="20"/>
      <c r="DF1414" s="20"/>
      <c r="DG1414" s="20"/>
      <c r="DH1414" s="20"/>
      <c r="DI1414" s="20"/>
      <c r="DJ1414" s="20"/>
      <c r="DK1414" s="20"/>
      <c r="DL1414" s="20"/>
      <c r="DM1414" s="20"/>
      <c r="DN1414" s="20"/>
      <c r="DO1414" s="20"/>
      <c r="DP1414" s="20"/>
      <c r="DQ1414" s="20"/>
      <c r="DR1414" s="20"/>
      <c r="DS1414" s="20"/>
      <c r="DT1414" s="20"/>
      <c r="DU1414" s="20"/>
      <c r="DV1414" s="20"/>
      <c r="DW1414" s="20"/>
      <c r="DX1414" s="20"/>
      <c r="DY1414" s="20"/>
      <c r="DZ1414" s="20"/>
      <c r="EA1414" s="20"/>
      <c r="EB1414" s="20"/>
      <c r="EC1414" s="20"/>
      <c r="ED1414" s="20"/>
      <c r="EE1414" s="20"/>
      <c r="EF1414" s="20"/>
      <c r="EG1414" s="20"/>
      <c r="EH1414" s="20"/>
    </row>
    <row r="1415" spans="1:138" s="19" customFormat="1" ht="12" customHeight="1" x14ac:dyDescent="0.25">
      <c r="A1415" s="22"/>
      <c r="B1415" s="4"/>
      <c r="C1415" s="73"/>
      <c r="D1415" s="73"/>
      <c r="E1415" s="73"/>
      <c r="F1415" s="73"/>
      <c r="G1415" s="73"/>
      <c r="H1415" s="73"/>
      <c r="I1415" s="73"/>
      <c r="J1415" s="73"/>
      <c r="K1415" s="82"/>
      <c r="L1415" s="81"/>
      <c r="M1415" s="81"/>
      <c r="N1415" s="55"/>
      <c r="O1415" s="55"/>
      <c r="P1415" s="56"/>
      <c r="Q1415" s="17"/>
      <c r="R1415" s="150"/>
      <c r="S1415" s="150"/>
      <c r="T1415" s="150"/>
      <c r="U1415" s="150"/>
      <c r="V1415" s="321"/>
      <c r="W1415" s="338"/>
      <c r="X1415" s="192"/>
      <c r="Y1415" s="195"/>
      <c r="Z1415" s="151"/>
      <c r="AA1415" s="152"/>
      <c r="AB1415" s="152"/>
      <c r="AC1415" s="152"/>
      <c r="AD1415" s="152"/>
      <c r="AE1415" s="20"/>
      <c r="AF1415" s="20"/>
      <c r="AG1415" s="20"/>
      <c r="AH1415" s="20"/>
      <c r="AI1415" s="20"/>
      <c r="AJ1415" s="20"/>
      <c r="AK1415" s="20"/>
      <c r="AL1415" s="20"/>
      <c r="AM1415" s="20"/>
      <c r="AN1415" s="20"/>
      <c r="AO1415" s="20"/>
      <c r="AP1415" s="20"/>
      <c r="AQ1415" s="20"/>
      <c r="AR1415" s="20"/>
      <c r="AS1415" s="20"/>
      <c r="AT1415" s="20"/>
      <c r="AU1415" s="20"/>
      <c r="AV1415" s="20"/>
      <c r="AW1415" s="20"/>
      <c r="AX1415" s="20"/>
      <c r="AY1415" s="20"/>
      <c r="AZ1415" s="20"/>
      <c r="BA1415" s="20"/>
      <c r="BB1415" s="20"/>
      <c r="BC1415" s="20"/>
      <c r="BD1415" s="20"/>
      <c r="BE1415" s="20"/>
      <c r="BF1415" s="20"/>
      <c r="BG1415" s="20"/>
      <c r="BH1415" s="20"/>
      <c r="BI1415" s="20"/>
      <c r="BJ1415" s="20"/>
      <c r="BK1415" s="20"/>
      <c r="BL1415" s="20"/>
      <c r="BM1415" s="20"/>
      <c r="BN1415" s="20"/>
      <c r="BO1415" s="20"/>
      <c r="BP1415" s="20"/>
      <c r="BQ1415" s="20"/>
      <c r="BR1415" s="20"/>
      <c r="BS1415" s="20"/>
      <c r="BT1415" s="20"/>
      <c r="BU1415" s="20"/>
      <c r="BV1415" s="20"/>
      <c r="BW1415" s="20"/>
      <c r="BX1415" s="20"/>
      <c r="BY1415" s="20"/>
      <c r="BZ1415" s="20"/>
      <c r="CA1415" s="20"/>
      <c r="CB1415" s="20"/>
      <c r="CC1415" s="20"/>
      <c r="CD1415" s="20"/>
      <c r="CE1415" s="20"/>
      <c r="CF1415" s="20"/>
      <c r="CG1415" s="20"/>
      <c r="CH1415" s="20"/>
      <c r="CI1415" s="20"/>
      <c r="CJ1415" s="20"/>
      <c r="CK1415" s="20"/>
      <c r="CL1415" s="20"/>
      <c r="CM1415" s="20"/>
      <c r="CN1415" s="20"/>
      <c r="CO1415" s="20"/>
      <c r="CP1415" s="20"/>
      <c r="CQ1415" s="20"/>
      <c r="CR1415" s="20"/>
      <c r="CS1415" s="20"/>
      <c r="CT1415" s="20"/>
      <c r="CU1415" s="20"/>
      <c r="CV1415" s="20"/>
      <c r="CW1415" s="20"/>
      <c r="CX1415" s="20"/>
      <c r="CY1415" s="20"/>
      <c r="CZ1415" s="20"/>
      <c r="DA1415" s="20"/>
      <c r="DB1415" s="20"/>
      <c r="DC1415" s="20"/>
      <c r="DD1415" s="20"/>
      <c r="DE1415" s="20"/>
      <c r="DF1415" s="20"/>
      <c r="DG1415" s="20"/>
      <c r="DH1415" s="20"/>
      <c r="DI1415" s="20"/>
      <c r="DJ1415" s="20"/>
      <c r="DK1415" s="20"/>
      <c r="DL1415" s="20"/>
      <c r="DM1415" s="20"/>
      <c r="DN1415" s="20"/>
      <c r="DO1415" s="20"/>
      <c r="DP1415" s="20"/>
      <c r="DQ1415" s="20"/>
      <c r="DR1415" s="20"/>
      <c r="DS1415" s="20"/>
      <c r="DT1415" s="20"/>
      <c r="DU1415" s="20"/>
      <c r="DV1415" s="20"/>
      <c r="DW1415" s="20"/>
      <c r="DX1415" s="20"/>
      <c r="DY1415" s="20"/>
      <c r="DZ1415" s="20"/>
      <c r="EA1415" s="20"/>
      <c r="EB1415" s="20"/>
      <c r="EC1415" s="20"/>
      <c r="ED1415" s="20"/>
      <c r="EE1415" s="20"/>
      <c r="EF1415" s="20"/>
      <c r="EG1415" s="20"/>
      <c r="EH1415" s="20"/>
    </row>
    <row r="1416" spans="1:138" s="19" customFormat="1" ht="12" customHeight="1" x14ac:dyDescent="0.25">
      <c r="A1416" s="22"/>
      <c r="B1416" s="4"/>
      <c r="C1416" s="73"/>
      <c r="D1416" s="73"/>
      <c r="E1416" s="73"/>
      <c r="F1416" s="73"/>
      <c r="G1416" s="73"/>
      <c r="H1416" s="73"/>
      <c r="I1416" s="73"/>
      <c r="J1416" s="73"/>
      <c r="K1416" s="82"/>
      <c r="L1416" s="81"/>
      <c r="M1416" s="81"/>
      <c r="N1416" s="55"/>
      <c r="O1416" s="55"/>
      <c r="P1416" s="56"/>
      <c r="Q1416" s="17"/>
      <c r="R1416" s="150"/>
      <c r="S1416" s="150"/>
      <c r="T1416" s="150"/>
      <c r="U1416" s="150"/>
      <c r="V1416" s="321"/>
      <c r="W1416" s="338"/>
      <c r="X1416" s="192"/>
      <c r="Y1416" s="195"/>
      <c r="Z1416" s="151"/>
      <c r="AA1416" s="152"/>
      <c r="AB1416" s="152"/>
      <c r="AC1416" s="152"/>
      <c r="AD1416" s="152"/>
      <c r="AE1416" s="20"/>
      <c r="AF1416" s="20"/>
      <c r="AG1416" s="20"/>
      <c r="AH1416" s="20"/>
      <c r="AI1416" s="20"/>
      <c r="AJ1416" s="20"/>
      <c r="AK1416" s="20"/>
      <c r="AL1416" s="20"/>
      <c r="AM1416" s="20"/>
      <c r="AN1416" s="20"/>
      <c r="AO1416" s="20"/>
      <c r="AP1416" s="20"/>
      <c r="AQ1416" s="20"/>
      <c r="AR1416" s="20"/>
      <c r="AS1416" s="20"/>
      <c r="AT1416" s="20"/>
      <c r="AU1416" s="20"/>
      <c r="AV1416" s="20"/>
      <c r="AW1416" s="20"/>
      <c r="AX1416" s="20"/>
      <c r="AY1416" s="20"/>
      <c r="AZ1416" s="20"/>
      <c r="BA1416" s="20"/>
      <c r="BB1416" s="20"/>
      <c r="BC1416" s="20"/>
      <c r="BD1416" s="20"/>
      <c r="BE1416" s="20"/>
      <c r="BF1416" s="20"/>
      <c r="BG1416" s="20"/>
      <c r="BH1416" s="20"/>
      <c r="BI1416" s="20"/>
      <c r="BJ1416" s="20"/>
      <c r="BK1416" s="20"/>
      <c r="BL1416" s="20"/>
      <c r="BM1416" s="20"/>
      <c r="BN1416" s="20"/>
      <c r="BO1416" s="20"/>
      <c r="BP1416" s="20"/>
      <c r="BQ1416" s="20"/>
      <c r="BR1416" s="20"/>
      <c r="BS1416" s="20"/>
      <c r="BT1416" s="20"/>
      <c r="BU1416" s="20"/>
      <c r="BV1416" s="20"/>
      <c r="BW1416" s="20"/>
      <c r="BX1416" s="20"/>
      <c r="BY1416" s="20"/>
      <c r="BZ1416" s="20"/>
      <c r="CA1416" s="20"/>
      <c r="CB1416" s="20"/>
      <c r="CC1416" s="20"/>
      <c r="CD1416" s="20"/>
      <c r="CE1416" s="20"/>
      <c r="CF1416" s="20"/>
      <c r="CG1416" s="20"/>
      <c r="CH1416" s="20"/>
      <c r="CI1416" s="20"/>
      <c r="CJ1416" s="20"/>
      <c r="CK1416" s="20"/>
      <c r="CL1416" s="20"/>
      <c r="CM1416" s="20"/>
      <c r="CN1416" s="20"/>
      <c r="CO1416" s="20"/>
      <c r="CP1416" s="20"/>
      <c r="CQ1416" s="20"/>
      <c r="CR1416" s="20"/>
      <c r="CS1416" s="20"/>
      <c r="CT1416" s="20"/>
      <c r="CU1416" s="20"/>
      <c r="CV1416" s="20"/>
      <c r="CW1416" s="20"/>
      <c r="CX1416" s="20"/>
      <c r="CY1416" s="20"/>
      <c r="CZ1416" s="20"/>
      <c r="DA1416" s="20"/>
      <c r="DB1416" s="20"/>
      <c r="DC1416" s="20"/>
      <c r="DD1416" s="20"/>
      <c r="DE1416" s="20"/>
      <c r="DF1416" s="20"/>
      <c r="DG1416" s="20"/>
      <c r="DH1416" s="20"/>
      <c r="DI1416" s="20"/>
      <c r="DJ1416" s="20"/>
      <c r="DK1416" s="20"/>
      <c r="DL1416" s="20"/>
      <c r="DM1416" s="20"/>
      <c r="DN1416" s="20"/>
      <c r="DO1416" s="20"/>
      <c r="DP1416" s="20"/>
      <c r="DQ1416" s="20"/>
      <c r="DR1416" s="20"/>
      <c r="DS1416" s="20"/>
      <c r="DT1416" s="20"/>
      <c r="DU1416" s="20"/>
      <c r="DV1416" s="20"/>
      <c r="DW1416" s="20"/>
      <c r="DX1416" s="20"/>
      <c r="DY1416" s="20"/>
      <c r="DZ1416" s="20"/>
      <c r="EA1416" s="20"/>
      <c r="EB1416" s="20"/>
      <c r="EC1416" s="20"/>
      <c r="ED1416" s="20"/>
      <c r="EE1416" s="20"/>
      <c r="EF1416" s="20"/>
      <c r="EG1416" s="20"/>
      <c r="EH1416" s="20"/>
    </row>
    <row r="1417" spans="1:138" s="19" customFormat="1" ht="12" customHeight="1" x14ac:dyDescent="0.25">
      <c r="A1417" s="22"/>
      <c r="B1417" s="4"/>
      <c r="C1417" s="73"/>
      <c r="D1417" s="73"/>
      <c r="E1417" s="73"/>
      <c r="F1417" s="73"/>
      <c r="G1417" s="73"/>
      <c r="H1417" s="73"/>
      <c r="I1417" s="73"/>
      <c r="J1417" s="73"/>
      <c r="K1417" s="82"/>
      <c r="L1417" s="81"/>
      <c r="M1417" s="81"/>
      <c r="N1417" s="55"/>
      <c r="O1417" s="55"/>
      <c r="P1417" s="56"/>
      <c r="Q1417" s="17"/>
      <c r="R1417" s="150"/>
      <c r="S1417" s="150"/>
      <c r="T1417" s="150"/>
      <c r="U1417" s="150"/>
      <c r="V1417" s="321"/>
      <c r="W1417" s="338"/>
      <c r="X1417" s="192"/>
      <c r="Y1417" s="195"/>
      <c r="Z1417" s="151"/>
      <c r="AA1417" s="152"/>
      <c r="AB1417" s="152"/>
      <c r="AC1417" s="152"/>
      <c r="AD1417" s="152"/>
      <c r="AE1417" s="20"/>
      <c r="AF1417" s="20"/>
      <c r="AG1417" s="20"/>
      <c r="AH1417" s="20"/>
      <c r="AI1417" s="20"/>
      <c r="AJ1417" s="20"/>
      <c r="AK1417" s="20"/>
      <c r="AL1417" s="20"/>
      <c r="AM1417" s="20"/>
      <c r="AN1417" s="20"/>
      <c r="AO1417" s="20"/>
      <c r="AP1417" s="20"/>
      <c r="AQ1417" s="20"/>
      <c r="AR1417" s="20"/>
      <c r="AS1417" s="20"/>
      <c r="AT1417" s="20"/>
      <c r="AU1417" s="20"/>
      <c r="AV1417" s="20"/>
      <c r="AW1417" s="20"/>
      <c r="AX1417" s="20"/>
      <c r="AY1417" s="20"/>
      <c r="AZ1417" s="20"/>
      <c r="BA1417" s="20"/>
      <c r="BB1417" s="20"/>
      <c r="BC1417" s="20"/>
      <c r="BD1417" s="20"/>
      <c r="BE1417" s="20"/>
      <c r="BF1417" s="20"/>
      <c r="BG1417" s="20"/>
      <c r="BH1417" s="20"/>
      <c r="BI1417" s="20"/>
      <c r="BJ1417" s="20"/>
      <c r="BK1417" s="20"/>
      <c r="BL1417" s="20"/>
      <c r="BM1417" s="20"/>
      <c r="BN1417" s="20"/>
      <c r="BO1417" s="20"/>
      <c r="BP1417" s="20"/>
      <c r="BQ1417" s="20"/>
      <c r="BR1417" s="20"/>
      <c r="BS1417" s="20"/>
      <c r="BT1417" s="20"/>
      <c r="BU1417" s="20"/>
      <c r="BV1417" s="20"/>
      <c r="BW1417" s="20"/>
      <c r="BX1417" s="20"/>
      <c r="BY1417" s="20"/>
      <c r="BZ1417" s="20"/>
      <c r="CA1417" s="20"/>
      <c r="CB1417" s="20"/>
      <c r="CC1417" s="20"/>
      <c r="CD1417" s="20"/>
      <c r="CE1417" s="20"/>
      <c r="CF1417" s="20"/>
      <c r="CG1417" s="20"/>
      <c r="CH1417" s="20"/>
      <c r="CI1417" s="20"/>
      <c r="CJ1417" s="20"/>
      <c r="CK1417" s="20"/>
      <c r="CL1417" s="20"/>
      <c r="CM1417" s="20"/>
      <c r="CN1417" s="20"/>
      <c r="CO1417" s="20"/>
      <c r="CP1417" s="20"/>
      <c r="CQ1417" s="20"/>
      <c r="CR1417" s="20"/>
      <c r="CS1417" s="20"/>
      <c r="CT1417" s="20"/>
      <c r="CU1417" s="20"/>
      <c r="CV1417" s="20"/>
      <c r="CW1417" s="20"/>
      <c r="CX1417" s="20"/>
      <c r="CY1417" s="20"/>
      <c r="CZ1417" s="20"/>
      <c r="DA1417" s="20"/>
      <c r="DB1417" s="20"/>
      <c r="DC1417" s="20"/>
      <c r="DD1417" s="20"/>
      <c r="DE1417" s="20"/>
      <c r="DF1417" s="20"/>
      <c r="DG1417" s="20"/>
      <c r="DH1417" s="20"/>
      <c r="DI1417" s="20"/>
      <c r="DJ1417" s="20"/>
      <c r="DK1417" s="20"/>
      <c r="DL1417" s="20"/>
      <c r="DM1417" s="20"/>
      <c r="DN1417" s="20"/>
      <c r="DO1417" s="20"/>
      <c r="DP1417" s="20"/>
      <c r="DQ1417" s="20"/>
      <c r="DR1417" s="20"/>
      <c r="DS1417" s="20"/>
      <c r="DT1417" s="20"/>
      <c r="DU1417" s="20"/>
      <c r="DV1417" s="20"/>
      <c r="DW1417" s="20"/>
      <c r="DX1417" s="20"/>
      <c r="DY1417" s="20"/>
      <c r="DZ1417" s="20"/>
      <c r="EA1417" s="20"/>
      <c r="EB1417" s="20"/>
      <c r="EC1417" s="20"/>
      <c r="ED1417" s="20"/>
      <c r="EE1417" s="20"/>
      <c r="EF1417" s="20"/>
      <c r="EG1417" s="20"/>
      <c r="EH1417" s="20"/>
    </row>
    <row r="1418" spans="1:138" s="19" customFormat="1" ht="12" customHeight="1" x14ac:dyDescent="0.25">
      <c r="A1418" s="22"/>
      <c r="B1418" s="4"/>
      <c r="C1418" s="73"/>
      <c r="D1418" s="73"/>
      <c r="E1418" s="73"/>
      <c r="F1418" s="73"/>
      <c r="G1418" s="73"/>
      <c r="H1418" s="73"/>
      <c r="I1418" s="73"/>
      <c r="J1418" s="73"/>
      <c r="K1418" s="82"/>
      <c r="L1418" s="81"/>
      <c r="M1418" s="81"/>
      <c r="N1418" s="55"/>
      <c r="O1418" s="55"/>
      <c r="P1418" s="56"/>
      <c r="Q1418" s="17"/>
      <c r="R1418" s="150"/>
      <c r="S1418" s="150"/>
      <c r="T1418" s="150"/>
      <c r="U1418" s="150"/>
      <c r="V1418" s="321"/>
      <c r="W1418" s="338"/>
      <c r="X1418" s="192"/>
      <c r="Y1418" s="195"/>
      <c r="Z1418" s="151"/>
      <c r="AA1418" s="152"/>
      <c r="AB1418" s="152"/>
      <c r="AC1418" s="152"/>
      <c r="AD1418" s="152"/>
      <c r="AE1418" s="20"/>
      <c r="AF1418" s="20"/>
      <c r="AG1418" s="20"/>
      <c r="AH1418" s="20"/>
      <c r="AI1418" s="20"/>
      <c r="AJ1418" s="20"/>
      <c r="AK1418" s="20"/>
      <c r="AL1418" s="20"/>
      <c r="AM1418" s="20"/>
      <c r="AN1418" s="20"/>
      <c r="AO1418" s="20"/>
      <c r="AP1418" s="20"/>
      <c r="AQ1418" s="20"/>
      <c r="AR1418" s="20"/>
      <c r="AS1418" s="20"/>
      <c r="AT1418" s="20"/>
      <c r="AU1418" s="20"/>
      <c r="AV1418" s="20"/>
      <c r="AW1418" s="20"/>
      <c r="AX1418" s="20"/>
      <c r="AY1418" s="20"/>
      <c r="AZ1418" s="20"/>
      <c r="BA1418" s="20"/>
      <c r="BB1418" s="20"/>
      <c r="BC1418" s="20"/>
      <c r="BD1418" s="20"/>
      <c r="BE1418" s="20"/>
      <c r="BF1418" s="20"/>
      <c r="BG1418" s="20"/>
      <c r="BH1418" s="20"/>
      <c r="BI1418" s="20"/>
      <c r="BJ1418" s="20"/>
      <c r="BK1418" s="20"/>
      <c r="BL1418" s="20"/>
      <c r="BM1418" s="20"/>
      <c r="BN1418" s="20"/>
      <c r="BO1418" s="20"/>
      <c r="BP1418" s="20"/>
      <c r="BQ1418" s="20"/>
      <c r="BR1418" s="20"/>
      <c r="BS1418" s="20"/>
      <c r="BT1418" s="20"/>
      <c r="BU1418" s="20"/>
      <c r="BV1418" s="20"/>
      <c r="BW1418" s="20"/>
      <c r="BX1418" s="20"/>
      <c r="BY1418" s="20"/>
      <c r="BZ1418" s="20"/>
      <c r="CA1418" s="20"/>
      <c r="CB1418" s="20"/>
      <c r="CC1418" s="20"/>
      <c r="CD1418" s="20"/>
      <c r="CE1418" s="20"/>
      <c r="CF1418" s="20"/>
      <c r="CG1418" s="20"/>
      <c r="CH1418" s="20"/>
      <c r="CI1418" s="20"/>
      <c r="CJ1418" s="20"/>
      <c r="CK1418" s="20"/>
      <c r="CL1418" s="20"/>
      <c r="CM1418" s="20"/>
      <c r="CN1418" s="20"/>
      <c r="CO1418" s="20"/>
      <c r="CP1418" s="20"/>
      <c r="CQ1418" s="20"/>
      <c r="CR1418" s="20"/>
      <c r="CS1418" s="20"/>
      <c r="CT1418" s="20"/>
      <c r="CU1418" s="20"/>
      <c r="CV1418" s="20"/>
      <c r="CW1418" s="20"/>
      <c r="CX1418" s="20"/>
      <c r="CY1418" s="20"/>
      <c r="CZ1418" s="20"/>
      <c r="DA1418" s="20"/>
      <c r="DB1418" s="20"/>
      <c r="DC1418" s="20"/>
      <c r="DD1418" s="20"/>
      <c r="DE1418" s="20"/>
      <c r="DF1418" s="20"/>
      <c r="DG1418" s="20"/>
      <c r="DH1418" s="20"/>
      <c r="DI1418" s="20"/>
      <c r="DJ1418" s="20"/>
      <c r="DK1418" s="20"/>
      <c r="DL1418" s="20"/>
      <c r="DM1418" s="20"/>
      <c r="DN1418" s="20"/>
      <c r="DO1418" s="20"/>
      <c r="DP1418" s="20"/>
      <c r="DQ1418" s="20"/>
      <c r="DR1418" s="20"/>
      <c r="DS1418" s="20"/>
      <c r="DT1418" s="20"/>
      <c r="DU1418" s="20"/>
      <c r="DV1418" s="20"/>
      <c r="DW1418" s="20"/>
      <c r="DX1418" s="20"/>
      <c r="DY1418" s="20"/>
      <c r="DZ1418" s="20"/>
      <c r="EA1418" s="20"/>
      <c r="EB1418" s="20"/>
      <c r="EC1418" s="20"/>
      <c r="ED1418" s="20"/>
      <c r="EE1418" s="20"/>
      <c r="EF1418" s="20"/>
      <c r="EG1418" s="20"/>
      <c r="EH1418" s="20"/>
    </row>
    <row r="1419" spans="1:138" s="19" customFormat="1" ht="12" customHeight="1" x14ac:dyDescent="0.25">
      <c r="A1419" s="22"/>
      <c r="B1419" s="4"/>
      <c r="C1419" s="73"/>
      <c r="D1419" s="73"/>
      <c r="E1419" s="73"/>
      <c r="F1419" s="73"/>
      <c r="G1419" s="73"/>
      <c r="H1419" s="73"/>
      <c r="I1419" s="73"/>
      <c r="J1419" s="73"/>
      <c r="K1419" s="82"/>
      <c r="L1419" s="81"/>
      <c r="M1419" s="81"/>
      <c r="N1419" s="55"/>
      <c r="O1419" s="55"/>
      <c r="P1419" s="56"/>
      <c r="Q1419" s="17"/>
      <c r="R1419" s="150"/>
      <c r="S1419" s="150"/>
      <c r="T1419" s="150"/>
      <c r="U1419" s="150"/>
      <c r="V1419" s="321"/>
      <c r="W1419" s="338"/>
      <c r="X1419" s="192"/>
      <c r="Y1419" s="195"/>
      <c r="Z1419" s="151"/>
      <c r="AA1419" s="152"/>
      <c r="AB1419" s="152"/>
      <c r="AC1419" s="152"/>
      <c r="AD1419" s="152"/>
      <c r="AE1419" s="20"/>
      <c r="AF1419" s="20"/>
      <c r="AG1419" s="20"/>
      <c r="AH1419" s="20"/>
      <c r="AI1419" s="20"/>
      <c r="AJ1419" s="20"/>
      <c r="AK1419" s="20"/>
      <c r="AL1419" s="20"/>
      <c r="AM1419" s="20"/>
      <c r="AN1419" s="20"/>
      <c r="AO1419" s="20"/>
      <c r="AP1419" s="20"/>
      <c r="AQ1419" s="20"/>
      <c r="AR1419" s="20"/>
      <c r="AS1419" s="20"/>
      <c r="AT1419" s="20"/>
      <c r="AU1419" s="20"/>
      <c r="AV1419" s="20"/>
      <c r="AW1419" s="20"/>
      <c r="AX1419" s="20"/>
      <c r="AY1419" s="20"/>
      <c r="AZ1419" s="20"/>
      <c r="BA1419" s="20"/>
      <c r="BB1419" s="20"/>
      <c r="BC1419" s="20"/>
      <c r="BD1419" s="20"/>
      <c r="BE1419" s="20"/>
      <c r="BF1419" s="20"/>
      <c r="BG1419" s="20"/>
      <c r="BH1419" s="20"/>
      <c r="BI1419" s="20"/>
      <c r="BJ1419" s="20"/>
      <c r="BK1419" s="20"/>
      <c r="BL1419" s="20"/>
      <c r="BM1419" s="20"/>
      <c r="BN1419" s="20"/>
      <c r="BO1419" s="20"/>
      <c r="BP1419" s="20"/>
      <c r="BQ1419" s="20"/>
      <c r="BR1419" s="20"/>
      <c r="BS1419" s="20"/>
      <c r="BT1419" s="20"/>
      <c r="BU1419" s="20"/>
      <c r="BV1419" s="20"/>
      <c r="BW1419" s="20"/>
      <c r="BX1419" s="20"/>
      <c r="BY1419" s="20"/>
      <c r="BZ1419" s="20"/>
      <c r="CA1419" s="20"/>
      <c r="CB1419" s="20"/>
      <c r="CC1419" s="20"/>
      <c r="CD1419" s="20"/>
      <c r="CE1419" s="20"/>
      <c r="CF1419" s="20"/>
      <c r="CG1419" s="20"/>
      <c r="CH1419" s="20"/>
      <c r="CI1419" s="20"/>
      <c r="CJ1419" s="20"/>
      <c r="CK1419" s="20"/>
      <c r="CL1419" s="20"/>
      <c r="CM1419" s="20"/>
      <c r="CN1419" s="20"/>
      <c r="CO1419" s="20"/>
      <c r="CP1419" s="20"/>
      <c r="CQ1419" s="20"/>
      <c r="CR1419" s="20"/>
      <c r="CS1419" s="20"/>
      <c r="CT1419" s="20"/>
      <c r="CU1419" s="20"/>
      <c r="CV1419" s="20"/>
      <c r="CW1419" s="20"/>
      <c r="CX1419" s="20"/>
      <c r="CY1419" s="20"/>
      <c r="CZ1419" s="20"/>
      <c r="DA1419" s="20"/>
      <c r="DB1419" s="20"/>
      <c r="DC1419" s="20"/>
      <c r="DD1419" s="20"/>
      <c r="DE1419" s="20"/>
      <c r="DF1419" s="20"/>
      <c r="DG1419" s="20"/>
      <c r="DH1419" s="20"/>
      <c r="DI1419" s="20"/>
      <c r="DJ1419" s="20"/>
      <c r="DK1419" s="20"/>
      <c r="DL1419" s="20"/>
      <c r="DM1419" s="20"/>
      <c r="DN1419" s="20"/>
      <c r="DO1419" s="20"/>
      <c r="DP1419" s="20"/>
      <c r="DQ1419" s="20"/>
      <c r="DR1419" s="20"/>
      <c r="DS1419" s="20"/>
      <c r="DT1419" s="20"/>
      <c r="DU1419" s="20"/>
      <c r="DV1419" s="20"/>
      <c r="DW1419" s="20"/>
      <c r="DX1419" s="20"/>
      <c r="DY1419" s="20"/>
      <c r="DZ1419" s="20"/>
      <c r="EA1419" s="20"/>
      <c r="EB1419" s="20"/>
      <c r="EC1419" s="20"/>
      <c r="ED1419" s="20"/>
      <c r="EE1419" s="20"/>
      <c r="EF1419" s="20"/>
      <c r="EG1419" s="20"/>
      <c r="EH1419" s="20"/>
    </row>
    <row r="1420" spans="1:138" s="19" customFormat="1" ht="12" customHeight="1" x14ac:dyDescent="0.25">
      <c r="A1420" s="22"/>
      <c r="B1420" s="4"/>
      <c r="C1420" s="73"/>
      <c r="D1420" s="73"/>
      <c r="E1420" s="73"/>
      <c r="F1420" s="73"/>
      <c r="G1420" s="73"/>
      <c r="H1420" s="73"/>
      <c r="I1420" s="73"/>
      <c r="J1420" s="73"/>
      <c r="K1420" s="82"/>
      <c r="L1420" s="81"/>
      <c r="M1420" s="81"/>
      <c r="N1420" s="55"/>
      <c r="O1420" s="55"/>
      <c r="P1420" s="56"/>
      <c r="Q1420" s="17"/>
      <c r="R1420" s="150"/>
      <c r="S1420" s="150"/>
      <c r="T1420" s="150"/>
      <c r="U1420" s="150"/>
      <c r="V1420" s="321"/>
      <c r="W1420" s="338"/>
      <c r="X1420" s="192"/>
      <c r="Y1420" s="195"/>
      <c r="Z1420" s="151"/>
      <c r="AA1420" s="152"/>
      <c r="AB1420" s="152"/>
      <c r="AC1420" s="152"/>
      <c r="AD1420" s="152"/>
      <c r="AE1420" s="20"/>
      <c r="AF1420" s="20"/>
      <c r="AG1420" s="20"/>
      <c r="AH1420" s="20"/>
      <c r="AI1420" s="20"/>
      <c r="AJ1420" s="20"/>
      <c r="AK1420" s="20"/>
      <c r="AL1420" s="20"/>
      <c r="AM1420" s="20"/>
      <c r="AN1420" s="20"/>
      <c r="AO1420" s="20"/>
      <c r="AP1420" s="20"/>
      <c r="AQ1420" s="20"/>
      <c r="AR1420" s="20"/>
      <c r="AS1420" s="20"/>
      <c r="AT1420" s="20"/>
      <c r="AU1420" s="20"/>
      <c r="AV1420" s="20"/>
      <c r="AW1420" s="20"/>
      <c r="AX1420" s="20"/>
      <c r="AY1420" s="20"/>
      <c r="AZ1420" s="20"/>
      <c r="BA1420" s="20"/>
      <c r="BB1420" s="20"/>
      <c r="BC1420" s="20"/>
      <c r="BD1420" s="20"/>
      <c r="BE1420" s="20"/>
      <c r="BF1420" s="20"/>
      <c r="BG1420" s="20"/>
      <c r="BH1420" s="20"/>
      <c r="BI1420" s="20"/>
      <c r="BJ1420" s="20"/>
      <c r="BK1420" s="20"/>
      <c r="BL1420" s="20"/>
      <c r="BM1420" s="20"/>
      <c r="BN1420" s="20"/>
      <c r="BO1420" s="20"/>
      <c r="BP1420" s="20"/>
      <c r="BQ1420" s="20"/>
      <c r="BR1420" s="20"/>
      <c r="BS1420" s="20"/>
      <c r="BT1420" s="20"/>
      <c r="BU1420" s="20"/>
      <c r="BV1420" s="20"/>
      <c r="BW1420" s="20"/>
      <c r="BX1420" s="20"/>
      <c r="BY1420" s="20"/>
      <c r="BZ1420" s="20"/>
      <c r="CA1420" s="20"/>
      <c r="CB1420" s="20"/>
      <c r="CC1420" s="20"/>
      <c r="CD1420" s="20"/>
      <c r="CE1420" s="20"/>
      <c r="CF1420" s="20"/>
      <c r="CG1420" s="20"/>
      <c r="CH1420" s="20"/>
      <c r="CI1420" s="20"/>
      <c r="CJ1420" s="20"/>
      <c r="CK1420" s="20"/>
      <c r="CL1420" s="20"/>
      <c r="CM1420" s="20"/>
      <c r="CN1420" s="20"/>
      <c r="CO1420" s="20"/>
      <c r="CP1420" s="20"/>
      <c r="CQ1420" s="20"/>
      <c r="CR1420" s="20"/>
      <c r="CS1420" s="20"/>
      <c r="CT1420" s="20"/>
      <c r="CU1420" s="20"/>
      <c r="CV1420" s="20"/>
      <c r="CW1420" s="20"/>
      <c r="CX1420" s="20"/>
      <c r="CY1420" s="20"/>
      <c r="CZ1420" s="20"/>
      <c r="DA1420" s="20"/>
      <c r="DB1420" s="20"/>
      <c r="DC1420" s="20"/>
      <c r="DD1420" s="20"/>
      <c r="DE1420" s="20"/>
      <c r="DF1420" s="20"/>
      <c r="DG1420" s="20"/>
      <c r="DH1420" s="20"/>
      <c r="DI1420" s="20"/>
      <c r="DJ1420" s="20"/>
      <c r="DK1420" s="20"/>
      <c r="DL1420" s="20"/>
      <c r="DM1420" s="20"/>
      <c r="DN1420" s="20"/>
      <c r="DO1420" s="20"/>
      <c r="DP1420" s="20"/>
      <c r="DQ1420" s="20"/>
      <c r="DR1420" s="20"/>
      <c r="DS1420" s="20"/>
      <c r="DT1420" s="20"/>
      <c r="DU1420" s="20"/>
      <c r="DV1420" s="20"/>
      <c r="DW1420" s="20"/>
      <c r="DX1420" s="20"/>
      <c r="DY1420" s="20"/>
      <c r="DZ1420" s="20"/>
      <c r="EA1420" s="20"/>
      <c r="EB1420" s="20"/>
      <c r="EC1420" s="20"/>
      <c r="ED1420" s="20"/>
      <c r="EE1420" s="20"/>
      <c r="EF1420" s="20"/>
      <c r="EG1420" s="20"/>
      <c r="EH1420" s="20"/>
    </row>
    <row r="1421" spans="1:138" s="19" customFormat="1" ht="12" customHeight="1" x14ac:dyDescent="0.25">
      <c r="A1421" s="22"/>
      <c r="B1421" s="4"/>
      <c r="C1421" s="73"/>
      <c r="D1421" s="73"/>
      <c r="E1421" s="73"/>
      <c r="F1421" s="73"/>
      <c r="G1421" s="73"/>
      <c r="H1421" s="73"/>
      <c r="I1421" s="73"/>
      <c r="J1421" s="73"/>
      <c r="K1421" s="82"/>
      <c r="L1421" s="81"/>
      <c r="M1421" s="81"/>
      <c r="N1421" s="55"/>
      <c r="O1421" s="55"/>
      <c r="P1421" s="56"/>
      <c r="Q1421" s="17"/>
      <c r="R1421" s="150"/>
      <c r="S1421" s="150"/>
      <c r="T1421" s="150"/>
      <c r="U1421" s="150"/>
      <c r="V1421" s="321"/>
      <c r="W1421" s="338"/>
      <c r="X1421" s="192"/>
      <c r="Y1421" s="195"/>
      <c r="Z1421" s="151"/>
      <c r="AA1421" s="152"/>
      <c r="AB1421" s="152"/>
      <c r="AC1421" s="152"/>
      <c r="AD1421" s="152"/>
      <c r="AE1421" s="20"/>
      <c r="AF1421" s="20"/>
      <c r="AG1421" s="20"/>
      <c r="AH1421" s="20"/>
      <c r="AI1421" s="20"/>
      <c r="AJ1421" s="20"/>
      <c r="AK1421" s="20"/>
      <c r="AL1421" s="20"/>
      <c r="AM1421" s="20"/>
      <c r="AN1421" s="20"/>
      <c r="AO1421" s="20"/>
      <c r="AP1421" s="20"/>
      <c r="AQ1421" s="20"/>
      <c r="AR1421" s="20"/>
      <c r="AS1421" s="20"/>
      <c r="AT1421" s="20"/>
      <c r="AU1421" s="20"/>
      <c r="AV1421" s="20"/>
      <c r="AW1421" s="20"/>
      <c r="AX1421" s="20"/>
      <c r="AY1421" s="20"/>
      <c r="AZ1421" s="20"/>
      <c r="BA1421" s="20"/>
      <c r="BB1421" s="20"/>
      <c r="BC1421" s="20"/>
      <c r="BD1421" s="20"/>
      <c r="BE1421" s="20"/>
      <c r="BF1421" s="20"/>
      <c r="BG1421" s="20"/>
      <c r="BH1421" s="20"/>
      <c r="BI1421" s="20"/>
      <c r="BJ1421" s="20"/>
      <c r="BK1421" s="20"/>
      <c r="BL1421" s="20"/>
      <c r="BM1421" s="20"/>
      <c r="BN1421" s="20"/>
      <c r="BO1421" s="20"/>
      <c r="BP1421" s="20"/>
      <c r="BQ1421" s="20"/>
      <c r="BR1421" s="20"/>
      <c r="BS1421" s="20"/>
      <c r="BT1421" s="20"/>
      <c r="BU1421" s="20"/>
      <c r="BV1421" s="20"/>
      <c r="BW1421" s="20"/>
      <c r="BX1421" s="20"/>
      <c r="BY1421" s="20"/>
      <c r="BZ1421" s="20"/>
      <c r="CA1421" s="20"/>
      <c r="CB1421" s="20"/>
      <c r="CC1421" s="20"/>
      <c r="CD1421" s="20"/>
      <c r="CE1421" s="20"/>
      <c r="CF1421" s="20"/>
      <c r="CG1421" s="20"/>
      <c r="CH1421" s="20"/>
      <c r="CI1421" s="20"/>
      <c r="CJ1421" s="20"/>
      <c r="CK1421" s="20"/>
      <c r="CL1421" s="20"/>
      <c r="CM1421" s="20"/>
      <c r="CN1421" s="20"/>
      <c r="CO1421" s="20"/>
      <c r="CP1421" s="20"/>
      <c r="CQ1421" s="20"/>
      <c r="CR1421" s="20"/>
      <c r="CS1421" s="20"/>
      <c r="CT1421" s="20"/>
      <c r="CU1421" s="20"/>
      <c r="CV1421" s="20"/>
      <c r="CW1421" s="20"/>
      <c r="CX1421" s="20"/>
      <c r="CY1421" s="20"/>
      <c r="CZ1421" s="20"/>
      <c r="DA1421" s="20"/>
      <c r="DB1421" s="20"/>
      <c r="DC1421" s="20"/>
      <c r="DD1421" s="20"/>
      <c r="DE1421" s="20"/>
      <c r="DF1421" s="20"/>
      <c r="DG1421" s="20"/>
      <c r="DH1421" s="20"/>
      <c r="DI1421" s="20"/>
      <c r="DJ1421" s="20"/>
      <c r="DK1421" s="20"/>
      <c r="DL1421" s="20"/>
      <c r="DM1421" s="20"/>
      <c r="DN1421" s="20"/>
      <c r="DO1421" s="20"/>
      <c r="DP1421" s="20"/>
      <c r="DQ1421" s="20"/>
      <c r="DR1421" s="20"/>
      <c r="DS1421" s="20"/>
      <c r="DT1421" s="20"/>
      <c r="DU1421" s="20"/>
      <c r="DV1421" s="20"/>
      <c r="DW1421" s="20"/>
      <c r="DX1421" s="20"/>
      <c r="DY1421" s="20"/>
      <c r="DZ1421" s="20"/>
      <c r="EA1421" s="20"/>
      <c r="EB1421" s="20"/>
      <c r="EC1421" s="20"/>
      <c r="ED1421" s="20"/>
      <c r="EE1421" s="20"/>
      <c r="EF1421" s="20"/>
      <c r="EG1421" s="20"/>
      <c r="EH1421" s="20"/>
    </row>
    <row r="1422" spans="1:138" s="19" customFormat="1" ht="12" customHeight="1" x14ac:dyDescent="0.25">
      <c r="A1422" s="22"/>
      <c r="B1422" s="4"/>
      <c r="C1422" s="73"/>
      <c r="D1422" s="73"/>
      <c r="E1422" s="73"/>
      <c r="F1422" s="73"/>
      <c r="G1422" s="73"/>
      <c r="H1422" s="73"/>
      <c r="I1422" s="73"/>
      <c r="J1422" s="73"/>
      <c r="K1422" s="82"/>
      <c r="L1422" s="81"/>
      <c r="M1422" s="81"/>
      <c r="N1422" s="55"/>
      <c r="O1422" s="55"/>
      <c r="P1422" s="56"/>
      <c r="Q1422" s="17"/>
      <c r="R1422" s="150"/>
      <c r="S1422" s="150"/>
      <c r="T1422" s="150"/>
      <c r="U1422" s="150"/>
      <c r="V1422" s="321"/>
      <c r="W1422" s="338"/>
      <c r="X1422" s="192"/>
      <c r="Y1422" s="195"/>
      <c r="Z1422" s="151"/>
      <c r="AA1422" s="152"/>
      <c r="AB1422" s="152"/>
      <c r="AC1422" s="152"/>
      <c r="AD1422" s="152"/>
      <c r="AE1422" s="20"/>
      <c r="AF1422" s="20"/>
      <c r="AG1422" s="20"/>
      <c r="AH1422" s="20"/>
      <c r="AI1422" s="20"/>
      <c r="AJ1422" s="20"/>
      <c r="AK1422" s="20"/>
      <c r="AL1422" s="20"/>
      <c r="AM1422" s="20"/>
      <c r="AN1422" s="20"/>
      <c r="AO1422" s="20"/>
      <c r="AP1422" s="20"/>
      <c r="AQ1422" s="20"/>
      <c r="AR1422" s="20"/>
      <c r="AS1422" s="20"/>
      <c r="AT1422" s="20"/>
      <c r="AU1422" s="20"/>
      <c r="AV1422" s="20"/>
      <c r="AW1422" s="20"/>
      <c r="AX1422" s="20"/>
      <c r="AY1422" s="20"/>
      <c r="AZ1422" s="20"/>
      <c r="BA1422" s="20"/>
      <c r="BB1422" s="20"/>
      <c r="BC1422" s="20"/>
      <c r="BD1422" s="20"/>
      <c r="BE1422" s="20"/>
      <c r="BF1422" s="20"/>
      <c r="BG1422" s="20"/>
      <c r="BH1422" s="20"/>
      <c r="BI1422" s="20"/>
      <c r="BJ1422" s="20"/>
      <c r="BK1422" s="20"/>
      <c r="BL1422" s="20"/>
      <c r="BM1422" s="20"/>
      <c r="BN1422" s="20"/>
      <c r="BO1422" s="20"/>
      <c r="BP1422" s="20"/>
      <c r="BQ1422" s="20"/>
      <c r="BR1422" s="20"/>
      <c r="BS1422" s="20"/>
      <c r="BT1422" s="20"/>
      <c r="BU1422" s="20"/>
      <c r="BV1422" s="20"/>
      <c r="BW1422" s="20"/>
      <c r="BX1422" s="20"/>
      <c r="BY1422" s="20"/>
      <c r="BZ1422" s="20"/>
      <c r="CA1422" s="20"/>
      <c r="CB1422" s="20"/>
      <c r="CC1422" s="20"/>
      <c r="CD1422" s="20"/>
      <c r="CE1422" s="20"/>
      <c r="CF1422" s="20"/>
      <c r="CG1422" s="20"/>
      <c r="CH1422" s="20"/>
      <c r="CI1422" s="20"/>
      <c r="CJ1422" s="20"/>
      <c r="CK1422" s="20"/>
      <c r="CL1422" s="20"/>
      <c r="CM1422" s="20"/>
      <c r="CN1422" s="20"/>
      <c r="CO1422" s="20"/>
      <c r="CP1422" s="20"/>
      <c r="CQ1422" s="20"/>
      <c r="CR1422" s="20"/>
      <c r="CS1422" s="20"/>
      <c r="CT1422" s="20"/>
      <c r="CU1422" s="20"/>
      <c r="CV1422" s="20"/>
      <c r="CW1422" s="20"/>
      <c r="CX1422" s="20"/>
      <c r="CY1422" s="20"/>
      <c r="CZ1422" s="20"/>
      <c r="DA1422" s="20"/>
      <c r="DB1422" s="20"/>
      <c r="DC1422" s="20"/>
      <c r="DD1422" s="20"/>
      <c r="DE1422" s="20"/>
      <c r="DF1422" s="20"/>
      <c r="DG1422" s="20"/>
      <c r="DH1422" s="20"/>
      <c r="DI1422" s="20"/>
      <c r="DJ1422" s="20"/>
      <c r="DK1422" s="20"/>
      <c r="DL1422" s="20"/>
      <c r="DM1422" s="20"/>
      <c r="DN1422" s="20"/>
      <c r="DO1422" s="20"/>
      <c r="DP1422" s="20"/>
      <c r="DQ1422" s="20"/>
      <c r="DR1422" s="20"/>
      <c r="DS1422" s="20"/>
      <c r="DT1422" s="20"/>
      <c r="DU1422" s="20"/>
      <c r="DV1422" s="20"/>
      <c r="DW1422" s="20"/>
      <c r="DX1422" s="20"/>
      <c r="DY1422" s="20"/>
      <c r="DZ1422" s="20"/>
      <c r="EA1422" s="20"/>
      <c r="EB1422" s="20"/>
      <c r="EC1422" s="20"/>
      <c r="ED1422" s="20"/>
      <c r="EE1422" s="20"/>
      <c r="EF1422" s="20"/>
      <c r="EG1422" s="20"/>
      <c r="EH1422" s="20"/>
    </row>
    <row r="1423" spans="1:138" s="19" customFormat="1" ht="12" customHeight="1" x14ac:dyDescent="0.25">
      <c r="A1423" s="22"/>
      <c r="B1423" s="4"/>
      <c r="C1423" s="73"/>
      <c r="D1423" s="73"/>
      <c r="E1423" s="73"/>
      <c r="F1423" s="73"/>
      <c r="G1423" s="73"/>
      <c r="H1423" s="73"/>
      <c r="I1423" s="73"/>
      <c r="J1423" s="73"/>
      <c r="K1423" s="82"/>
      <c r="L1423" s="81"/>
      <c r="M1423" s="81"/>
      <c r="N1423" s="55"/>
      <c r="O1423" s="55"/>
      <c r="P1423" s="56"/>
      <c r="Q1423" s="17"/>
      <c r="R1423" s="150"/>
      <c r="S1423" s="150"/>
      <c r="T1423" s="150"/>
      <c r="U1423" s="150"/>
      <c r="V1423" s="321"/>
      <c r="W1423" s="338"/>
      <c r="X1423" s="192"/>
      <c r="Y1423" s="195"/>
      <c r="Z1423" s="151"/>
      <c r="AA1423" s="152"/>
      <c r="AB1423" s="152"/>
      <c r="AC1423" s="152"/>
      <c r="AD1423" s="152"/>
      <c r="AE1423" s="20"/>
      <c r="AF1423" s="20"/>
      <c r="AG1423" s="20"/>
      <c r="AH1423" s="20"/>
      <c r="AI1423" s="20"/>
      <c r="AJ1423" s="20"/>
      <c r="AK1423" s="20"/>
      <c r="AL1423" s="20"/>
      <c r="AM1423" s="20"/>
      <c r="AN1423" s="20"/>
      <c r="AO1423" s="20"/>
      <c r="AP1423" s="20"/>
      <c r="AQ1423" s="20"/>
      <c r="AR1423" s="20"/>
      <c r="AS1423" s="20"/>
      <c r="AT1423" s="20"/>
      <c r="AU1423" s="20"/>
      <c r="AV1423" s="20"/>
      <c r="AW1423" s="20"/>
      <c r="AX1423" s="20"/>
      <c r="AY1423" s="20"/>
      <c r="AZ1423" s="20"/>
      <c r="BA1423" s="20"/>
      <c r="BB1423" s="20"/>
      <c r="BC1423" s="20"/>
      <c r="BD1423" s="20"/>
      <c r="BE1423" s="20"/>
      <c r="BF1423" s="20"/>
      <c r="BG1423" s="20"/>
      <c r="BH1423" s="20"/>
      <c r="BI1423" s="20"/>
      <c r="BJ1423" s="20"/>
      <c r="BK1423" s="20"/>
      <c r="BL1423" s="20"/>
      <c r="BM1423" s="20"/>
      <c r="BN1423" s="20"/>
      <c r="BO1423" s="20"/>
      <c r="BP1423" s="20"/>
      <c r="BQ1423" s="20"/>
      <c r="BR1423" s="20"/>
      <c r="BS1423" s="20"/>
      <c r="BT1423" s="20"/>
      <c r="BU1423" s="20"/>
      <c r="BV1423" s="20"/>
      <c r="BW1423" s="20"/>
      <c r="BX1423" s="20"/>
      <c r="BY1423" s="20"/>
      <c r="BZ1423" s="20"/>
      <c r="CA1423" s="20"/>
      <c r="CB1423" s="20"/>
      <c r="CC1423" s="20"/>
      <c r="CD1423" s="20"/>
      <c r="CE1423" s="20"/>
      <c r="CF1423" s="20"/>
      <c r="CG1423" s="20"/>
      <c r="CH1423" s="20"/>
      <c r="CI1423" s="20"/>
      <c r="CJ1423" s="20"/>
      <c r="CK1423" s="20"/>
      <c r="CL1423" s="20"/>
      <c r="CM1423" s="20"/>
      <c r="CN1423" s="20"/>
      <c r="CO1423" s="20"/>
      <c r="CP1423" s="20"/>
      <c r="CQ1423" s="20"/>
      <c r="CR1423" s="20"/>
      <c r="CS1423" s="20"/>
      <c r="CT1423" s="20"/>
      <c r="CU1423" s="20"/>
      <c r="CV1423" s="20"/>
      <c r="CW1423" s="20"/>
      <c r="CX1423" s="20"/>
      <c r="CY1423" s="20"/>
      <c r="CZ1423" s="20"/>
      <c r="DA1423" s="20"/>
      <c r="DB1423" s="20"/>
      <c r="DC1423" s="20"/>
      <c r="DD1423" s="20"/>
      <c r="DE1423" s="20"/>
      <c r="DF1423" s="20"/>
      <c r="DG1423" s="20"/>
      <c r="DH1423" s="20"/>
      <c r="DI1423" s="20"/>
      <c r="DJ1423" s="20"/>
      <c r="DK1423" s="20"/>
      <c r="DL1423" s="20"/>
      <c r="DM1423" s="20"/>
      <c r="DN1423" s="20"/>
      <c r="DO1423" s="20"/>
      <c r="DP1423" s="20"/>
      <c r="DQ1423" s="20"/>
      <c r="DR1423" s="20"/>
      <c r="DS1423" s="20"/>
      <c r="DT1423" s="20"/>
      <c r="DU1423" s="20"/>
      <c r="DV1423" s="20"/>
      <c r="DW1423" s="20"/>
      <c r="DX1423" s="20"/>
      <c r="DY1423" s="20"/>
      <c r="DZ1423" s="20"/>
      <c r="EA1423" s="20"/>
      <c r="EB1423" s="20"/>
      <c r="EC1423" s="20"/>
      <c r="ED1423" s="20"/>
      <c r="EE1423" s="20"/>
      <c r="EF1423" s="20"/>
      <c r="EG1423" s="20"/>
      <c r="EH1423" s="20"/>
    </row>
    <row r="1424" spans="1:138" s="19" customFormat="1" ht="12" customHeight="1" x14ac:dyDescent="0.25">
      <c r="A1424" s="22"/>
      <c r="B1424" s="4"/>
      <c r="C1424" s="73"/>
      <c r="D1424" s="73"/>
      <c r="E1424" s="73"/>
      <c r="F1424" s="73"/>
      <c r="G1424" s="73"/>
      <c r="H1424" s="73"/>
      <c r="I1424" s="73"/>
      <c r="J1424" s="73"/>
      <c r="K1424" s="82"/>
      <c r="L1424" s="81"/>
      <c r="M1424" s="81"/>
      <c r="N1424" s="55"/>
      <c r="O1424" s="55"/>
      <c r="P1424" s="56"/>
      <c r="Q1424" s="17"/>
      <c r="R1424" s="150"/>
      <c r="S1424" s="150"/>
      <c r="T1424" s="150"/>
      <c r="U1424" s="150"/>
      <c r="V1424" s="321"/>
      <c r="W1424" s="338"/>
      <c r="X1424" s="192"/>
      <c r="Y1424" s="195"/>
      <c r="Z1424" s="151"/>
      <c r="AA1424" s="152"/>
      <c r="AB1424" s="152"/>
      <c r="AC1424" s="152"/>
      <c r="AD1424" s="152"/>
      <c r="AE1424" s="20"/>
      <c r="AF1424" s="20"/>
      <c r="AG1424" s="20"/>
      <c r="AH1424" s="20"/>
      <c r="AI1424" s="20"/>
      <c r="AJ1424" s="20"/>
      <c r="AK1424" s="20"/>
      <c r="AL1424" s="20"/>
      <c r="AM1424" s="20"/>
      <c r="AN1424" s="20"/>
      <c r="AO1424" s="20"/>
      <c r="AP1424" s="20"/>
      <c r="AQ1424" s="20"/>
      <c r="AR1424" s="20"/>
      <c r="AS1424" s="20"/>
      <c r="AT1424" s="20"/>
      <c r="AU1424" s="20"/>
      <c r="AV1424" s="20"/>
      <c r="AW1424" s="20"/>
      <c r="AX1424" s="20"/>
      <c r="AY1424" s="20"/>
      <c r="AZ1424" s="20"/>
      <c r="BA1424" s="20"/>
      <c r="BB1424" s="20"/>
      <c r="BC1424" s="20"/>
      <c r="BD1424" s="20"/>
      <c r="BE1424" s="20"/>
      <c r="BF1424" s="20"/>
      <c r="BG1424" s="20"/>
      <c r="BH1424" s="20"/>
      <c r="BI1424" s="20"/>
      <c r="BJ1424" s="20"/>
      <c r="BK1424" s="20"/>
      <c r="BL1424" s="20"/>
      <c r="BM1424" s="20"/>
      <c r="BN1424" s="20"/>
      <c r="BO1424" s="20"/>
      <c r="BP1424" s="20"/>
      <c r="BQ1424" s="20"/>
      <c r="BR1424" s="20"/>
      <c r="BS1424" s="20"/>
      <c r="BT1424" s="20"/>
      <c r="BU1424" s="20"/>
      <c r="BV1424" s="20"/>
      <c r="BW1424" s="20"/>
      <c r="BX1424" s="20"/>
      <c r="BY1424" s="20"/>
      <c r="BZ1424" s="20"/>
      <c r="CA1424" s="20"/>
      <c r="CB1424" s="20"/>
      <c r="CC1424" s="20"/>
      <c r="CD1424" s="20"/>
      <c r="CE1424" s="20"/>
      <c r="CF1424" s="20"/>
      <c r="CG1424" s="20"/>
      <c r="CH1424" s="20"/>
      <c r="CI1424" s="20"/>
      <c r="CJ1424" s="20"/>
      <c r="CK1424" s="20"/>
      <c r="CL1424" s="20"/>
      <c r="CM1424" s="20"/>
      <c r="CN1424" s="20"/>
      <c r="CO1424" s="20"/>
      <c r="CP1424" s="20"/>
      <c r="CQ1424" s="20"/>
      <c r="CR1424" s="20"/>
      <c r="CS1424" s="20"/>
      <c r="CT1424" s="20"/>
      <c r="CU1424" s="20"/>
      <c r="CV1424" s="20"/>
      <c r="CW1424" s="20"/>
      <c r="CX1424" s="20"/>
      <c r="CY1424" s="20"/>
      <c r="CZ1424" s="20"/>
      <c r="DA1424" s="20"/>
      <c r="DB1424" s="20"/>
      <c r="DC1424" s="20"/>
      <c r="DD1424" s="20"/>
      <c r="DE1424" s="20"/>
      <c r="DF1424" s="20"/>
      <c r="DG1424" s="20"/>
      <c r="DH1424" s="20"/>
      <c r="DI1424" s="20"/>
      <c r="DJ1424" s="20"/>
      <c r="DK1424" s="20"/>
      <c r="DL1424" s="20"/>
      <c r="DM1424" s="20"/>
      <c r="DN1424" s="20"/>
      <c r="DO1424" s="20"/>
      <c r="DP1424" s="20"/>
      <c r="DQ1424" s="20"/>
      <c r="DR1424" s="20"/>
      <c r="DS1424" s="20"/>
      <c r="DT1424" s="20"/>
      <c r="DU1424" s="20"/>
      <c r="DV1424" s="20"/>
      <c r="DW1424" s="20"/>
      <c r="DX1424" s="20"/>
      <c r="DY1424" s="20"/>
      <c r="DZ1424" s="20"/>
      <c r="EA1424" s="20"/>
      <c r="EB1424" s="20"/>
      <c r="EC1424" s="20"/>
      <c r="ED1424" s="20"/>
      <c r="EE1424" s="20"/>
      <c r="EF1424" s="20"/>
      <c r="EG1424" s="20"/>
      <c r="EH1424" s="20"/>
    </row>
    <row r="1425" spans="1:141" s="19" customFormat="1" ht="12" customHeight="1" x14ac:dyDescent="0.25">
      <c r="A1425" s="22"/>
      <c r="B1425" s="4"/>
      <c r="C1425" s="73"/>
      <c r="D1425" s="73"/>
      <c r="E1425" s="73"/>
      <c r="F1425" s="73"/>
      <c r="G1425" s="73"/>
      <c r="H1425" s="73"/>
      <c r="I1425" s="73"/>
      <c r="J1425" s="73"/>
      <c r="K1425" s="82"/>
      <c r="L1425" s="81"/>
      <c r="M1425" s="81"/>
      <c r="N1425" s="55"/>
      <c r="O1425" s="55"/>
      <c r="P1425" s="56"/>
      <c r="Q1425" s="17"/>
      <c r="R1425" s="150"/>
      <c r="S1425" s="150"/>
      <c r="T1425" s="150"/>
      <c r="U1425" s="150"/>
      <c r="V1425" s="321"/>
      <c r="W1425" s="338"/>
      <c r="X1425" s="192"/>
      <c r="Y1425" s="195"/>
      <c r="Z1425" s="151"/>
      <c r="AA1425" s="152"/>
      <c r="AB1425" s="152"/>
      <c r="AC1425" s="152"/>
      <c r="AD1425" s="152"/>
      <c r="AE1425" s="20"/>
      <c r="AF1425" s="20"/>
      <c r="AG1425" s="20"/>
      <c r="AH1425" s="20"/>
      <c r="AI1425" s="20"/>
      <c r="AJ1425" s="20"/>
      <c r="AK1425" s="20"/>
      <c r="AL1425" s="20"/>
      <c r="AM1425" s="20"/>
      <c r="AN1425" s="20"/>
      <c r="AO1425" s="20"/>
      <c r="AP1425" s="20"/>
      <c r="AQ1425" s="20"/>
      <c r="AR1425" s="20"/>
      <c r="AS1425" s="20"/>
      <c r="AT1425" s="20"/>
      <c r="AU1425" s="20"/>
      <c r="AV1425" s="20"/>
      <c r="AW1425" s="20"/>
      <c r="AX1425" s="20"/>
      <c r="AY1425" s="20"/>
      <c r="AZ1425" s="20"/>
      <c r="BA1425" s="20"/>
      <c r="BB1425" s="20"/>
      <c r="BC1425" s="20"/>
      <c r="BD1425" s="20"/>
      <c r="BE1425" s="20"/>
      <c r="BF1425" s="20"/>
      <c r="BG1425" s="20"/>
      <c r="BH1425" s="20"/>
      <c r="BI1425" s="20"/>
      <c r="BJ1425" s="20"/>
      <c r="BK1425" s="20"/>
      <c r="BL1425" s="20"/>
      <c r="BM1425" s="20"/>
      <c r="BN1425" s="20"/>
      <c r="BO1425" s="20"/>
      <c r="BP1425" s="20"/>
      <c r="BQ1425" s="20"/>
      <c r="BR1425" s="20"/>
      <c r="BS1425" s="20"/>
      <c r="BT1425" s="20"/>
      <c r="BU1425" s="20"/>
      <c r="BV1425" s="20"/>
      <c r="BW1425" s="20"/>
      <c r="BX1425" s="20"/>
      <c r="BY1425" s="20"/>
      <c r="BZ1425" s="20"/>
      <c r="CA1425" s="20"/>
      <c r="CB1425" s="20"/>
      <c r="CC1425" s="20"/>
      <c r="CD1425" s="20"/>
      <c r="CE1425" s="20"/>
      <c r="CF1425" s="20"/>
      <c r="CG1425" s="20"/>
      <c r="CH1425" s="20"/>
      <c r="CI1425" s="20"/>
      <c r="CJ1425" s="20"/>
      <c r="CK1425" s="20"/>
      <c r="CL1425" s="20"/>
      <c r="CM1425" s="20"/>
      <c r="CN1425" s="20"/>
      <c r="CO1425" s="20"/>
      <c r="CP1425" s="20"/>
      <c r="CQ1425" s="20"/>
      <c r="CR1425" s="20"/>
      <c r="CS1425" s="20"/>
      <c r="CT1425" s="20"/>
      <c r="CU1425" s="20"/>
      <c r="CV1425" s="20"/>
      <c r="CW1425" s="20"/>
      <c r="CX1425" s="20"/>
      <c r="CY1425" s="20"/>
      <c r="CZ1425" s="20"/>
      <c r="DA1425" s="20"/>
      <c r="DB1425" s="20"/>
      <c r="DC1425" s="20"/>
      <c r="DD1425" s="20"/>
      <c r="DE1425" s="20"/>
      <c r="DF1425" s="20"/>
      <c r="DG1425" s="20"/>
      <c r="DH1425" s="20"/>
      <c r="DI1425" s="20"/>
      <c r="DJ1425" s="20"/>
      <c r="DK1425" s="20"/>
      <c r="DL1425" s="20"/>
      <c r="DM1425" s="20"/>
      <c r="DN1425" s="20"/>
      <c r="DO1425" s="20"/>
      <c r="DP1425" s="20"/>
      <c r="DQ1425" s="20"/>
      <c r="DR1425" s="20"/>
      <c r="DS1425" s="20"/>
      <c r="DT1425" s="20"/>
      <c r="DU1425" s="20"/>
      <c r="DV1425" s="20"/>
      <c r="DW1425" s="20"/>
      <c r="DX1425" s="20"/>
      <c r="DY1425" s="20"/>
      <c r="DZ1425" s="20"/>
      <c r="EA1425" s="20"/>
      <c r="EB1425" s="20"/>
      <c r="EC1425" s="20"/>
      <c r="ED1425" s="20"/>
      <c r="EE1425" s="20"/>
      <c r="EF1425" s="20"/>
      <c r="EG1425" s="20"/>
      <c r="EH1425" s="20"/>
    </row>
    <row r="1426" spans="1:141" s="19" customFormat="1" ht="12" customHeight="1" x14ac:dyDescent="0.25">
      <c r="A1426" s="22"/>
      <c r="B1426" s="4"/>
      <c r="C1426" s="73"/>
      <c r="D1426" s="73"/>
      <c r="E1426" s="73"/>
      <c r="F1426" s="73"/>
      <c r="G1426" s="73"/>
      <c r="H1426" s="73"/>
      <c r="I1426" s="73"/>
      <c r="J1426" s="73"/>
      <c r="K1426" s="82"/>
      <c r="L1426" s="81"/>
      <c r="M1426" s="81"/>
      <c r="N1426" s="55"/>
      <c r="O1426" s="55"/>
      <c r="P1426" s="56"/>
      <c r="Q1426" s="17"/>
      <c r="R1426" s="150"/>
      <c r="S1426" s="150"/>
      <c r="T1426" s="150"/>
      <c r="U1426" s="150"/>
      <c r="V1426" s="321"/>
      <c r="W1426" s="338"/>
      <c r="X1426" s="192"/>
      <c r="Y1426" s="195"/>
      <c r="Z1426" s="151"/>
      <c r="AA1426" s="152"/>
      <c r="AB1426" s="152"/>
      <c r="AC1426" s="152"/>
      <c r="AD1426" s="152"/>
      <c r="AE1426" s="20"/>
      <c r="AF1426" s="20"/>
      <c r="AG1426" s="20"/>
      <c r="AH1426" s="20"/>
      <c r="AI1426" s="20"/>
      <c r="AJ1426" s="20"/>
      <c r="AK1426" s="20"/>
      <c r="AL1426" s="20"/>
      <c r="AM1426" s="20"/>
      <c r="AN1426" s="20"/>
      <c r="AO1426" s="20"/>
      <c r="AP1426" s="20"/>
      <c r="AQ1426" s="20"/>
      <c r="AR1426" s="20"/>
      <c r="AS1426" s="20"/>
      <c r="AT1426" s="20"/>
      <c r="AU1426" s="20"/>
      <c r="AV1426" s="20"/>
      <c r="AW1426" s="20"/>
      <c r="AX1426" s="20"/>
      <c r="AY1426" s="20"/>
      <c r="AZ1426" s="20"/>
      <c r="BA1426" s="20"/>
      <c r="BB1426" s="20"/>
      <c r="BC1426" s="20"/>
      <c r="BD1426" s="20"/>
      <c r="BE1426" s="20"/>
      <c r="BF1426" s="20"/>
      <c r="BG1426" s="20"/>
      <c r="BH1426" s="20"/>
      <c r="BI1426" s="20"/>
      <c r="BJ1426" s="20"/>
      <c r="BK1426" s="20"/>
      <c r="BL1426" s="20"/>
      <c r="BM1426" s="20"/>
      <c r="BN1426" s="20"/>
      <c r="BO1426" s="20"/>
      <c r="BP1426" s="20"/>
      <c r="BQ1426" s="20"/>
      <c r="BR1426" s="20"/>
      <c r="BS1426" s="20"/>
      <c r="BT1426" s="20"/>
      <c r="BU1426" s="20"/>
      <c r="BV1426" s="20"/>
      <c r="BW1426" s="20"/>
      <c r="BX1426" s="20"/>
      <c r="BY1426" s="20"/>
      <c r="BZ1426" s="20"/>
      <c r="CA1426" s="20"/>
      <c r="CB1426" s="20"/>
      <c r="CC1426" s="20"/>
      <c r="CD1426" s="20"/>
      <c r="CE1426" s="20"/>
      <c r="CF1426" s="20"/>
      <c r="CG1426" s="20"/>
      <c r="CH1426" s="20"/>
      <c r="CI1426" s="20"/>
      <c r="CJ1426" s="20"/>
      <c r="CK1426" s="20"/>
      <c r="CL1426" s="20"/>
      <c r="CM1426" s="20"/>
      <c r="CN1426" s="20"/>
      <c r="CO1426" s="20"/>
      <c r="CP1426" s="20"/>
      <c r="CQ1426" s="20"/>
      <c r="CR1426" s="20"/>
      <c r="CS1426" s="20"/>
      <c r="CT1426" s="20"/>
      <c r="CU1426" s="20"/>
      <c r="CV1426" s="20"/>
      <c r="CW1426" s="20"/>
      <c r="CX1426" s="20"/>
      <c r="CY1426" s="20"/>
      <c r="CZ1426" s="20"/>
      <c r="DA1426" s="20"/>
      <c r="DB1426" s="20"/>
      <c r="DC1426" s="20"/>
      <c r="DD1426" s="20"/>
      <c r="DE1426" s="20"/>
      <c r="DF1426" s="20"/>
      <c r="DG1426" s="20"/>
      <c r="DH1426" s="20"/>
      <c r="DI1426" s="20"/>
      <c r="DJ1426" s="20"/>
      <c r="DK1426" s="20"/>
      <c r="DL1426" s="20"/>
      <c r="DM1426" s="20"/>
      <c r="DN1426" s="20"/>
      <c r="DO1426" s="20"/>
      <c r="DP1426" s="20"/>
      <c r="DQ1426" s="20"/>
      <c r="DR1426" s="20"/>
      <c r="DS1426" s="20"/>
      <c r="DT1426" s="20"/>
      <c r="DU1426" s="20"/>
      <c r="DV1426" s="20"/>
      <c r="DW1426" s="20"/>
      <c r="DX1426" s="20"/>
      <c r="DY1426" s="20"/>
      <c r="DZ1426" s="20"/>
      <c r="EA1426" s="20"/>
      <c r="EB1426" s="20"/>
      <c r="EC1426" s="20"/>
      <c r="ED1426" s="20"/>
      <c r="EE1426" s="20"/>
      <c r="EF1426" s="20"/>
      <c r="EG1426" s="20"/>
      <c r="EH1426" s="20"/>
    </row>
    <row r="1427" spans="1:141" s="19" customFormat="1" ht="12" customHeight="1" x14ac:dyDescent="0.25">
      <c r="A1427" s="22"/>
      <c r="B1427" s="4"/>
      <c r="C1427" s="73"/>
      <c r="D1427" s="73"/>
      <c r="E1427" s="73"/>
      <c r="F1427" s="73"/>
      <c r="G1427" s="73"/>
      <c r="H1427" s="73"/>
      <c r="I1427" s="73"/>
      <c r="J1427" s="73"/>
      <c r="K1427" s="82"/>
      <c r="L1427" s="81"/>
      <c r="M1427" s="81"/>
      <c r="N1427" s="55"/>
      <c r="O1427" s="55"/>
      <c r="P1427" s="56"/>
      <c r="Q1427" s="17"/>
      <c r="R1427" s="150"/>
      <c r="S1427" s="150"/>
      <c r="T1427" s="150"/>
      <c r="U1427" s="150"/>
      <c r="V1427" s="321"/>
      <c r="W1427" s="338"/>
      <c r="X1427" s="192"/>
      <c r="Y1427" s="195"/>
      <c r="Z1427" s="151"/>
      <c r="AA1427" s="152"/>
      <c r="AB1427" s="152"/>
      <c r="AC1427" s="152"/>
      <c r="AD1427" s="152"/>
      <c r="AE1427" s="20"/>
      <c r="AF1427" s="20"/>
      <c r="AG1427" s="20"/>
      <c r="AH1427" s="20"/>
      <c r="AI1427" s="20"/>
      <c r="AJ1427" s="20"/>
      <c r="AK1427" s="20"/>
      <c r="AL1427" s="20"/>
      <c r="AM1427" s="20"/>
      <c r="AN1427" s="20"/>
      <c r="AO1427" s="20"/>
      <c r="AP1427" s="20"/>
      <c r="AQ1427" s="20"/>
      <c r="AR1427" s="20"/>
      <c r="AS1427" s="20"/>
      <c r="AT1427" s="20"/>
      <c r="AU1427" s="20"/>
      <c r="AV1427" s="20"/>
      <c r="AW1427" s="20"/>
      <c r="AX1427" s="20"/>
      <c r="AY1427" s="20"/>
      <c r="AZ1427" s="20"/>
      <c r="BA1427" s="20"/>
      <c r="BB1427" s="20"/>
      <c r="BC1427" s="20"/>
      <c r="BD1427" s="20"/>
      <c r="BE1427" s="20"/>
      <c r="BF1427" s="20"/>
      <c r="BG1427" s="20"/>
      <c r="BH1427" s="20"/>
      <c r="BI1427" s="20"/>
      <c r="BJ1427" s="20"/>
      <c r="BK1427" s="20"/>
      <c r="BL1427" s="20"/>
      <c r="BM1427" s="20"/>
      <c r="BN1427" s="20"/>
      <c r="BO1427" s="20"/>
      <c r="BP1427" s="20"/>
      <c r="BQ1427" s="20"/>
      <c r="BR1427" s="20"/>
      <c r="BS1427" s="20"/>
      <c r="BT1427" s="20"/>
      <c r="BU1427" s="20"/>
      <c r="BV1427" s="20"/>
      <c r="BW1427" s="20"/>
      <c r="BX1427" s="20"/>
      <c r="BY1427" s="20"/>
      <c r="BZ1427" s="20"/>
      <c r="CA1427" s="20"/>
      <c r="CB1427" s="20"/>
      <c r="CC1427" s="20"/>
      <c r="CD1427" s="20"/>
      <c r="CE1427" s="20"/>
      <c r="CF1427" s="20"/>
      <c r="CG1427" s="20"/>
      <c r="CH1427" s="20"/>
      <c r="CI1427" s="20"/>
      <c r="CJ1427" s="20"/>
      <c r="CK1427" s="20"/>
      <c r="CL1427" s="20"/>
      <c r="CM1427" s="20"/>
      <c r="CN1427" s="20"/>
      <c r="CO1427" s="20"/>
      <c r="CP1427" s="20"/>
      <c r="CQ1427" s="20"/>
      <c r="CR1427" s="20"/>
      <c r="CS1427" s="20"/>
      <c r="CT1427" s="20"/>
      <c r="CU1427" s="20"/>
      <c r="CV1427" s="20"/>
      <c r="CW1427" s="20"/>
      <c r="CX1427" s="20"/>
      <c r="CY1427" s="20"/>
      <c r="CZ1427" s="20"/>
      <c r="DA1427" s="20"/>
      <c r="DB1427" s="20"/>
      <c r="DC1427" s="20"/>
      <c r="DD1427" s="20"/>
      <c r="DE1427" s="20"/>
      <c r="DF1427" s="20"/>
      <c r="DG1427" s="20"/>
      <c r="DH1427" s="20"/>
      <c r="DI1427" s="20"/>
      <c r="DJ1427" s="20"/>
      <c r="DK1427" s="20"/>
      <c r="DL1427" s="20"/>
      <c r="DM1427" s="20"/>
      <c r="DN1427" s="20"/>
      <c r="DO1427" s="20"/>
      <c r="DP1427" s="20"/>
      <c r="DQ1427" s="20"/>
      <c r="DR1427" s="20"/>
      <c r="DS1427" s="20"/>
      <c r="DT1427" s="20"/>
      <c r="DU1427" s="20"/>
      <c r="DV1427" s="20"/>
      <c r="DW1427" s="20"/>
      <c r="DX1427" s="20"/>
      <c r="DY1427" s="20"/>
      <c r="DZ1427" s="20"/>
      <c r="EA1427" s="20"/>
      <c r="EB1427" s="20"/>
      <c r="EC1427" s="20"/>
      <c r="ED1427" s="20"/>
      <c r="EE1427" s="20"/>
      <c r="EF1427" s="20"/>
      <c r="EG1427" s="20"/>
      <c r="EH1427" s="20"/>
    </row>
    <row r="1428" spans="1:141" s="19" customFormat="1" ht="12" customHeight="1" x14ac:dyDescent="0.25">
      <c r="A1428" s="22"/>
      <c r="B1428" s="4"/>
      <c r="C1428" s="73"/>
      <c r="D1428" s="73"/>
      <c r="E1428" s="73"/>
      <c r="F1428" s="73"/>
      <c r="G1428" s="73"/>
      <c r="H1428" s="73"/>
      <c r="I1428" s="73"/>
      <c r="J1428" s="73"/>
      <c r="K1428" s="82"/>
      <c r="L1428" s="81"/>
      <c r="M1428" s="81"/>
      <c r="N1428" s="55"/>
      <c r="O1428" s="55"/>
      <c r="P1428" s="56"/>
      <c r="Q1428" s="17"/>
      <c r="R1428" s="150"/>
      <c r="S1428" s="150"/>
      <c r="T1428" s="150"/>
      <c r="U1428" s="150"/>
      <c r="V1428" s="321"/>
      <c r="W1428" s="338"/>
      <c r="X1428" s="192"/>
      <c r="Y1428" s="195"/>
      <c r="Z1428" s="151"/>
      <c r="AA1428" s="152"/>
      <c r="AB1428" s="152"/>
      <c r="AC1428" s="152"/>
      <c r="AD1428" s="152"/>
      <c r="AE1428" s="20"/>
      <c r="AF1428" s="20"/>
      <c r="AG1428" s="20"/>
      <c r="AH1428" s="20"/>
      <c r="AI1428" s="20"/>
      <c r="AJ1428" s="20"/>
      <c r="AK1428" s="20"/>
      <c r="AL1428" s="20"/>
      <c r="AM1428" s="20"/>
      <c r="AN1428" s="20"/>
      <c r="AO1428" s="20"/>
      <c r="AP1428" s="20"/>
      <c r="AQ1428" s="20"/>
      <c r="AR1428" s="20"/>
      <c r="AS1428" s="20"/>
      <c r="AT1428" s="20"/>
      <c r="AU1428" s="20"/>
      <c r="AV1428" s="20"/>
      <c r="AW1428" s="20"/>
      <c r="AX1428" s="20"/>
      <c r="AY1428" s="20"/>
      <c r="AZ1428" s="20"/>
      <c r="BA1428" s="20"/>
      <c r="BB1428" s="20"/>
      <c r="BC1428" s="20"/>
      <c r="BD1428" s="20"/>
      <c r="BE1428" s="20"/>
      <c r="BF1428" s="20"/>
      <c r="BG1428" s="20"/>
      <c r="BH1428" s="20"/>
      <c r="BI1428" s="20"/>
      <c r="BJ1428" s="20"/>
      <c r="BK1428" s="20"/>
      <c r="BL1428" s="20"/>
      <c r="BM1428" s="20"/>
      <c r="BN1428" s="20"/>
      <c r="BO1428" s="20"/>
      <c r="BP1428" s="20"/>
      <c r="BQ1428" s="20"/>
      <c r="BR1428" s="20"/>
      <c r="BS1428" s="20"/>
      <c r="BT1428" s="20"/>
      <c r="BU1428" s="20"/>
      <c r="BV1428" s="20"/>
      <c r="BW1428" s="20"/>
      <c r="BX1428" s="20"/>
      <c r="BY1428" s="20"/>
      <c r="BZ1428" s="20"/>
      <c r="CA1428" s="20"/>
      <c r="CB1428" s="20"/>
      <c r="CC1428" s="20"/>
      <c r="CD1428" s="20"/>
      <c r="CE1428" s="20"/>
      <c r="CF1428" s="20"/>
      <c r="CG1428" s="20"/>
      <c r="CH1428" s="20"/>
      <c r="CI1428" s="20"/>
      <c r="CJ1428" s="20"/>
      <c r="CK1428" s="20"/>
      <c r="CL1428" s="20"/>
      <c r="CM1428" s="20"/>
      <c r="CN1428" s="20"/>
      <c r="CO1428" s="20"/>
      <c r="CP1428" s="20"/>
      <c r="CQ1428" s="20"/>
      <c r="CR1428" s="20"/>
      <c r="CS1428" s="20"/>
      <c r="CT1428" s="20"/>
      <c r="CU1428" s="20"/>
      <c r="CV1428" s="20"/>
      <c r="CW1428" s="20"/>
      <c r="CX1428" s="20"/>
      <c r="CY1428" s="20"/>
      <c r="CZ1428" s="20"/>
      <c r="DA1428" s="20"/>
      <c r="DB1428" s="20"/>
      <c r="DC1428" s="20"/>
      <c r="DD1428" s="20"/>
      <c r="DE1428" s="20"/>
      <c r="DF1428" s="20"/>
      <c r="DG1428" s="20"/>
      <c r="DH1428" s="20"/>
      <c r="DI1428" s="20"/>
      <c r="DJ1428" s="20"/>
      <c r="DK1428" s="20"/>
      <c r="DL1428" s="20"/>
      <c r="DM1428" s="20"/>
      <c r="DN1428" s="20"/>
      <c r="DO1428" s="20"/>
      <c r="DP1428" s="20"/>
      <c r="DQ1428" s="20"/>
      <c r="DR1428" s="20"/>
      <c r="DS1428" s="20"/>
      <c r="DT1428" s="20"/>
      <c r="DU1428" s="20"/>
      <c r="DV1428" s="20"/>
      <c r="DW1428" s="20"/>
      <c r="DX1428" s="20"/>
      <c r="DY1428" s="20"/>
      <c r="DZ1428" s="20"/>
      <c r="EA1428" s="20"/>
      <c r="EB1428" s="20"/>
      <c r="EC1428" s="20"/>
      <c r="ED1428" s="20"/>
      <c r="EE1428" s="20"/>
      <c r="EF1428" s="20"/>
      <c r="EG1428" s="20"/>
      <c r="EH1428" s="20"/>
    </row>
    <row r="1429" spans="1:141" s="19" customFormat="1" ht="12" customHeight="1" x14ac:dyDescent="0.25">
      <c r="A1429" s="22"/>
      <c r="B1429" s="4"/>
      <c r="C1429" s="73"/>
      <c r="D1429" s="73"/>
      <c r="E1429" s="73"/>
      <c r="F1429" s="73"/>
      <c r="G1429" s="73"/>
      <c r="H1429" s="73"/>
      <c r="I1429" s="73"/>
      <c r="J1429" s="73"/>
      <c r="K1429" s="82"/>
      <c r="L1429" s="81"/>
      <c r="M1429" s="81"/>
      <c r="N1429" s="55"/>
      <c r="O1429" s="55"/>
      <c r="P1429" s="56"/>
      <c r="Q1429" s="17"/>
      <c r="R1429" s="150"/>
      <c r="S1429" s="150"/>
      <c r="T1429" s="150"/>
      <c r="U1429" s="150"/>
      <c r="V1429" s="321"/>
      <c r="W1429" s="338"/>
      <c r="X1429" s="192"/>
      <c r="Y1429" s="195"/>
      <c r="Z1429" s="151"/>
      <c r="AA1429" s="152"/>
      <c r="AB1429" s="152"/>
      <c r="AC1429" s="152"/>
      <c r="AD1429" s="152"/>
      <c r="AE1429" s="20"/>
      <c r="AF1429" s="20"/>
      <c r="AG1429" s="20"/>
      <c r="AH1429" s="20"/>
      <c r="AI1429" s="20"/>
      <c r="AJ1429" s="20"/>
      <c r="AK1429" s="20"/>
      <c r="AL1429" s="20"/>
      <c r="AM1429" s="20"/>
      <c r="AN1429" s="20"/>
      <c r="AO1429" s="20"/>
      <c r="AP1429" s="20"/>
      <c r="AQ1429" s="20"/>
      <c r="AR1429" s="20"/>
      <c r="AS1429" s="20"/>
      <c r="AT1429" s="20"/>
      <c r="AU1429" s="20"/>
      <c r="AV1429" s="20"/>
      <c r="AW1429" s="20"/>
      <c r="AX1429" s="20"/>
      <c r="AY1429" s="20"/>
      <c r="AZ1429" s="20"/>
      <c r="BA1429" s="20"/>
      <c r="BB1429" s="20"/>
      <c r="BC1429" s="20"/>
      <c r="BD1429" s="20"/>
      <c r="BE1429" s="20"/>
      <c r="BF1429" s="20"/>
      <c r="BG1429" s="20"/>
      <c r="BH1429" s="20"/>
      <c r="BI1429" s="20"/>
      <c r="BJ1429" s="20"/>
      <c r="BK1429" s="20"/>
      <c r="BL1429" s="20"/>
      <c r="BM1429" s="20"/>
      <c r="BN1429" s="20"/>
      <c r="BO1429" s="20"/>
      <c r="BP1429" s="20"/>
      <c r="BQ1429" s="20"/>
      <c r="BR1429" s="20"/>
      <c r="BS1429" s="20"/>
      <c r="BT1429" s="20"/>
      <c r="BU1429" s="20"/>
      <c r="BV1429" s="20"/>
      <c r="BW1429" s="20"/>
      <c r="BX1429" s="20"/>
      <c r="BY1429" s="20"/>
      <c r="BZ1429" s="20"/>
      <c r="CA1429" s="20"/>
      <c r="CB1429" s="20"/>
      <c r="CC1429" s="20"/>
      <c r="CD1429" s="20"/>
      <c r="CE1429" s="20"/>
      <c r="CF1429" s="20"/>
      <c r="CG1429" s="20"/>
      <c r="CH1429" s="20"/>
      <c r="CI1429" s="20"/>
      <c r="CJ1429" s="20"/>
      <c r="CK1429" s="20"/>
      <c r="CL1429" s="20"/>
      <c r="CM1429" s="20"/>
      <c r="CN1429" s="20"/>
      <c r="CO1429" s="20"/>
      <c r="CP1429" s="20"/>
      <c r="CQ1429" s="20"/>
      <c r="CR1429" s="20"/>
      <c r="CS1429" s="20"/>
      <c r="CT1429" s="20"/>
      <c r="CU1429" s="20"/>
      <c r="CV1429" s="20"/>
      <c r="CW1429" s="20"/>
      <c r="CX1429" s="20"/>
      <c r="CY1429" s="20"/>
      <c r="CZ1429" s="20"/>
      <c r="DA1429" s="20"/>
      <c r="DB1429" s="20"/>
      <c r="DC1429" s="20"/>
      <c r="DD1429" s="20"/>
      <c r="DE1429" s="20"/>
      <c r="DF1429" s="20"/>
      <c r="DG1429" s="20"/>
      <c r="DH1429" s="20"/>
      <c r="DI1429" s="20"/>
      <c r="DJ1429" s="20"/>
      <c r="DK1429" s="20"/>
      <c r="DL1429" s="20"/>
      <c r="DM1429" s="20"/>
      <c r="DN1429" s="20"/>
      <c r="DO1429" s="20"/>
      <c r="DP1429" s="20"/>
      <c r="DQ1429" s="20"/>
      <c r="DR1429" s="20"/>
      <c r="DS1429" s="20"/>
      <c r="DT1429" s="20"/>
      <c r="DU1429" s="20"/>
      <c r="DV1429" s="20"/>
      <c r="DW1429" s="20"/>
      <c r="DX1429" s="20"/>
      <c r="DY1429" s="20"/>
      <c r="DZ1429" s="20"/>
      <c r="EA1429" s="20"/>
      <c r="EB1429" s="20"/>
      <c r="EC1429" s="20"/>
      <c r="ED1429" s="20"/>
      <c r="EE1429" s="20"/>
      <c r="EF1429" s="20"/>
      <c r="EG1429" s="20"/>
      <c r="EH1429" s="20"/>
    </row>
    <row r="1430" spans="1:141" s="19" customFormat="1" ht="12" customHeight="1" x14ac:dyDescent="0.25">
      <c r="B1430" s="4"/>
      <c r="C1430" s="73"/>
      <c r="D1430" s="73"/>
      <c r="E1430" s="73"/>
      <c r="F1430" s="73"/>
      <c r="G1430" s="73"/>
      <c r="H1430" s="73"/>
      <c r="I1430" s="73"/>
      <c r="J1430" s="73"/>
      <c r="K1430" s="82"/>
      <c r="L1430" s="81"/>
      <c r="M1430" s="81"/>
      <c r="N1430" s="55"/>
      <c r="O1430" s="55"/>
      <c r="P1430" s="56"/>
      <c r="Q1430" s="17"/>
      <c r="R1430" s="150"/>
      <c r="S1430" s="150"/>
      <c r="T1430" s="150"/>
      <c r="U1430" s="150"/>
      <c r="V1430" s="321"/>
      <c r="W1430" s="338"/>
      <c r="X1430" s="192"/>
      <c r="Y1430" s="195"/>
      <c r="Z1430" s="151"/>
      <c r="AA1430" s="152"/>
      <c r="AB1430" s="152"/>
      <c r="AC1430" s="152"/>
      <c r="AD1430" s="152"/>
      <c r="AE1430" s="20"/>
      <c r="AF1430" s="20"/>
      <c r="AG1430" s="20"/>
      <c r="AH1430" s="20"/>
      <c r="AI1430" s="20"/>
      <c r="AJ1430" s="20"/>
      <c r="AK1430" s="20"/>
      <c r="AL1430" s="20"/>
      <c r="AM1430" s="20"/>
      <c r="AN1430" s="20"/>
      <c r="AO1430" s="20"/>
      <c r="AP1430" s="20"/>
      <c r="AQ1430" s="20"/>
      <c r="AR1430" s="20"/>
      <c r="AS1430" s="20"/>
      <c r="AT1430" s="20"/>
      <c r="AU1430" s="20"/>
      <c r="AV1430" s="20"/>
      <c r="AW1430" s="20"/>
      <c r="AX1430" s="20"/>
      <c r="AY1430" s="20"/>
      <c r="AZ1430" s="20"/>
      <c r="BA1430" s="20"/>
      <c r="BB1430" s="20"/>
      <c r="BC1430" s="20"/>
      <c r="BD1430" s="20"/>
      <c r="BE1430" s="20"/>
      <c r="BF1430" s="20"/>
      <c r="BG1430" s="20"/>
      <c r="BH1430" s="20"/>
      <c r="BI1430" s="20"/>
      <c r="BJ1430" s="20"/>
      <c r="BK1430" s="20"/>
      <c r="BL1430" s="20"/>
      <c r="BM1430" s="20"/>
      <c r="BN1430" s="20"/>
      <c r="BO1430" s="20"/>
      <c r="BP1430" s="20"/>
      <c r="BQ1430" s="20"/>
      <c r="BR1430" s="20"/>
      <c r="BS1430" s="20"/>
      <c r="BT1430" s="20"/>
      <c r="BU1430" s="20"/>
      <c r="BV1430" s="20"/>
      <c r="BW1430" s="20"/>
      <c r="BX1430" s="20"/>
      <c r="BY1430" s="20"/>
      <c r="BZ1430" s="20"/>
      <c r="CA1430" s="20"/>
      <c r="CB1430" s="20"/>
      <c r="CC1430" s="20"/>
      <c r="CD1430" s="20"/>
      <c r="CE1430" s="20"/>
      <c r="CF1430" s="20"/>
      <c r="CG1430" s="20"/>
      <c r="CH1430" s="20"/>
      <c r="CI1430" s="20"/>
      <c r="CJ1430" s="20"/>
      <c r="CK1430" s="20"/>
      <c r="CL1430" s="20"/>
      <c r="CM1430" s="20"/>
      <c r="CN1430" s="20"/>
      <c r="CO1430" s="20"/>
      <c r="CP1430" s="20"/>
      <c r="CQ1430" s="20"/>
      <c r="CR1430" s="20"/>
      <c r="CS1430" s="20"/>
      <c r="CT1430" s="20"/>
      <c r="CU1430" s="20"/>
      <c r="CV1430" s="20"/>
      <c r="CW1430" s="20"/>
      <c r="CX1430" s="20"/>
      <c r="CY1430" s="20"/>
      <c r="CZ1430" s="20"/>
      <c r="DA1430" s="20"/>
      <c r="DB1430" s="20"/>
      <c r="DC1430" s="20"/>
      <c r="DD1430" s="20"/>
      <c r="DE1430" s="20"/>
      <c r="DF1430" s="20"/>
      <c r="DG1430" s="20"/>
      <c r="DH1430" s="20"/>
      <c r="DI1430" s="20"/>
      <c r="DJ1430" s="20"/>
      <c r="DK1430" s="20"/>
      <c r="DL1430" s="20"/>
      <c r="DM1430" s="20"/>
      <c r="DN1430" s="20"/>
      <c r="DO1430" s="20"/>
      <c r="DP1430" s="20"/>
      <c r="DQ1430" s="20"/>
      <c r="DR1430" s="20"/>
      <c r="DS1430" s="20"/>
      <c r="DT1430" s="20"/>
      <c r="DU1430" s="20"/>
      <c r="DV1430" s="20"/>
      <c r="DW1430" s="20"/>
      <c r="DX1430" s="20"/>
      <c r="DY1430" s="20"/>
      <c r="DZ1430" s="20"/>
      <c r="EA1430" s="20"/>
      <c r="EB1430" s="20"/>
      <c r="EC1430" s="20"/>
      <c r="ED1430" s="20"/>
      <c r="EE1430" s="20"/>
      <c r="EF1430" s="20"/>
      <c r="EG1430" s="20"/>
      <c r="EH1430" s="20"/>
    </row>
    <row r="1431" spans="1:141" s="19" customFormat="1" ht="12" customHeight="1" x14ac:dyDescent="0.25">
      <c r="B1431" s="4"/>
      <c r="C1431" s="73"/>
      <c r="D1431" s="73"/>
      <c r="E1431" s="73"/>
      <c r="F1431" s="73"/>
      <c r="G1431" s="73"/>
      <c r="H1431" s="73"/>
      <c r="I1431" s="73"/>
      <c r="J1431" s="73"/>
      <c r="K1431" s="82"/>
      <c r="L1431" s="81"/>
      <c r="M1431" s="81"/>
      <c r="N1431" s="55"/>
      <c r="O1431" s="55"/>
      <c r="P1431" s="56"/>
      <c r="Q1431" s="17"/>
      <c r="R1431" s="150"/>
      <c r="S1431" s="150"/>
      <c r="T1431" s="150"/>
      <c r="U1431" s="150"/>
      <c r="V1431" s="321"/>
      <c r="W1431" s="338"/>
      <c r="X1431" s="192"/>
      <c r="Y1431" s="195"/>
      <c r="Z1431" s="151"/>
      <c r="AA1431" s="152"/>
      <c r="AB1431" s="152"/>
      <c r="AC1431" s="152"/>
      <c r="AD1431" s="152"/>
      <c r="AE1431" s="20"/>
      <c r="AF1431" s="20"/>
      <c r="AG1431" s="20"/>
      <c r="AH1431" s="20"/>
      <c r="AI1431" s="20"/>
      <c r="AJ1431" s="20"/>
      <c r="AK1431" s="20"/>
      <c r="AL1431" s="20"/>
      <c r="AM1431" s="20"/>
      <c r="AN1431" s="20"/>
      <c r="AO1431" s="20"/>
      <c r="AP1431" s="20"/>
      <c r="AQ1431" s="20"/>
      <c r="AR1431" s="20"/>
      <c r="AS1431" s="20"/>
      <c r="AT1431" s="20"/>
      <c r="AU1431" s="20"/>
      <c r="AV1431" s="20"/>
      <c r="AW1431" s="20"/>
      <c r="AX1431" s="20"/>
      <c r="AY1431" s="20"/>
      <c r="AZ1431" s="20"/>
      <c r="BA1431" s="20"/>
      <c r="BB1431" s="20"/>
      <c r="BC1431" s="20"/>
      <c r="BD1431" s="20"/>
      <c r="BE1431" s="20"/>
      <c r="BF1431" s="20"/>
      <c r="BG1431" s="20"/>
      <c r="BH1431" s="20"/>
      <c r="BI1431" s="20"/>
      <c r="BJ1431" s="20"/>
      <c r="BK1431" s="20"/>
      <c r="BL1431" s="20"/>
      <c r="BM1431" s="20"/>
      <c r="BN1431" s="20"/>
      <c r="BO1431" s="20"/>
      <c r="BP1431" s="20"/>
      <c r="BQ1431" s="20"/>
      <c r="BR1431" s="20"/>
      <c r="BS1431" s="20"/>
      <c r="BT1431" s="20"/>
      <c r="BU1431" s="20"/>
      <c r="BV1431" s="20"/>
      <c r="BW1431" s="20"/>
      <c r="BX1431" s="20"/>
      <c r="BY1431" s="20"/>
      <c r="BZ1431" s="20"/>
      <c r="CA1431" s="20"/>
      <c r="CB1431" s="20"/>
      <c r="CC1431" s="20"/>
      <c r="CD1431" s="20"/>
      <c r="CE1431" s="20"/>
      <c r="CF1431" s="20"/>
      <c r="CG1431" s="20"/>
      <c r="CH1431" s="20"/>
      <c r="CI1431" s="20"/>
      <c r="CJ1431" s="20"/>
      <c r="CK1431" s="20"/>
      <c r="CL1431" s="20"/>
      <c r="CM1431" s="20"/>
      <c r="CN1431" s="20"/>
      <c r="CO1431" s="20"/>
      <c r="CP1431" s="20"/>
      <c r="CQ1431" s="20"/>
      <c r="CR1431" s="20"/>
      <c r="CS1431" s="20"/>
      <c r="CT1431" s="20"/>
      <c r="CU1431" s="20"/>
      <c r="CV1431" s="20"/>
      <c r="CW1431" s="20"/>
      <c r="CX1431" s="20"/>
      <c r="CY1431" s="20"/>
      <c r="CZ1431" s="20"/>
      <c r="DA1431" s="20"/>
      <c r="DB1431" s="20"/>
      <c r="DC1431" s="20"/>
      <c r="DD1431" s="20"/>
      <c r="DE1431" s="20"/>
      <c r="DF1431" s="20"/>
      <c r="DG1431" s="20"/>
      <c r="DH1431" s="20"/>
      <c r="DI1431" s="20"/>
      <c r="DJ1431" s="20"/>
      <c r="DK1431" s="20"/>
      <c r="DL1431" s="20"/>
      <c r="DM1431" s="20"/>
      <c r="DN1431" s="20"/>
      <c r="DO1431" s="20"/>
      <c r="DP1431" s="20"/>
      <c r="DQ1431" s="20"/>
      <c r="DR1431" s="20"/>
      <c r="DS1431" s="20"/>
      <c r="DT1431" s="20"/>
      <c r="DU1431" s="20"/>
      <c r="DV1431" s="20"/>
      <c r="DW1431" s="20"/>
      <c r="DX1431" s="20"/>
      <c r="DY1431" s="20"/>
      <c r="DZ1431" s="20"/>
      <c r="EA1431" s="20"/>
      <c r="EB1431" s="20"/>
      <c r="EC1431" s="20"/>
      <c r="ED1431" s="20"/>
      <c r="EE1431" s="20"/>
      <c r="EF1431" s="20"/>
      <c r="EG1431" s="20"/>
      <c r="EH1431" s="20"/>
    </row>
    <row r="1432" spans="1:141" s="19" customFormat="1" ht="12" customHeight="1" x14ac:dyDescent="0.25">
      <c r="B1432" s="4"/>
      <c r="C1432" s="73"/>
      <c r="D1432" s="73"/>
      <c r="E1432" s="73"/>
      <c r="F1432" s="73"/>
      <c r="G1432" s="73"/>
      <c r="H1432" s="73"/>
      <c r="I1432" s="73"/>
      <c r="J1432" s="73"/>
      <c r="K1432" s="82"/>
      <c r="L1432" s="81"/>
      <c r="M1432" s="81"/>
      <c r="N1432" s="55"/>
      <c r="O1432" s="55"/>
      <c r="P1432" s="56"/>
      <c r="Q1432" s="17"/>
      <c r="R1432" s="150"/>
      <c r="S1432" s="150"/>
      <c r="T1432" s="150"/>
      <c r="U1432" s="150"/>
      <c r="V1432" s="321"/>
      <c r="W1432" s="338"/>
      <c r="X1432" s="192"/>
      <c r="Y1432" s="195"/>
      <c r="Z1432" s="151"/>
      <c r="AA1432" s="152"/>
      <c r="AB1432" s="152"/>
      <c r="AC1432" s="152"/>
      <c r="AD1432" s="152"/>
      <c r="AE1432" s="20"/>
      <c r="AF1432" s="20"/>
      <c r="AG1432" s="20"/>
      <c r="AH1432" s="20"/>
      <c r="AI1432" s="20"/>
      <c r="AJ1432" s="20"/>
      <c r="AK1432" s="20"/>
      <c r="AL1432" s="20"/>
      <c r="AM1432" s="20"/>
      <c r="AN1432" s="20"/>
      <c r="AO1432" s="20"/>
      <c r="AP1432" s="20"/>
      <c r="AQ1432" s="20"/>
      <c r="AR1432" s="20"/>
      <c r="AS1432" s="20"/>
      <c r="AT1432" s="20"/>
      <c r="AU1432" s="20"/>
      <c r="AV1432" s="20"/>
      <c r="AW1432" s="20"/>
      <c r="AX1432" s="20"/>
      <c r="AY1432" s="20"/>
      <c r="AZ1432" s="20"/>
      <c r="BA1432" s="20"/>
      <c r="BB1432" s="20"/>
      <c r="BC1432" s="20"/>
      <c r="BD1432" s="20"/>
      <c r="BE1432" s="20"/>
      <c r="BF1432" s="20"/>
      <c r="BG1432" s="20"/>
      <c r="BH1432" s="20"/>
      <c r="BI1432" s="20"/>
      <c r="BJ1432" s="20"/>
      <c r="BK1432" s="20"/>
      <c r="BL1432" s="20"/>
      <c r="BM1432" s="20"/>
      <c r="BN1432" s="20"/>
      <c r="BO1432" s="20"/>
      <c r="BP1432" s="20"/>
      <c r="BQ1432" s="20"/>
      <c r="BR1432" s="20"/>
      <c r="BS1432" s="20"/>
      <c r="BT1432" s="20"/>
      <c r="BU1432" s="20"/>
      <c r="BV1432" s="20"/>
      <c r="BW1432" s="20"/>
      <c r="BX1432" s="20"/>
      <c r="BY1432" s="20"/>
      <c r="BZ1432" s="20"/>
      <c r="CA1432" s="20"/>
      <c r="CB1432" s="20"/>
      <c r="CC1432" s="20"/>
      <c r="CD1432" s="20"/>
      <c r="CE1432" s="20"/>
      <c r="CF1432" s="20"/>
      <c r="CG1432" s="20"/>
      <c r="CH1432" s="20"/>
      <c r="CI1432" s="20"/>
      <c r="CJ1432" s="20"/>
      <c r="CK1432" s="20"/>
      <c r="CL1432" s="20"/>
      <c r="CM1432" s="20"/>
      <c r="CN1432" s="20"/>
      <c r="CO1432" s="20"/>
      <c r="CP1432" s="20"/>
      <c r="CQ1432" s="20"/>
      <c r="CR1432" s="20"/>
      <c r="CS1432" s="20"/>
      <c r="CT1432" s="20"/>
      <c r="CU1432" s="20"/>
      <c r="CV1432" s="20"/>
      <c r="CW1432" s="20"/>
      <c r="CX1432" s="20"/>
      <c r="CY1432" s="20"/>
      <c r="CZ1432" s="20"/>
      <c r="DA1432" s="20"/>
      <c r="DB1432" s="20"/>
      <c r="DC1432" s="20"/>
      <c r="DD1432" s="20"/>
      <c r="DE1432" s="20"/>
      <c r="DF1432" s="20"/>
      <c r="DG1432" s="20"/>
      <c r="DH1432" s="20"/>
      <c r="DI1432" s="20"/>
      <c r="DJ1432" s="20"/>
      <c r="DK1432" s="20"/>
      <c r="DL1432" s="20"/>
      <c r="DM1432" s="20"/>
      <c r="DN1432" s="20"/>
      <c r="DO1432" s="20"/>
      <c r="DP1432" s="20"/>
      <c r="DQ1432" s="20"/>
      <c r="DR1432" s="20"/>
      <c r="DS1432" s="20"/>
      <c r="DT1432" s="20"/>
      <c r="DU1432" s="20"/>
      <c r="DV1432" s="20"/>
      <c r="DW1432" s="20"/>
      <c r="DX1432" s="20"/>
      <c r="DY1432" s="20"/>
      <c r="DZ1432" s="20"/>
      <c r="EA1432" s="20"/>
      <c r="EB1432" s="20"/>
      <c r="EC1432" s="20"/>
      <c r="ED1432" s="20"/>
      <c r="EE1432" s="20"/>
      <c r="EF1432" s="20"/>
      <c r="EG1432" s="20"/>
      <c r="EH1432" s="20"/>
    </row>
    <row r="1433" spans="1:141" s="19" customFormat="1" ht="12" customHeight="1" x14ac:dyDescent="0.25">
      <c r="A1433" s="22"/>
      <c r="B1433" s="4"/>
      <c r="C1433" s="73"/>
      <c r="D1433" s="73"/>
      <c r="E1433" s="73"/>
      <c r="F1433" s="73"/>
      <c r="G1433" s="73"/>
      <c r="H1433" s="73"/>
      <c r="I1433" s="73"/>
      <c r="J1433" s="73"/>
      <c r="K1433" s="82"/>
      <c r="L1433" s="81"/>
      <c r="M1433" s="81"/>
      <c r="N1433" s="55"/>
      <c r="O1433" s="55"/>
      <c r="P1433" s="56"/>
      <c r="Q1433" s="17"/>
      <c r="R1433" s="150"/>
      <c r="S1433" s="150"/>
      <c r="T1433" s="150"/>
      <c r="U1433" s="150"/>
      <c r="V1433" s="321"/>
      <c r="W1433" s="338"/>
      <c r="X1433" s="192"/>
      <c r="Y1433" s="195"/>
      <c r="Z1433" s="151"/>
      <c r="AA1433" s="152"/>
      <c r="AB1433" s="152"/>
      <c r="AC1433" s="152"/>
      <c r="AD1433" s="152"/>
      <c r="AE1433" s="20"/>
      <c r="AF1433" s="20"/>
      <c r="AG1433" s="20"/>
      <c r="AH1433" s="20"/>
      <c r="AI1433" s="20"/>
      <c r="AJ1433" s="20"/>
      <c r="AK1433" s="20"/>
      <c r="AL1433" s="20"/>
      <c r="AM1433" s="20"/>
      <c r="AN1433" s="20"/>
      <c r="AO1433" s="20"/>
      <c r="AP1433" s="20"/>
      <c r="AQ1433" s="20"/>
      <c r="AR1433" s="20"/>
      <c r="AS1433" s="20"/>
      <c r="AT1433" s="20"/>
      <c r="AU1433" s="20"/>
      <c r="AV1433" s="20"/>
      <c r="AW1433" s="20"/>
      <c r="AX1433" s="20"/>
      <c r="AY1433" s="20"/>
      <c r="AZ1433" s="20"/>
      <c r="BA1433" s="20"/>
      <c r="BB1433" s="20"/>
      <c r="BC1433" s="20"/>
      <c r="BD1433" s="20"/>
      <c r="BE1433" s="20"/>
      <c r="BF1433" s="20"/>
      <c r="BG1433" s="20"/>
      <c r="BH1433" s="20"/>
      <c r="BI1433" s="20"/>
      <c r="BJ1433" s="20"/>
      <c r="BK1433" s="20"/>
      <c r="BL1433" s="20"/>
      <c r="BM1433" s="20"/>
      <c r="BN1433" s="20"/>
      <c r="BO1433" s="20"/>
      <c r="BP1433" s="20"/>
      <c r="BQ1433" s="20"/>
      <c r="BR1433" s="20"/>
      <c r="BS1433" s="20"/>
      <c r="BT1433" s="20"/>
      <c r="BU1433" s="20"/>
      <c r="BV1433" s="20"/>
      <c r="BW1433" s="20"/>
      <c r="BX1433" s="20"/>
      <c r="BY1433" s="20"/>
      <c r="BZ1433" s="20"/>
      <c r="CA1433" s="20"/>
      <c r="CB1433" s="20"/>
      <c r="CC1433" s="20"/>
      <c r="CD1433" s="20"/>
      <c r="CE1433" s="20"/>
      <c r="CF1433" s="20"/>
      <c r="CG1433" s="20"/>
      <c r="CH1433" s="20"/>
      <c r="CI1433" s="20"/>
      <c r="CJ1433" s="20"/>
      <c r="CK1433" s="20"/>
      <c r="CL1433" s="20"/>
      <c r="CM1433" s="20"/>
      <c r="CN1433" s="20"/>
      <c r="CO1433" s="20"/>
      <c r="CP1433" s="20"/>
      <c r="CQ1433" s="20"/>
      <c r="CR1433" s="20"/>
      <c r="CS1433" s="20"/>
      <c r="CT1433" s="20"/>
      <c r="CU1433" s="20"/>
      <c r="CV1433" s="20"/>
      <c r="CW1433" s="20"/>
      <c r="CX1433" s="20"/>
      <c r="CY1433" s="20"/>
      <c r="CZ1433" s="20"/>
      <c r="DA1433" s="20"/>
      <c r="DB1433" s="20"/>
      <c r="DC1433" s="20"/>
      <c r="DD1433" s="20"/>
      <c r="DE1433" s="20"/>
      <c r="DF1433" s="20"/>
      <c r="DG1433" s="20"/>
      <c r="DH1433" s="20"/>
      <c r="DI1433" s="20"/>
      <c r="DJ1433" s="20"/>
      <c r="DK1433" s="20"/>
      <c r="DL1433" s="20"/>
      <c r="DM1433" s="20"/>
      <c r="DN1433" s="20"/>
      <c r="DO1433" s="20"/>
      <c r="DP1433" s="20"/>
      <c r="DQ1433" s="20"/>
      <c r="DR1433" s="20"/>
      <c r="DS1433" s="20"/>
      <c r="DT1433" s="20"/>
      <c r="DU1433" s="20"/>
      <c r="DV1433" s="20"/>
      <c r="DW1433" s="20"/>
      <c r="DX1433" s="20"/>
      <c r="DY1433" s="20"/>
      <c r="DZ1433" s="20"/>
      <c r="EA1433" s="20"/>
      <c r="EB1433" s="20"/>
      <c r="EC1433" s="20"/>
      <c r="ED1433" s="20"/>
      <c r="EE1433" s="20"/>
      <c r="EF1433" s="20"/>
      <c r="EG1433" s="20"/>
      <c r="EH1433" s="20"/>
    </row>
    <row r="1434" spans="1:141" s="19" customFormat="1" ht="12" customHeight="1" x14ac:dyDescent="0.25">
      <c r="A1434" s="22"/>
      <c r="B1434" s="4"/>
      <c r="C1434" s="73"/>
      <c r="D1434" s="73"/>
      <c r="E1434" s="73"/>
      <c r="F1434" s="73"/>
      <c r="G1434" s="73"/>
      <c r="H1434" s="73"/>
      <c r="I1434" s="73"/>
      <c r="J1434" s="73"/>
      <c r="K1434" s="82"/>
      <c r="L1434" s="81"/>
      <c r="M1434" s="81"/>
      <c r="N1434" s="55"/>
      <c r="O1434" s="55"/>
      <c r="P1434" s="56"/>
      <c r="Q1434" s="17"/>
      <c r="R1434" s="150"/>
      <c r="S1434" s="150"/>
      <c r="T1434" s="150"/>
      <c r="U1434" s="150"/>
      <c r="V1434" s="321"/>
      <c r="W1434" s="338"/>
      <c r="X1434" s="192"/>
      <c r="Y1434" s="195"/>
      <c r="Z1434" s="151"/>
      <c r="AA1434" s="152"/>
      <c r="AB1434" s="152"/>
      <c r="AC1434" s="152"/>
      <c r="AD1434" s="152"/>
      <c r="AE1434" s="20"/>
      <c r="AF1434" s="20"/>
      <c r="AG1434" s="20"/>
      <c r="AH1434" s="20"/>
      <c r="AI1434" s="20"/>
      <c r="AJ1434" s="20"/>
      <c r="AK1434" s="20"/>
      <c r="AL1434" s="20"/>
      <c r="AM1434" s="20"/>
      <c r="AN1434" s="20"/>
      <c r="AO1434" s="20"/>
      <c r="AP1434" s="20"/>
      <c r="AQ1434" s="20"/>
      <c r="AR1434" s="20"/>
      <c r="AS1434" s="20"/>
      <c r="AT1434" s="20"/>
      <c r="AU1434" s="20"/>
      <c r="AV1434" s="20"/>
      <c r="AW1434" s="20"/>
      <c r="AX1434" s="20"/>
      <c r="AY1434" s="20"/>
      <c r="AZ1434" s="20"/>
      <c r="BA1434" s="20"/>
      <c r="BB1434" s="20"/>
      <c r="BC1434" s="20"/>
      <c r="BD1434" s="20"/>
      <c r="BE1434" s="20"/>
      <c r="BF1434" s="20"/>
      <c r="BG1434" s="20"/>
      <c r="BH1434" s="20"/>
      <c r="BI1434" s="20"/>
      <c r="BJ1434" s="20"/>
      <c r="BK1434" s="20"/>
      <c r="BL1434" s="20"/>
      <c r="BM1434" s="20"/>
      <c r="BN1434" s="20"/>
      <c r="BO1434" s="20"/>
      <c r="BP1434" s="20"/>
      <c r="BQ1434" s="20"/>
      <c r="BR1434" s="20"/>
      <c r="BS1434" s="20"/>
      <c r="BT1434" s="20"/>
      <c r="BU1434" s="20"/>
      <c r="BV1434" s="20"/>
      <c r="BW1434" s="20"/>
      <c r="BX1434" s="20"/>
      <c r="BY1434" s="20"/>
      <c r="BZ1434" s="20"/>
      <c r="CA1434" s="20"/>
      <c r="CB1434" s="20"/>
      <c r="CC1434" s="20"/>
      <c r="CD1434" s="20"/>
      <c r="CE1434" s="20"/>
      <c r="CF1434" s="20"/>
      <c r="CG1434" s="20"/>
      <c r="CH1434" s="20"/>
      <c r="CI1434" s="20"/>
      <c r="CJ1434" s="20"/>
      <c r="CK1434" s="20"/>
      <c r="CL1434" s="20"/>
      <c r="CM1434" s="20"/>
      <c r="CN1434" s="20"/>
      <c r="CO1434" s="20"/>
      <c r="CP1434" s="20"/>
      <c r="CQ1434" s="20"/>
      <c r="CR1434" s="20"/>
      <c r="CS1434" s="20"/>
      <c r="CT1434" s="20"/>
      <c r="CU1434" s="20"/>
      <c r="CV1434" s="20"/>
      <c r="CW1434" s="20"/>
      <c r="CX1434" s="20"/>
      <c r="CY1434" s="20"/>
      <c r="CZ1434" s="20"/>
      <c r="DA1434" s="20"/>
      <c r="DB1434" s="20"/>
      <c r="DC1434" s="20"/>
      <c r="DD1434" s="20"/>
      <c r="DE1434" s="20"/>
      <c r="DF1434" s="20"/>
      <c r="DG1434" s="20"/>
      <c r="DH1434" s="20"/>
      <c r="DI1434" s="20"/>
      <c r="DJ1434" s="20"/>
      <c r="DK1434" s="20"/>
      <c r="DL1434" s="20"/>
      <c r="DM1434" s="20"/>
      <c r="DN1434" s="20"/>
      <c r="DO1434" s="20"/>
      <c r="DP1434" s="20"/>
      <c r="DQ1434" s="20"/>
      <c r="DR1434" s="20"/>
      <c r="DS1434" s="20"/>
      <c r="DT1434" s="20"/>
      <c r="DU1434" s="20"/>
      <c r="DV1434" s="20"/>
      <c r="DW1434" s="20"/>
      <c r="DX1434" s="20"/>
      <c r="DY1434" s="20"/>
      <c r="DZ1434" s="20"/>
      <c r="EA1434" s="20"/>
      <c r="EB1434" s="20"/>
      <c r="EC1434" s="20"/>
      <c r="ED1434" s="20"/>
      <c r="EE1434" s="20"/>
      <c r="EF1434" s="20"/>
      <c r="EG1434" s="20"/>
      <c r="EH1434" s="20"/>
    </row>
    <row r="1435" spans="1:141" s="19" customFormat="1" ht="12" customHeight="1" x14ac:dyDescent="0.25">
      <c r="A1435" s="22"/>
      <c r="B1435" s="4"/>
      <c r="C1435" s="73"/>
      <c r="D1435" s="73"/>
      <c r="E1435" s="73"/>
      <c r="F1435" s="73"/>
      <c r="G1435" s="73"/>
      <c r="H1435" s="73"/>
      <c r="I1435" s="73"/>
      <c r="J1435" s="73"/>
      <c r="K1435" s="82"/>
      <c r="L1435" s="81"/>
      <c r="M1435" s="81"/>
      <c r="N1435" s="55"/>
      <c r="O1435" s="55"/>
      <c r="P1435" s="56"/>
      <c r="Q1435" s="17"/>
      <c r="R1435" s="150"/>
      <c r="S1435" s="150"/>
      <c r="T1435" s="150"/>
      <c r="U1435" s="150"/>
      <c r="V1435" s="321"/>
      <c r="W1435" s="338"/>
      <c r="X1435" s="192"/>
      <c r="Y1435" s="195"/>
      <c r="Z1435" s="151"/>
      <c r="AA1435" s="152"/>
      <c r="AB1435" s="152"/>
      <c r="AC1435" s="152"/>
      <c r="AD1435" s="152"/>
      <c r="AE1435" s="20"/>
      <c r="AF1435" s="20"/>
      <c r="AG1435" s="20"/>
      <c r="AH1435" s="20"/>
      <c r="AI1435" s="20"/>
      <c r="AJ1435" s="20"/>
      <c r="AK1435" s="20"/>
      <c r="AL1435" s="20"/>
      <c r="AM1435" s="20"/>
      <c r="AN1435" s="20"/>
      <c r="AO1435" s="20"/>
      <c r="AP1435" s="20"/>
      <c r="AQ1435" s="20"/>
      <c r="AR1435" s="20"/>
      <c r="AS1435" s="20"/>
      <c r="AT1435" s="20"/>
      <c r="AU1435" s="20"/>
      <c r="AV1435" s="20"/>
      <c r="AW1435" s="20"/>
      <c r="AX1435" s="20"/>
      <c r="AY1435" s="20"/>
      <c r="AZ1435" s="20"/>
      <c r="BA1435" s="20"/>
      <c r="BB1435" s="20"/>
      <c r="BC1435" s="20"/>
      <c r="BD1435" s="20"/>
      <c r="BE1435" s="20"/>
      <c r="BF1435" s="20"/>
      <c r="BG1435" s="20"/>
      <c r="BH1435" s="20"/>
      <c r="BI1435" s="20"/>
      <c r="BJ1435" s="20"/>
      <c r="BK1435" s="20"/>
      <c r="BL1435" s="20"/>
      <c r="BM1435" s="20"/>
      <c r="BN1435" s="20"/>
      <c r="BO1435" s="20"/>
      <c r="BP1435" s="20"/>
      <c r="BQ1435" s="20"/>
      <c r="BR1435" s="20"/>
      <c r="BS1435" s="20"/>
      <c r="BT1435" s="20"/>
      <c r="BU1435" s="20"/>
      <c r="BV1435" s="20"/>
      <c r="BW1435" s="20"/>
      <c r="BX1435" s="20"/>
      <c r="BY1435" s="20"/>
      <c r="BZ1435" s="20"/>
      <c r="CA1435" s="20"/>
      <c r="CB1435" s="20"/>
      <c r="CC1435" s="20"/>
      <c r="CD1435" s="20"/>
      <c r="CE1435" s="20"/>
      <c r="CF1435" s="20"/>
      <c r="CG1435" s="20"/>
      <c r="CH1435" s="20"/>
      <c r="CI1435" s="20"/>
      <c r="CJ1435" s="20"/>
      <c r="CK1435" s="20"/>
      <c r="CL1435" s="20"/>
      <c r="CM1435" s="20"/>
      <c r="CN1435" s="20"/>
      <c r="CO1435" s="20"/>
      <c r="CP1435" s="20"/>
      <c r="CQ1435" s="20"/>
      <c r="CR1435" s="20"/>
      <c r="CS1435" s="20"/>
      <c r="CT1435" s="20"/>
      <c r="CU1435" s="20"/>
      <c r="CV1435" s="20"/>
      <c r="CW1435" s="20"/>
      <c r="CX1435" s="20"/>
      <c r="CY1435" s="20"/>
      <c r="CZ1435" s="20"/>
      <c r="DA1435" s="20"/>
      <c r="DB1435" s="20"/>
      <c r="DC1435" s="20"/>
      <c r="DD1435" s="20"/>
      <c r="DE1435" s="20"/>
      <c r="DF1435" s="20"/>
      <c r="DG1435" s="20"/>
      <c r="DH1435" s="20"/>
      <c r="DI1435" s="20"/>
      <c r="DJ1435" s="20"/>
      <c r="DK1435" s="20"/>
      <c r="DL1435" s="20"/>
      <c r="DM1435" s="20"/>
      <c r="DN1435" s="20"/>
      <c r="DO1435" s="20"/>
      <c r="DP1435" s="20"/>
      <c r="DQ1435" s="20"/>
      <c r="DR1435" s="20"/>
      <c r="DS1435" s="20"/>
      <c r="DT1435" s="20"/>
      <c r="DU1435" s="20"/>
      <c r="DV1435" s="20"/>
      <c r="DW1435" s="20"/>
      <c r="DX1435" s="20"/>
      <c r="DY1435" s="20"/>
      <c r="DZ1435" s="20"/>
      <c r="EA1435" s="20"/>
      <c r="EB1435" s="20"/>
      <c r="EC1435" s="20"/>
      <c r="ED1435" s="20"/>
      <c r="EE1435" s="20"/>
      <c r="EF1435" s="20"/>
      <c r="EG1435" s="20"/>
      <c r="EH1435" s="20"/>
    </row>
    <row r="1436" spans="1:141" s="19" customFormat="1" ht="12" customHeight="1" x14ac:dyDescent="0.25">
      <c r="A1436" s="22"/>
      <c r="B1436" s="4"/>
      <c r="C1436" s="73"/>
      <c r="D1436" s="73"/>
      <c r="E1436" s="73"/>
      <c r="F1436" s="73"/>
      <c r="G1436" s="73"/>
      <c r="H1436" s="73"/>
      <c r="I1436" s="73"/>
      <c r="J1436" s="73"/>
      <c r="K1436" s="82"/>
      <c r="L1436" s="81"/>
      <c r="M1436" s="81"/>
      <c r="N1436" s="55"/>
      <c r="O1436" s="55"/>
      <c r="P1436" s="56"/>
      <c r="Q1436" s="17"/>
      <c r="R1436" s="150"/>
      <c r="S1436" s="150"/>
      <c r="T1436" s="150"/>
      <c r="U1436" s="150"/>
      <c r="V1436" s="321"/>
      <c r="W1436" s="338"/>
      <c r="X1436" s="192"/>
      <c r="Y1436" s="195"/>
      <c r="Z1436" s="151"/>
      <c r="AA1436" s="152"/>
      <c r="AB1436" s="152"/>
      <c r="AC1436" s="152"/>
      <c r="AD1436" s="152"/>
      <c r="AE1436" s="20"/>
      <c r="AF1436" s="20"/>
      <c r="AG1436" s="20"/>
      <c r="AH1436" s="20"/>
      <c r="AI1436" s="20"/>
      <c r="AJ1436" s="20"/>
      <c r="AK1436" s="20"/>
      <c r="AL1436" s="20"/>
      <c r="AM1436" s="20"/>
      <c r="AN1436" s="20"/>
      <c r="AO1436" s="20"/>
      <c r="AP1436" s="20"/>
      <c r="AQ1436" s="20"/>
      <c r="AR1436" s="20"/>
      <c r="AS1436" s="20"/>
      <c r="AT1436" s="20"/>
      <c r="AU1436" s="20"/>
      <c r="AV1436" s="20"/>
      <c r="AW1436" s="20"/>
      <c r="AX1436" s="20"/>
      <c r="AY1436" s="20"/>
      <c r="AZ1436" s="20"/>
      <c r="BA1436" s="20"/>
      <c r="BB1436" s="20"/>
      <c r="BC1436" s="20"/>
      <c r="BD1436" s="20"/>
      <c r="BE1436" s="20"/>
      <c r="BF1436" s="20"/>
      <c r="BG1436" s="20"/>
      <c r="BH1436" s="20"/>
      <c r="BI1436" s="20"/>
      <c r="BJ1436" s="20"/>
      <c r="BK1436" s="20"/>
      <c r="BL1436" s="20"/>
      <c r="BM1436" s="20"/>
      <c r="BN1436" s="20"/>
      <c r="BO1436" s="20"/>
      <c r="BP1436" s="20"/>
      <c r="BQ1436" s="20"/>
      <c r="BR1436" s="20"/>
      <c r="BS1436" s="20"/>
      <c r="BT1436" s="20"/>
      <c r="BU1436" s="20"/>
      <c r="BV1436" s="20"/>
      <c r="BW1436" s="20"/>
      <c r="BX1436" s="20"/>
      <c r="BY1436" s="20"/>
      <c r="BZ1436" s="20"/>
      <c r="CA1436" s="20"/>
      <c r="CB1436" s="20"/>
      <c r="CC1436" s="20"/>
      <c r="CD1436" s="20"/>
      <c r="CE1436" s="20"/>
      <c r="CF1436" s="20"/>
      <c r="CG1436" s="20"/>
      <c r="CH1436" s="20"/>
      <c r="CI1436" s="20"/>
      <c r="CJ1436" s="20"/>
      <c r="CK1436" s="20"/>
      <c r="CL1436" s="20"/>
      <c r="CM1436" s="20"/>
      <c r="CN1436" s="20"/>
      <c r="CO1436" s="20"/>
      <c r="CP1436" s="20"/>
      <c r="CQ1436" s="20"/>
      <c r="CR1436" s="20"/>
      <c r="CS1436" s="20"/>
      <c r="CT1436" s="20"/>
      <c r="CU1436" s="20"/>
      <c r="CV1436" s="20"/>
      <c r="CW1436" s="20"/>
      <c r="CX1436" s="20"/>
      <c r="CY1436" s="20"/>
      <c r="CZ1436" s="20"/>
      <c r="DA1436" s="20"/>
      <c r="DB1436" s="20"/>
      <c r="DC1436" s="20"/>
      <c r="DD1436" s="20"/>
      <c r="DE1436" s="20"/>
      <c r="DF1436" s="20"/>
      <c r="DG1436" s="20"/>
      <c r="DH1436" s="20"/>
      <c r="DI1436" s="20"/>
      <c r="DJ1436" s="20"/>
      <c r="DK1436" s="20"/>
      <c r="DL1436" s="20"/>
      <c r="DM1436" s="20"/>
      <c r="DN1436" s="20"/>
      <c r="DO1436" s="20"/>
      <c r="DP1436" s="20"/>
      <c r="DQ1436" s="20"/>
      <c r="DR1436" s="20"/>
      <c r="DS1436" s="20"/>
      <c r="DT1436" s="20"/>
      <c r="DU1436" s="20"/>
      <c r="DV1436" s="20"/>
      <c r="DW1436" s="20"/>
      <c r="DX1436" s="20"/>
      <c r="DY1436" s="20"/>
      <c r="DZ1436" s="20"/>
      <c r="EA1436" s="20"/>
      <c r="EB1436" s="20"/>
      <c r="EC1436" s="20"/>
      <c r="ED1436" s="20"/>
      <c r="EE1436" s="20"/>
      <c r="EF1436" s="20"/>
      <c r="EG1436" s="20"/>
      <c r="EH1436" s="20"/>
    </row>
    <row r="1437" spans="1:141" s="19" customFormat="1" ht="12" customHeight="1" x14ac:dyDescent="0.25">
      <c r="A1437" s="22"/>
      <c r="B1437" s="4"/>
      <c r="C1437" s="73"/>
      <c r="D1437" s="73"/>
      <c r="E1437" s="73"/>
      <c r="F1437" s="73"/>
      <c r="G1437" s="73"/>
      <c r="H1437" s="73"/>
      <c r="I1437" s="73"/>
      <c r="J1437" s="73"/>
      <c r="K1437" s="82"/>
      <c r="L1437" s="81"/>
      <c r="M1437" s="81"/>
      <c r="N1437" s="55"/>
      <c r="O1437" s="55"/>
      <c r="P1437" s="56"/>
      <c r="Q1437" s="17"/>
      <c r="R1437" s="150"/>
      <c r="S1437" s="150"/>
      <c r="T1437" s="150"/>
      <c r="U1437" s="150"/>
      <c r="V1437" s="321"/>
      <c r="W1437" s="338"/>
      <c r="X1437" s="192"/>
      <c r="Y1437" s="195"/>
      <c r="Z1437" s="151"/>
      <c r="AA1437" s="152"/>
      <c r="AB1437" s="152"/>
      <c r="AC1437" s="152"/>
      <c r="AD1437" s="152"/>
      <c r="AE1437" s="20"/>
      <c r="AF1437" s="20"/>
      <c r="AG1437" s="20"/>
      <c r="AH1437" s="20"/>
      <c r="AI1437" s="20"/>
      <c r="AJ1437" s="20"/>
      <c r="AK1437" s="20"/>
      <c r="AL1437" s="20"/>
      <c r="AM1437" s="20"/>
      <c r="AN1437" s="20"/>
      <c r="AO1437" s="20"/>
      <c r="AP1437" s="20"/>
      <c r="AQ1437" s="20"/>
      <c r="AR1437" s="20"/>
      <c r="AS1437" s="20"/>
      <c r="AT1437" s="20"/>
      <c r="AU1437" s="20"/>
      <c r="AV1437" s="20"/>
      <c r="AW1437" s="20"/>
      <c r="AX1437" s="20"/>
      <c r="AY1437" s="20"/>
      <c r="AZ1437" s="20"/>
      <c r="BA1437" s="20"/>
      <c r="BB1437" s="20"/>
      <c r="BC1437" s="20"/>
      <c r="BD1437" s="20"/>
      <c r="BE1437" s="20"/>
      <c r="BF1437" s="20"/>
      <c r="BG1437" s="20"/>
      <c r="BH1437" s="20"/>
      <c r="BI1437" s="20"/>
      <c r="BJ1437" s="20"/>
      <c r="BK1437" s="20"/>
      <c r="BL1437" s="20"/>
      <c r="BM1437" s="20"/>
      <c r="BN1437" s="20"/>
      <c r="BO1437" s="20"/>
      <c r="BP1437" s="20"/>
      <c r="BQ1437" s="20"/>
      <c r="BR1437" s="20"/>
      <c r="BS1437" s="20"/>
      <c r="BT1437" s="20"/>
      <c r="BU1437" s="20"/>
      <c r="BV1437" s="20"/>
      <c r="BW1437" s="20"/>
      <c r="BX1437" s="20"/>
      <c r="BY1437" s="20"/>
      <c r="BZ1437" s="20"/>
      <c r="CA1437" s="20"/>
      <c r="CB1437" s="20"/>
      <c r="CC1437" s="20"/>
      <c r="CD1437" s="20"/>
      <c r="CE1437" s="20"/>
      <c r="CF1437" s="20"/>
      <c r="CG1437" s="20"/>
      <c r="CH1437" s="20"/>
      <c r="CI1437" s="20"/>
      <c r="CJ1437" s="20"/>
      <c r="CK1437" s="20"/>
      <c r="CL1437" s="20"/>
      <c r="CM1437" s="20"/>
      <c r="CN1437" s="20"/>
      <c r="CO1437" s="20"/>
      <c r="CP1437" s="20"/>
      <c r="CQ1437" s="20"/>
      <c r="CR1437" s="20"/>
      <c r="CS1437" s="20"/>
      <c r="CT1437" s="20"/>
      <c r="CU1437" s="20"/>
      <c r="CV1437" s="20"/>
      <c r="CW1437" s="20"/>
      <c r="CX1437" s="20"/>
      <c r="CY1437" s="20"/>
      <c r="CZ1437" s="20"/>
      <c r="DA1437" s="20"/>
      <c r="DB1437" s="20"/>
      <c r="DC1437" s="20"/>
      <c r="DD1437" s="20"/>
      <c r="DE1437" s="20"/>
      <c r="DF1437" s="20"/>
      <c r="DG1437" s="20"/>
      <c r="DH1437" s="20"/>
      <c r="DI1437" s="20"/>
      <c r="DJ1437" s="20"/>
      <c r="DK1437" s="20"/>
      <c r="DL1437" s="20"/>
      <c r="DM1437" s="20"/>
      <c r="DN1437" s="20"/>
      <c r="DO1437" s="20"/>
      <c r="DP1437" s="20"/>
      <c r="DQ1437" s="20"/>
      <c r="DR1437" s="20"/>
      <c r="DS1437" s="20"/>
      <c r="DT1437" s="20"/>
      <c r="DU1437" s="20"/>
      <c r="DV1437" s="20"/>
      <c r="DW1437" s="20"/>
      <c r="DX1437" s="20"/>
      <c r="DY1437" s="20"/>
      <c r="DZ1437" s="20"/>
      <c r="EA1437" s="20"/>
      <c r="EB1437" s="20"/>
      <c r="EC1437" s="20"/>
      <c r="ED1437" s="20"/>
      <c r="EE1437" s="20"/>
      <c r="EF1437" s="20"/>
      <c r="EG1437" s="20"/>
      <c r="EH1437" s="20"/>
      <c r="EK1437" s="21"/>
    </row>
    <row r="1438" spans="1:141" s="19" customFormat="1" ht="12" customHeight="1" x14ac:dyDescent="0.25">
      <c r="A1438" s="22"/>
      <c r="B1438" s="4"/>
      <c r="C1438" s="73"/>
      <c r="D1438" s="73"/>
      <c r="E1438" s="73"/>
      <c r="F1438" s="73"/>
      <c r="G1438" s="73"/>
      <c r="H1438" s="73"/>
      <c r="I1438" s="73"/>
      <c r="J1438" s="73"/>
      <c r="K1438" s="82"/>
      <c r="L1438" s="81"/>
      <c r="M1438" s="81"/>
      <c r="N1438" s="55"/>
      <c r="O1438" s="55"/>
      <c r="P1438" s="56"/>
      <c r="Q1438" s="17"/>
      <c r="R1438" s="150"/>
      <c r="S1438" s="150"/>
      <c r="T1438" s="150"/>
      <c r="U1438" s="150"/>
      <c r="V1438" s="321"/>
      <c r="W1438" s="338"/>
      <c r="X1438" s="192"/>
      <c r="Y1438" s="195"/>
      <c r="Z1438" s="151"/>
      <c r="AA1438" s="152"/>
      <c r="AB1438" s="152"/>
      <c r="AC1438" s="152"/>
      <c r="AD1438" s="152"/>
      <c r="AE1438" s="20"/>
      <c r="AF1438" s="20"/>
      <c r="AG1438" s="20"/>
      <c r="AH1438" s="20"/>
      <c r="AI1438" s="20"/>
      <c r="AJ1438" s="20"/>
      <c r="AK1438" s="20"/>
      <c r="AL1438" s="20"/>
      <c r="AM1438" s="20"/>
      <c r="AN1438" s="20"/>
      <c r="AO1438" s="20"/>
      <c r="AP1438" s="20"/>
      <c r="AQ1438" s="20"/>
      <c r="AR1438" s="20"/>
      <c r="AS1438" s="20"/>
      <c r="AT1438" s="20"/>
      <c r="AU1438" s="20"/>
      <c r="AV1438" s="20"/>
      <c r="AW1438" s="20"/>
      <c r="AX1438" s="20"/>
      <c r="AY1438" s="20"/>
      <c r="AZ1438" s="20"/>
      <c r="BA1438" s="20"/>
      <c r="BB1438" s="20"/>
      <c r="BC1438" s="20"/>
      <c r="BD1438" s="20"/>
      <c r="BE1438" s="20"/>
      <c r="BF1438" s="20"/>
      <c r="BG1438" s="20"/>
      <c r="BH1438" s="20"/>
      <c r="BI1438" s="20"/>
      <c r="BJ1438" s="20"/>
      <c r="BK1438" s="20"/>
      <c r="BL1438" s="20"/>
      <c r="BM1438" s="20"/>
      <c r="BN1438" s="20"/>
      <c r="BO1438" s="20"/>
      <c r="BP1438" s="20"/>
      <c r="BQ1438" s="20"/>
      <c r="BR1438" s="20"/>
      <c r="BS1438" s="20"/>
      <c r="BT1438" s="20"/>
      <c r="BU1438" s="20"/>
      <c r="BV1438" s="20"/>
      <c r="BW1438" s="20"/>
      <c r="BX1438" s="20"/>
      <c r="BY1438" s="20"/>
      <c r="BZ1438" s="20"/>
      <c r="CA1438" s="20"/>
      <c r="CB1438" s="20"/>
      <c r="CC1438" s="20"/>
      <c r="CD1438" s="20"/>
      <c r="CE1438" s="20"/>
      <c r="CF1438" s="20"/>
      <c r="CG1438" s="20"/>
      <c r="CH1438" s="20"/>
      <c r="CI1438" s="20"/>
      <c r="CJ1438" s="20"/>
      <c r="CK1438" s="20"/>
      <c r="CL1438" s="20"/>
      <c r="CM1438" s="20"/>
      <c r="CN1438" s="20"/>
      <c r="CO1438" s="20"/>
      <c r="CP1438" s="20"/>
      <c r="CQ1438" s="20"/>
      <c r="CR1438" s="20"/>
      <c r="CS1438" s="20"/>
      <c r="CT1438" s="20"/>
      <c r="CU1438" s="20"/>
      <c r="CV1438" s="20"/>
      <c r="CW1438" s="20"/>
      <c r="CX1438" s="20"/>
      <c r="CY1438" s="20"/>
      <c r="CZ1438" s="20"/>
      <c r="DA1438" s="20"/>
      <c r="DB1438" s="20"/>
      <c r="DC1438" s="20"/>
      <c r="DD1438" s="20"/>
      <c r="DE1438" s="20"/>
      <c r="DF1438" s="20"/>
      <c r="DG1438" s="20"/>
      <c r="DH1438" s="20"/>
      <c r="DI1438" s="20"/>
      <c r="DJ1438" s="20"/>
      <c r="DK1438" s="20"/>
      <c r="DL1438" s="20"/>
      <c r="DM1438" s="20"/>
      <c r="DN1438" s="20"/>
      <c r="DO1438" s="20"/>
      <c r="DP1438" s="20"/>
      <c r="DQ1438" s="20"/>
      <c r="DR1438" s="20"/>
      <c r="DS1438" s="20"/>
      <c r="DT1438" s="20"/>
      <c r="DU1438" s="20"/>
      <c r="DV1438" s="20"/>
      <c r="DW1438" s="20"/>
      <c r="DX1438" s="20"/>
      <c r="DY1438" s="20"/>
      <c r="DZ1438" s="20"/>
      <c r="EA1438" s="20"/>
      <c r="EB1438" s="20"/>
      <c r="EC1438" s="20"/>
      <c r="ED1438" s="20"/>
      <c r="EE1438" s="20"/>
      <c r="EF1438" s="20"/>
      <c r="EG1438" s="20"/>
      <c r="EH1438" s="20"/>
      <c r="EK1438" s="21"/>
    </row>
    <row r="1439" spans="1:141" s="19" customFormat="1" ht="12" customHeight="1" x14ac:dyDescent="0.25">
      <c r="A1439" s="22"/>
      <c r="B1439" s="4"/>
      <c r="C1439" s="73"/>
      <c r="D1439" s="73"/>
      <c r="E1439" s="73"/>
      <c r="F1439" s="73"/>
      <c r="G1439" s="73"/>
      <c r="H1439" s="73"/>
      <c r="I1439" s="73"/>
      <c r="J1439" s="73"/>
      <c r="K1439" s="82"/>
      <c r="L1439" s="81"/>
      <c r="M1439" s="81"/>
      <c r="N1439" s="55"/>
      <c r="O1439" s="55"/>
      <c r="P1439" s="56"/>
      <c r="Q1439" s="17"/>
      <c r="R1439" s="150"/>
      <c r="S1439" s="150"/>
      <c r="T1439" s="150"/>
      <c r="U1439" s="150"/>
      <c r="V1439" s="321"/>
      <c r="W1439" s="338"/>
      <c r="X1439" s="192"/>
      <c r="Y1439" s="195"/>
      <c r="Z1439" s="151"/>
      <c r="AA1439" s="152"/>
      <c r="AB1439" s="152"/>
      <c r="AC1439" s="152"/>
      <c r="AD1439" s="152"/>
      <c r="AE1439" s="20"/>
      <c r="AF1439" s="20"/>
      <c r="AG1439" s="20"/>
      <c r="AH1439" s="20"/>
      <c r="AI1439" s="20"/>
      <c r="AJ1439" s="20"/>
      <c r="AK1439" s="20"/>
      <c r="AL1439" s="20"/>
      <c r="AM1439" s="20"/>
      <c r="AN1439" s="20"/>
      <c r="AO1439" s="20"/>
      <c r="AP1439" s="20"/>
      <c r="AQ1439" s="20"/>
      <c r="AR1439" s="20"/>
      <c r="AS1439" s="20"/>
      <c r="AT1439" s="20"/>
      <c r="AU1439" s="20"/>
      <c r="AV1439" s="20"/>
      <c r="AW1439" s="20"/>
      <c r="AX1439" s="20"/>
      <c r="AY1439" s="20"/>
      <c r="AZ1439" s="20"/>
      <c r="BA1439" s="20"/>
      <c r="BB1439" s="20"/>
      <c r="BC1439" s="20"/>
      <c r="BD1439" s="20"/>
      <c r="BE1439" s="20"/>
      <c r="BF1439" s="20"/>
      <c r="BG1439" s="20"/>
      <c r="BH1439" s="20"/>
      <c r="BI1439" s="20"/>
      <c r="BJ1439" s="20"/>
      <c r="BK1439" s="20"/>
      <c r="BL1439" s="20"/>
      <c r="BM1439" s="20"/>
      <c r="BN1439" s="20"/>
      <c r="BO1439" s="20"/>
      <c r="BP1439" s="20"/>
      <c r="BQ1439" s="20"/>
      <c r="BR1439" s="20"/>
      <c r="BS1439" s="20"/>
      <c r="BT1439" s="20"/>
      <c r="BU1439" s="20"/>
      <c r="BV1439" s="20"/>
      <c r="BW1439" s="20"/>
      <c r="BX1439" s="20"/>
      <c r="BY1439" s="20"/>
      <c r="BZ1439" s="20"/>
      <c r="CA1439" s="20"/>
      <c r="CB1439" s="20"/>
      <c r="CC1439" s="20"/>
      <c r="CD1439" s="20"/>
      <c r="CE1439" s="20"/>
      <c r="CF1439" s="20"/>
      <c r="CG1439" s="20"/>
      <c r="CH1439" s="20"/>
      <c r="CI1439" s="20"/>
      <c r="CJ1439" s="20"/>
      <c r="CK1439" s="20"/>
      <c r="CL1439" s="20"/>
      <c r="CM1439" s="20"/>
      <c r="CN1439" s="20"/>
      <c r="CO1439" s="20"/>
      <c r="CP1439" s="20"/>
      <c r="CQ1439" s="20"/>
      <c r="CR1439" s="20"/>
      <c r="CS1439" s="20"/>
      <c r="CT1439" s="20"/>
      <c r="CU1439" s="20"/>
      <c r="CV1439" s="20"/>
      <c r="CW1439" s="20"/>
      <c r="CX1439" s="20"/>
      <c r="CY1439" s="20"/>
      <c r="CZ1439" s="20"/>
      <c r="DA1439" s="20"/>
      <c r="DB1439" s="20"/>
      <c r="DC1439" s="20"/>
      <c r="DD1439" s="20"/>
      <c r="DE1439" s="20"/>
      <c r="DF1439" s="20"/>
      <c r="DG1439" s="20"/>
      <c r="DH1439" s="20"/>
      <c r="DI1439" s="20"/>
      <c r="DJ1439" s="20"/>
      <c r="DK1439" s="20"/>
      <c r="DL1439" s="20"/>
      <c r="DM1439" s="20"/>
      <c r="DN1439" s="20"/>
      <c r="DO1439" s="20"/>
      <c r="DP1439" s="20"/>
      <c r="DQ1439" s="20"/>
      <c r="DR1439" s="20"/>
      <c r="DS1439" s="20"/>
      <c r="DT1439" s="20"/>
      <c r="DU1439" s="20"/>
      <c r="DV1439" s="20"/>
      <c r="DW1439" s="20"/>
      <c r="DX1439" s="20"/>
      <c r="DY1439" s="20"/>
      <c r="DZ1439" s="20"/>
      <c r="EA1439" s="20"/>
      <c r="EB1439" s="20"/>
      <c r="EC1439" s="20"/>
      <c r="ED1439" s="20"/>
      <c r="EE1439" s="20"/>
      <c r="EF1439" s="20"/>
      <c r="EG1439" s="20"/>
      <c r="EH1439" s="20"/>
      <c r="EK1439" s="21"/>
    </row>
    <row r="1440" spans="1:141" s="19" customFormat="1" ht="12" customHeight="1" x14ac:dyDescent="0.25">
      <c r="A1440" s="22"/>
      <c r="B1440" s="4"/>
      <c r="C1440" s="73"/>
      <c r="D1440" s="73"/>
      <c r="E1440" s="73"/>
      <c r="F1440" s="73"/>
      <c r="G1440" s="73"/>
      <c r="H1440" s="73"/>
      <c r="I1440" s="73"/>
      <c r="J1440" s="73"/>
      <c r="K1440" s="82"/>
      <c r="L1440" s="81"/>
      <c r="M1440" s="81"/>
      <c r="N1440" s="55"/>
      <c r="O1440" s="55"/>
      <c r="P1440" s="56"/>
      <c r="Q1440" s="17"/>
      <c r="R1440" s="150"/>
      <c r="S1440" s="150"/>
      <c r="T1440" s="150"/>
      <c r="U1440" s="150"/>
      <c r="V1440" s="321"/>
      <c r="W1440" s="338"/>
      <c r="X1440" s="192"/>
      <c r="Y1440" s="195"/>
      <c r="Z1440" s="151"/>
      <c r="AA1440" s="152"/>
      <c r="AB1440" s="152"/>
      <c r="AC1440" s="152"/>
      <c r="AD1440" s="152"/>
      <c r="AE1440" s="20"/>
      <c r="AF1440" s="20"/>
      <c r="AG1440" s="20"/>
      <c r="AH1440" s="20"/>
      <c r="AI1440" s="20"/>
      <c r="AJ1440" s="20"/>
      <c r="AK1440" s="20"/>
      <c r="AL1440" s="20"/>
      <c r="AM1440" s="20"/>
      <c r="AN1440" s="20"/>
      <c r="AO1440" s="20"/>
      <c r="AP1440" s="20"/>
      <c r="AQ1440" s="20"/>
      <c r="AR1440" s="20"/>
      <c r="AS1440" s="20"/>
      <c r="AT1440" s="20"/>
      <c r="AU1440" s="20"/>
      <c r="AV1440" s="20"/>
      <c r="AW1440" s="20"/>
      <c r="AX1440" s="20"/>
      <c r="AY1440" s="20"/>
      <c r="AZ1440" s="20"/>
      <c r="BA1440" s="20"/>
      <c r="BB1440" s="20"/>
      <c r="BC1440" s="20"/>
      <c r="BD1440" s="20"/>
      <c r="BE1440" s="20"/>
      <c r="BF1440" s="20"/>
      <c r="BG1440" s="20"/>
      <c r="BH1440" s="20"/>
      <c r="BI1440" s="20"/>
      <c r="BJ1440" s="20"/>
      <c r="BK1440" s="20"/>
      <c r="BL1440" s="20"/>
      <c r="BM1440" s="20"/>
      <c r="BN1440" s="20"/>
      <c r="BO1440" s="20"/>
      <c r="BP1440" s="20"/>
      <c r="BQ1440" s="20"/>
      <c r="BR1440" s="20"/>
      <c r="BS1440" s="20"/>
      <c r="BT1440" s="20"/>
      <c r="BU1440" s="20"/>
      <c r="BV1440" s="20"/>
      <c r="BW1440" s="20"/>
      <c r="BX1440" s="20"/>
      <c r="BY1440" s="20"/>
      <c r="BZ1440" s="20"/>
      <c r="CA1440" s="20"/>
      <c r="CB1440" s="20"/>
      <c r="CC1440" s="20"/>
      <c r="CD1440" s="20"/>
      <c r="CE1440" s="20"/>
      <c r="CF1440" s="20"/>
      <c r="CG1440" s="20"/>
      <c r="CH1440" s="20"/>
      <c r="CI1440" s="20"/>
      <c r="CJ1440" s="20"/>
      <c r="CK1440" s="20"/>
      <c r="CL1440" s="20"/>
      <c r="CM1440" s="20"/>
      <c r="CN1440" s="20"/>
      <c r="CO1440" s="20"/>
      <c r="CP1440" s="20"/>
      <c r="CQ1440" s="20"/>
      <c r="CR1440" s="20"/>
      <c r="CS1440" s="20"/>
      <c r="CT1440" s="20"/>
      <c r="CU1440" s="20"/>
      <c r="CV1440" s="20"/>
      <c r="CW1440" s="20"/>
      <c r="CX1440" s="20"/>
      <c r="CY1440" s="20"/>
      <c r="CZ1440" s="20"/>
      <c r="DA1440" s="20"/>
      <c r="DB1440" s="20"/>
      <c r="DC1440" s="20"/>
      <c r="DD1440" s="20"/>
      <c r="DE1440" s="20"/>
      <c r="DF1440" s="20"/>
      <c r="DG1440" s="20"/>
      <c r="DH1440" s="20"/>
      <c r="DI1440" s="20"/>
      <c r="DJ1440" s="20"/>
      <c r="DK1440" s="20"/>
      <c r="DL1440" s="20"/>
      <c r="DM1440" s="20"/>
      <c r="DN1440" s="20"/>
      <c r="DO1440" s="20"/>
      <c r="DP1440" s="20"/>
      <c r="DQ1440" s="20"/>
      <c r="DR1440" s="20"/>
      <c r="DS1440" s="20"/>
      <c r="DT1440" s="20"/>
      <c r="DU1440" s="20"/>
      <c r="DV1440" s="20"/>
      <c r="DW1440" s="20"/>
      <c r="DX1440" s="20"/>
      <c r="DY1440" s="20"/>
      <c r="DZ1440" s="20"/>
      <c r="EA1440" s="20"/>
      <c r="EB1440" s="20"/>
      <c r="EC1440" s="20"/>
      <c r="ED1440" s="20"/>
      <c r="EE1440" s="20"/>
      <c r="EF1440" s="20"/>
      <c r="EG1440" s="20"/>
      <c r="EH1440" s="20"/>
      <c r="EK1440" s="21"/>
    </row>
    <row r="1441" spans="1:141" s="19" customFormat="1" ht="12" customHeight="1" x14ac:dyDescent="0.25">
      <c r="A1441" s="22"/>
      <c r="B1441" s="4"/>
      <c r="C1441" s="73"/>
      <c r="D1441" s="73"/>
      <c r="E1441" s="73"/>
      <c r="F1441" s="73"/>
      <c r="G1441" s="73"/>
      <c r="H1441" s="73"/>
      <c r="I1441" s="73"/>
      <c r="J1441" s="73"/>
      <c r="K1441" s="82"/>
      <c r="L1441" s="81"/>
      <c r="M1441" s="81"/>
      <c r="N1441" s="55"/>
      <c r="O1441" s="55"/>
      <c r="P1441" s="56"/>
      <c r="Q1441" s="17"/>
      <c r="R1441" s="150"/>
      <c r="S1441" s="150"/>
      <c r="T1441" s="150"/>
      <c r="U1441" s="150"/>
      <c r="V1441" s="321"/>
      <c r="W1441" s="338"/>
      <c r="X1441" s="192"/>
      <c r="Y1441" s="195"/>
      <c r="Z1441" s="151"/>
      <c r="AA1441" s="152"/>
      <c r="AB1441" s="152"/>
      <c r="AC1441" s="152"/>
      <c r="AD1441" s="152"/>
      <c r="AE1441" s="20"/>
      <c r="AF1441" s="20"/>
      <c r="AG1441" s="20"/>
      <c r="AH1441" s="20"/>
      <c r="AI1441" s="20"/>
      <c r="AJ1441" s="20"/>
      <c r="AK1441" s="20"/>
      <c r="AL1441" s="20"/>
      <c r="AM1441" s="20"/>
      <c r="AN1441" s="20"/>
      <c r="AO1441" s="20"/>
      <c r="AP1441" s="20"/>
      <c r="AQ1441" s="20"/>
      <c r="AR1441" s="20"/>
      <c r="AS1441" s="20"/>
      <c r="AT1441" s="20"/>
      <c r="AU1441" s="20"/>
      <c r="AV1441" s="20"/>
      <c r="AW1441" s="20"/>
      <c r="AX1441" s="20"/>
      <c r="AY1441" s="20"/>
      <c r="AZ1441" s="20"/>
      <c r="BA1441" s="20"/>
      <c r="BB1441" s="20"/>
      <c r="BC1441" s="20"/>
      <c r="BD1441" s="20"/>
      <c r="BE1441" s="20"/>
      <c r="BF1441" s="20"/>
      <c r="BG1441" s="20"/>
      <c r="BH1441" s="20"/>
      <c r="BI1441" s="20"/>
      <c r="BJ1441" s="20"/>
      <c r="BK1441" s="20"/>
      <c r="BL1441" s="20"/>
      <c r="BM1441" s="20"/>
      <c r="BN1441" s="20"/>
      <c r="BO1441" s="20"/>
      <c r="BP1441" s="20"/>
      <c r="BQ1441" s="20"/>
      <c r="BR1441" s="20"/>
      <c r="BS1441" s="20"/>
      <c r="BT1441" s="20"/>
      <c r="BU1441" s="20"/>
      <c r="BV1441" s="20"/>
      <c r="BW1441" s="20"/>
      <c r="BX1441" s="20"/>
      <c r="BY1441" s="20"/>
      <c r="BZ1441" s="20"/>
      <c r="CA1441" s="20"/>
      <c r="CB1441" s="20"/>
      <c r="CC1441" s="20"/>
      <c r="CD1441" s="20"/>
      <c r="CE1441" s="20"/>
      <c r="CF1441" s="20"/>
      <c r="CG1441" s="20"/>
      <c r="CH1441" s="20"/>
      <c r="CI1441" s="20"/>
      <c r="CJ1441" s="20"/>
      <c r="CK1441" s="20"/>
      <c r="CL1441" s="20"/>
      <c r="CM1441" s="20"/>
      <c r="CN1441" s="20"/>
      <c r="CO1441" s="20"/>
      <c r="CP1441" s="20"/>
      <c r="CQ1441" s="20"/>
      <c r="CR1441" s="20"/>
      <c r="CS1441" s="20"/>
      <c r="CT1441" s="20"/>
      <c r="CU1441" s="20"/>
      <c r="CV1441" s="20"/>
      <c r="CW1441" s="20"/>
      <c r="CX1441" s="20"/>
      <c r="CY1441" s="20"/>
      <c r="CZ1441" s="20"/>
      <c r="DA1441" s="20"/>
      <c r="DB1441" s="20"/>
      <c r="DC1441" s="20"/>
      <c r="DD1441" s="20"/>
      <c r="DE1441" s="20"/>
      <c r="DF1441" s="20"/>
      <c r="DG1441" s="20"/>
      <c r="DH1441" s="20"/>
      <c r="DI1441" s="20"/>
      <c r="DJ1441" s="20"/>
      <c r="DK1441" s="20"/>
      <c r="DL1441" s="20"/>
      <c r="DM1441" s="20"/>
      <c r="DN1441" s="20"/>
      <c r="DO1441" s="20"/>
      <c r="DP1441" s="20"/>
      <c r="DQ1441" s="20"/>
      <c r="DR1441" s="20"/>
      <c r="DS1441" s="20"/>
      <c r="DT1441" s="20"/>
      <c r="DU1441" s="20"/>
      <c r="DV1441" s="20"/>
      <c r="DW1441" s="20"/>
      <c r="DX1441" s="20"/>
      <c r="DY1441" s="20"/>
      <c r="DZ1441" s="20"/>
      <c r="EA1441" s="20"/>
      <c r="EB1441" s="20"/>
      <c r="EC1441" s="20"/>
      <c r="ED1441" s="20"/>
      <c r="EE1441" s="20"/>
      <c r="EF1441" s="20"/>
      <c r="EG1441" s="20"/>
      <c r="EH1441" s="20"/>
      <c r="EK1441" s="21"/>
    </row>
    <row r="1442" spans="1:141" s="19" customFormat="1" ht="12" customHeight="1" x14ac:dyDescent="0.25">
      <c r="A1442" s="22"/>
      <c r="B1442" s="4"/>
      <c r="C1442" s="73"/>
      <c r="D1442" s="73"/>
      <c r="E1442" s="73"/>
      <c r="F1442" s="73"/>
      <c r="G1442" s="73"/>
      <c r="H1442" s="73"/>
      <c r="I1442" s="73"/>
      <c r="J1442" s="73"/>
      <c r="K1442" s="82"/>
      <c r="L1442" s="81"/>
      <c r="M1442" s="81"/>
      <c r="N1442" s="55"/>
      <c r="O1442" s="55"/>
      <c r="P1442" s="56"/>
      <c r="Q1442" s="17"/>
      <c r="R1442" s="150"/>
      <c r="S1442" s="150"/>
      <c r="T1442" s="150"/>
      <c r="U1442" s="150"/>
      <c r="V1442" s="321"/>
      <c r="W1442" s="338"/>
      <c r="X1442" s="192"/>
      <c r="Y1442" s="195"/>
      <c r="Z1442" s="151"/>
      <c r="AA1442" s="152"/>
      <c r="AB1442" s="152"/>
      <c r="AC1442" s="152"/>
      <c r="AD1442" s="152"/>
      <c r="AE1442" s="20"/>
      <c r="AF1442" s="20"/>
      <c r="AG1442" s="20"/>
      <c r="AH1442" s="20"/>
      <c r="AI1442" s="20"/>
      <c r="AJ1442" s="20"/>
      <c r="AK1442" s="20"/>
      <c r="AL1442" s="20"/>
      <c r="AM1442" s="20"/>
      <c r="AN1442" s="20"/>
      <c r="AO1442" s="20"/>
      <c r="AP1442" s="20"/>
      <c r="AQ1442" s="20"/>
      <c r="AR1442" s="20"/>
      <c r="AS1442" s="20"/>
      <c r="AT1442" s="20"/>
      <c r="AU1442" s="20"/>
      <c r="AV1442" s="20"/>
      <c r="AW1442" s="20"/>
      <c r="AX1442" s="20"/>
      <c r="AY1442" s="20"/>
      <c r="AZ1442" s="20"/>
      <c r="BA1442" s="20"/>
      <c r="BB1442" s="20"/>
      <c r="BC1442" s="20"/>
      <c r="BD1442" s="20"/>
      <c r="BE1442" s="20"/>
      <c r="BF1442" s="20"/>
      <c r="BG1442" s="20"/>
      <c r="BH1442" s="20"/>
      <c r="BI1442" s="20"/>
      <c r="BJ1442" s="20"/>
      <c r="BK1442" s="20"/>
      <c r="BL1442" s="20"/>
      <c r="BM1442" s="20"/>
      <c r="BN1442" s="20"/>
      <c r="BO1442" s="20"/>
      <c r="BP1442" s="20"/>
      <c r="BQ1442" s="20"/>
      <c r="BR1442" s="20"/>
      <c r="BS1442" s="20"/>
      <c r="BT1442" s="20"/>
      <c r="BU1442" s="20"/>
      <c r="BV1442" s="20"/>
      <c r="BW1442" s="20"/>
      <c r="BX1442" s="20"/>
      <c r="BY1442" s="20"/>
      <c r="BZ1442" s="20"/>
      <c r="CA1442" s="20"/>
      <c r="CB1442" s="20"/>
      <c r="CC1442" s="20"/>
      <c r="CD1442" s="20"/>
      <c r="CE1442" s="20"/>
      <c r="CF1442" s="20"/>
      <c r="CG1442" s="20"/>
      <c r="CH1442" s="20"/>
      <c r="CI1442" s="20"/>
      <c r="CJ1442" s="20"/>
      <c r="CK1442" s="20"/>
      <c r="CL1442" s="20"/>
      <c r="CM1442" s="20"/>
      <c r="CN1442" s="20"/>
      <c r="CO1442" s="20"/>
      <c r="CP1442" s="20"/>
      <c r="CQ1442" s="20"/>
      <c r="CR1442" s="20"/>
      <c r="CS1442" s="20"/>
      <c r="CT1442" s="20"/>
      <c r="CU1442" s="20"/>
      <c r="CV1442" s="20"/>
      <c r="CW1442" s="20"/>
      <c r="CX1442" s="20"/>
      <c r="CY1442" s="20"/>
      <c r="CZ1442" s="20"/>
      <c r="DA1442" s="20"/>
      <c r="DB1442" s="20"/>
      <c r="DC1442" s="20"/>
      <c r="DD1442" s="20"/>
      <c r="DE1442" s="20"/>
      <c r="DF1442" s="20"/>
      <c r="DG1442" s="20"/>
      <c r="DH1442" s="20"/>
      <c r="DI1442" s="20"/>
      <c r="DJ1442" s="20"/>
      <c r="DK1442" s="20"/>
      <c r="DL1442" s="20"/>
      <c r="DM1442" s="20"/>
      <c r="DN1442" s="20"/>
      <c r="DO1442" s="20"/>
      <c r="DP1442" s="20"/>
      <c r="DQ1442" s="20"/>
      <c r="DR1442" s="20"/>
      <c r="DS1442" s="20"/>
      <c r="DT1442" s="20"/>
      <c r="DU1442" s="20"/>
      <c r="DV1442" s="20"/>
      <c r="DW1442" s="20"/>
      <c r="DX1442" s="20"/>
      <c r="DY1442" s="20"/>
      <c r="DZ1442" s="20"/>
      <c r="EA1442" s="20"/>
      <c r="EB1442" s="20"/>
      <c r="EC1442" s="20"/>
      <c r="ED1442" s="20"/>
      <c r="EE1442" s="20"/>
      <c r="EF1442" s="20"/>
      <c r="EG1442" s="20"/>
      <c r="EH1442" s="20"/>
      <c r="EK1442" s="21"/>
    </row>
    <row r="1443" spans="1:141" s="19" customFormat="1" ht="12" customHeight="1" x14ac:dyDescent="0.25">
      <c r="A1443" s="22"/>
      <c r="B1443" s="4"/>
      <c r="C1443" s="73"/>
      <c r="D1443" s="73"/>
      <c r="E1443" s="73"/>
      <c r="F1443" s="73"/>
      <c r="G1443" s="73"/>
      <c r="H1443" s="73"/>
      <c r="I1443" s="73"/>
      <c r="J1443" s="73"/>
      <c r="K1443" s="82"/>
      <c r="L1443" s="81"/>
      <c r="M1443" s="81"/>
      <c r="N1443" s="55"/>
      <c r="O1443" s="55"/>
      <c r="P1443" s="56"/>
      <c r="Q1443" s="17"/>
      <c r="R1443" s="150"/>
      <c r="S1443" s="150"/>
      <c r="T1443" s="150"/>
      <c r="U1443" s="150"/>
      <c r="V1443" s="321"/>
      <c r="W1443" s="338"/>
      <c r="X1443" s="192"/>
      <c r="Y1443" s="195"/>
      <c r="Z1443" s="151"/>
      <c r="AA1443" s="152"/>
      <c r="AB1443" s="152"/>
      <c r="AC1443" s="152"/>
      <c r="AD1443" s="152"/>
      <c r="AE1443" s="20"/>
      <c r="AF1443" s="20"/>
      <c r="AG1443" s="20"/>
      <c r="AH1443" s="20"/>
      <c r="AI1443" s="20"/>
      <c r="AJ1443" s="20"/>
      <c r="AK1443" s="20"/>
      <c r="AL1443" s="20"/>
      <c r="AM1443" s="20"/>
      <c r="AN1443" s="20"/>
      <c r="AO1443" s="20"/>
      <c r="AP1443" s="20"/>
      <c r="AQ1443" s="20"/>
      <c r="AR1443" s="20"/>
      <c r="AS1443" s="20"/>
      <c r="AT1443" s="20"/>
      <c r="AU1443" s="20"/>
      <c r="AV1443" s="20"/>
      <c r="AW1443" s="20"/>
      <c r="AX1443" s="20"/>
      <c r="AY1443" s="20"/>
      <c r="AZ1443" s="20"/>
      <c r="BA1443" s="20"/>
      <c r="BB1443" s="20"/>
      <c r="BC1443" s="20"/>
      <c r="BD1443" s="20"/>
      <c r="BE1443" s="20"/>
      <c r="BF1443" s="20"/>
      <c r="BG1443" s="20"/>
      <c r="BH1443" s="20"/>
      <c r="BI1443" s="20"/>
      <c r="BJ1443" s="20"/>
      <c r="BK1443" s="20"/>
      <c r="BL1443" s="20"/>
      <c r="BM1443" s="20"/>
      <c r="BN1443" s="20"/>
      <c r="BO1443" s="20"/>
      <c r="BP1443" s="20"/>
      <c r="BQ1443" s="20"/>
      <c r="BR1443" s="20"/>
      <c r="BS1443" s="20"/>
      <c r="BT1443" s="20"/>
      <c r="BU1443" s="20"/>
      <c r="BV1443" s="20"/>
      <c r="BW1443" s="20"/>
      <c r="BX1443" s="20"/>
      <c r="BY1443" s="20"/>
      <c r="BZ1443" s="20"/>
      <c r="CA1443" s="20"/>
      <c r="CB1443" s="20"/>
      <c r="CC1443" s="20"/>
      <c r="CD1443" s="20"/>
      <c r="CE1443" s="20"/>
      <c r="CF1443" s="20"/>
      <c r="CG1443" s="20"/>
      <c r="CH1443" s="20"/>
      <c r="CI1443" s="20"/>
      <c r="CJ1443" s="20"/>
      <c r="CK1443" s="20"/>
      <c r="CL1443" s="20"/>
      <c r="CM1443" s="20"/>
      <c r="CN1443" s="20"/>
      <c r="CO1443" s="20"/>
      <c r="CP1443" s="20"/>
      <c r="CQ1443" s="20"/>
      <c r="CR1443" s="20"/>
      <c r="CS1443" s="20"/>
      <c r="CT1443" s="20"/>
      <c r="CU1443" s="20"/>
      <c r="CV1443" s="20"/>
      <c r="CW1443" s="20"/>
      <c r="CX1443" s="20"/>
      <c r="CY1443" s="20"/>
      <c r="CZ1443" s="20"/>
      <c r="DA1443" s="20"/>
      <c r="DB1443" s="20"/>
      <c r="DC1443" s="20"/>
      <c r="DD1443" s="20"/>
      <c r="DE1443" s="20"/>
      <c r="DF1443" s="20"/>
      <c r="DG1443" s="20"/>
      <c r="DH1443" s="20"/>
      <c r="DI1443" s="20"/>
      <c r="DJ1443" s="20"/>
      <c r="DK1443" s="20"/>
      <c r="DL1443" s="20"/>
      <c r="DM1443" s="20"/>
      <c r="DN1443" s="20"/>
      <c r="DO1443" s="20"/>
      <c r="DP1443" s="20"/>
      <c r="DQ1443" s="20"/>
      <c r="DR1443" s="20"/>
      <c r="DS1443" s="20"/>
      <c r="DT1443" s="20"/>
      <c r="DU1443" s="20"/>
      <c r="DV1443" s="20"/>
      <c r="DW1443" s="20"/>
      <c r="DX1443" s="20"/>
      <c r="DY1443" s="20"/>
      <c r="DZ1443" s="20"/>
      <c r="EA1443" s="20"/>
      <c r="EB1443" s="20"/>
      <c r="EC1443" s="20"/>
      <c r="ED1443" s="20"/>
      <c r="EE1443" s="20"/>
      <c r="EF1443" s="20"/>
      <c r="EG1443" s="20"/>
      <c r="EH1443" s="20"/>
      <c r="EK1443" s="21"/>
    </row>
    <row r="1444" spans="1:141" s="19" customFormat="1" ht="12" customHeight="1" x14ac:dyDescent="0.25">
      <c r="A1444" s="22"/>
      <c r="B1444" s="4"/>
      <c r="C1444" s="73"/>
      <c r="D1444" s="73"/>
      <c r="E1444" s="73"/>
      <c r="F1444" s="73"/>
      <c r="G1444" s="73"/>
      <c r="H1444" s="73"/>
      <c r="I1444" s="73"/>
      <c r="J1444" s="73"/>
      <c r="K1444" s="82"/>
      <c r="L1444" s="81"/>
      <c r="M1444" s="81"/>
      <c r="N1444" s="55"/>
      <c r="O1444" s="55"/>
      <c r="P1444" s="56"/>
      <c r="Q1444" s="17"/>
      <c r="R1444" s="150"/>
      <c r="S1444" s="150"/>
      <c r="T1444" s="150"/>
      <c r="U1444" s="150"/>
      <c r="V1444" s="321"/>
      <c r="W1444" s="338"/>
      <c r="X1444" s="192"/>
      <c r="Y1444" s="195"/>
      <c r="Z1444" s="151"/>
      <c r="AA1444" s="152"/>
      <c r="AB1444" s="152"/>
      <c r="AC1444" s="152"/>
      <c r="AD1444" s="152"/>
      <c r="AE1444" s="20"/>
      <c r="AF1444" s="20"/>
      <c r="AG1444" s="20"/>
      <c r="AH1444" s="20"/>
      <c r="AI1444" s="20"/>
      <c r="AJ1444" s="20"/>
      <c r="AK1444" s="20"/>
      <c r="AL1444" s="20"/>
      <c r="AM1444" s="20"/>
      <c r="AN1444" s="20"/>
      <c r="AO1444" s="20"/>
      <c r="AP1444" s="20"/>
      <c r="AQ1444" s="20"/>
      <c r="AR1444" s="20"/>
      <c r="AS1444" s="20"/>
      <c r="AT1444" s="20"/>
      <c r="AU1444" s="20"/>
      <c r="AV1444" s="20"/>
      <c r="AW1444" s="20"/>
      <c r="AX1444" s="20"/>
      <c r="AY1444" s="20"/>
      <c r="AZ1444" s="20"/>
      <c r="BA1444" s="20"/>
      <c r="BB1444" s="20"/>
      <c r="BC1444" s="20"/>
      <c r="BD1444" s="20"/>
      <c r="BE1444" s="20"/>
      <c r="BF1444" s="20"/>
      <c r="BG1444" s="20"/>
      <c r="BH1444" s="20"/>
      <c r="BI1444" s="20"/>
      <c r="BJ1444" s="20"/>
      <c r="BK1444" s="20"/>
      <c r="BL1444" s="20"/>
      <c r="BM1444" s="20"/>
      <c r="BN1444" s="20"/>
      <c r="BO1444" s="20"/>
      <c r="BP1444" s="20"/>
      <c r="BQ1444" s="20"/>
      <c r="BR1444" s="20"/>
      <c r="BS1444" s="20"/>
      <c r="BT1444" s="20"/>
      <c r="BU1444" s="20"/>
      <c r="BV1444" s="20"/>
      <c r="BW1444" s="20"/>
      <c r="BX1444" s="20"/>
      <c r="BY1444" s="20"/>
      <c r="BZ1444" s="20"/>
      <c r="CA1444" s="20"/>
      <c r="CB1444" s="20"/>
      <c r="CC1444" s="20"/>
      <c r="CD1444" s="20"/>
      <c r="CE1444" s="20"/>
      <c r="CF1444" s="20"/>
      <c r="CG1444" s="20"/>
      <c r="CH1444" s="20"/>
      <c r="CI1444" s="20"/>
      <c r="CJ1444" s="20"/>
      <c r="CK1444" s="20"/>
      <c r="CL1444" s="20"/>
      <c r="CM1444" s="20"/>
      <c r="CN1444" s="20"/>
      <c r="CO1444" s="20"/>
      <c r="CP1444" s="20"/>
      <c r="CQ1444" s="20"/>
      <c r="CR1444" s="20"/>
      <c r="CS1444" s="20"/>
      <c r="CT1444" s="20"/>
      <c r="CU1444" s="20"/>
      <c r="CV1444" s="20"/>
      <c r="CW1444" s="20"/>
      <c r="CX1444" s="20"/>
      <c r="CY1444" s="20"/>
      <c r="CZ1444" s="20"/>
      <c r="DA1444" s="20"/>
      <c r="DB1444" s="20"/>
      <c r="DC1444" s="20"/>
      <c r="DD1444" s="20"/>
      <c r="DE1444" s="20"/>
      <c r="DF1444" s="20"/>
      <c r="DG1444" s="20"/>
      <c r="DH1444" s="20"/>
      <c r="DI1444" s="20"/>
      <c r="DJ1444" s="20"/>
      <c r="DK1444" s="20"/>
      <c r="DL1444" s="20"/>
      <c r="DM1444" s="20"/>
      <c r="DN1444" s="20"/>
      <c r="DO1444" s="20"/>
      <c r="DP1444" s="20"/>
      <c r="DQ1444" s="20"/>
      <c r="DR1444" s="20"/>
      <c r="DS1444" s="20"/>
      <c r="DT1444" s="20"/>
      <c r="DU1444" s="20"/>
      <c r="DV1444" s="20"/>
      <c r="DW1444" s="20"/>
      <c r="DX1444" s="20"/>
      <c r="DY1444" s="20"/>
      <c r="DZ1444" s="20"/>
      <c r="EA1444" s="20"/>
      <c r="EB1444" s="20"/>
      <c r="EC1444" s="20"/>
      <c r="ED1444" s="20"/>
      <c r="EE1444" s="20"/>
      <c r="EF1444" s="20"/>
      <c r="EG1444" s="20"/>
      <c r="EH1444" s="20"/>
      <c r="EK1444" s="21"/>
    </row>
    <row r="1445" spans="1:141" s="19" customFormat="1" ht="12" customHeight="1" x14ac:dyDescent="0.25">
      <c r="A1445" s="22"/>
      <c r="B1445" s="4"/>
      <c r="C1445" s="73"/>
      <c r="D1445" s="73"/>
      <c r="E1445" s="73"/>
      <c r="F1445" s="73"/>
      <c r="G1445" s="73"/>
      <c r="H1445" s="73"/>
      <c r="I1445" s="73"/>
      <c r="J1445" s="73"/>
      <c r="K1445" s="82"/>
      <c r="L1445" s="81"/>
      <c r="M1445" s="81"/>
      <c r="N1445" s="55"/>
      <c r="O1445" s="55"/>
      <c r="P1445" s="56"/>
      <c r="Q1445" s="17"/>
      <c r="R1445" s="150"/>
      <c r="S1445" s="150"/>
      <c r="T1445" s="150"/>
      <c r="U1445" s="150"/>
      <c r="V1445" s="321"/>
      <c r="W1445" s="338"/>
      <c r="X1445" s="192"/>
      <c r="Y1445" s="195"/>
      <c r="Z1445" s="151"/>
      <c r="AA1445" s="152"/>
      <c r="AB1445" s="152"/>
      <c r="AC1445" s="152"/>
      <c r="AD1445" s="152"/>
      <c r="AE1445" s="20"/>
      <c r="AF1445" s="20"/>
      <c r="AG1445" s="20"/>
      <c r="AH1445" s="20"/>
      <c r="AI1445" s="20"/>
      <c r="AJ1445" s="20"/>
      <c r="AK1445" s="20"/>
      <c r="AL1445" s="20"/>
      <c r="AM1445" s="20"/>
      <c r="AN1445" s="20"/>
      <c r="AO1445" s="20"/>
      <c r="AP1445" s="20"/>
      <c r="AQ1445" s="20"/>
      <c r="AR1445" s="20"/>
      <c r="AS1445" s="20"/>
      <c r="AT1445" s="20"/>
      <c r="AU1445" s="20"/>
      <c r="AV1445" s="20"/>
      <c r="AW1445" s="20"/>
      <c r="AX1445" s="20"/>
      <c r="AY1445" s="20"/>
      <c r="AZ1445" s="20"/>
      <c r="BA1445" s="20"/>
      <c r="BB1445" s="20"/>
      <c r="BC1445" s="20"/>
      <c r="BD1445" s="20"/>
      <c r="BE1445" s="20"/>
      <c r="BF1445" s="20"/>
      <c r="BG1445" s="20"/>
      <c r="BH1445" s="20"/>
      <c r="BI1445" s="20"/>
      <c r="BJ1445" s="20"/>
      <c r="BK1445" s="20"/>
      <c r="BL1445" s="20"/>
      <c r="BM1445" s="20"/>
      <c r="BN1445" s="20"/>
      <c r="BO1445" s="20"/>
      <c r="BP1445" s="20"/>
      <c r="BQ1445" s="20"/>
      <c r="BR1445" s="20"/>
      <c r="BS1445" s="20"/>
      <c r="BT1445" s="20"/>
      <c r="BU1445" s="20"/>
      <c r="BV1445" s="20"/>
      <c r="BW1445" s="20"/>
      <c r="BX1445" s="20"/>
      <c r="BY1445" s="20"/>
      <c r="BZ1445" s="20"/>
      <c r="CA1445" s="20"/>
      <c r="CB1445" s="20"/>
      <c r="CC1445" s="20"/>
      <c r="CD1445" s="20"/>
      <c r="CE1445" s="20"/>
      <c r="CF1445" s="20"/>
      <c r="CG1445" s="20"/>
      <c r="CH1445" s="20"/>
      <c r="CI1445" s="20"/>
      <c r="CJ1445" s="20"/>
      <c r="CK1445" s="20"/>
      <c r="CL1445" s="20"/>
      <c r="CM1445" s="20"/>
      <c r="CN1445" s="20"/>
      <c r="CO1445" s="20"/>
      <c r="CP1445" s="20"/>
      <c r="CQ1445" s="20"/>
      <c r="CR1445" s="20"/>
      <c r="CS1445" s="20"/>
      <c r="CT1445" s="20"/>
      <c r="CU1445" s="20"/>
      <c r="CV1445" s="20"/>
      <c r="CW1445" s="20"/>
      <c r="CX1445" s="20"/>
      <c r="CY1445" s="20"/>
      <c r="CZ1445" s="20"/>
      <c r="DA1445" s="20"/>
      <c r="DB1445" s="20"/>
      <c r="DC1445" s="20"/>
      <c r="DD1445" s="20"/>
      <c r="DE1445" s="20"/>
      <c r="DF1445" s="20"/>
      <c r="DG1445" s="20"/>
      <c r="DH1445" s="20"/>
      <c r="DI1445" s="20"/>
      <c r="DJ1445" s="20"/>
      <c r="DK1445" s="20"/>
      <c r="DL1445" s="20"/>
      <c r="DM1445" s="20"/>
      <c r="DN1445" s="20"/>
      <c r="DO1445" s="20"/>
      <c r="DP1445" s="20"/>
      <c r="DQ1445" s="20"/>
      <c r="DR1445" s="20"/>
      <c r="DS1445" s="20"/>
      <c r="DT1445" s="20"/>
      <c r="DU1445" s="20"/>
      <c r="DV1445" s="20"/>
      <c r="DW1445" s="20"/>
      <c r="DX1445" s="20"/>
      <c r="DY1445" s="20"/>
      <c r="DZ1445" s="20"/>
      <c r="EA1445" s="20"/>
      <c r="EB1445" s="20"/>
      <c r="EC1445" s="20"/>
      <c r="ED1445" s="20"/>
      <c r="EE1445" s="20"/>
      <c r="EF1445" s="20"/>
      <c r="EG1445" s="20"/>
      <c r="EH1445" s="20"/>
      <c r="EK1445" s="21"/>
    </row>
    <row r="1446" spans="1:141" s="19" customFormat="1" ht="12" customHeight="1" x14ac:dyDescent="0.25">
      <c r="A1446" s="22"/>
      <c r="B1446" s="4"/>
      <c r="C1446" s="73"/>
      <c r="D1446" s="73"/>
      <c r="E1446" s="73"/>
      <c r="F1446" s="73"/>
      <c r="G1446" s="73"/>
      <c r="H1446" s="73"/>
      <c r="I1446" s="73"/>
      <c r="J1446" s="73"/>
      <c r="K1446" s="82"/>
      <c r="L1446" s="81"/>
      <c r="M1446" s="81"/>
      <c r="N1446" s="55"/>
      <c r="O1446" s="55"/>
      <c r="P1446" s="56"/>
      <c r="Q1446" s="17"/>
      <c r="R1446" s="150"/>
      <c r="S1446" s="150"/>
      <c r="T1446" s="150"/>
      <c r="U1446" s="150"/>
      <c r="V1446" s="321"/>
      <c r="W1446" s="338"/>
      <c r="X1446" s="192"/>
      <c r="Y1446" s="195"/>
      <c r="Z1446" s="151"/>
      <c r="AA1446" s="152"/>
      <c r="AB1446" s="152"/>
      <c r="AC1446" s="152"/>
      <c r="AD1446" s="152"/>
      <c r="AE1446" s="20"/>
      <c r="AF1446" s="20"/>
      <c r="AG1446" s="20"/>
      <c r="AH1446" s="20"/>
      <c r="AI1446" s="20"/>
      <c r="AJ1446" s="20"/>
      <c r="AK1446" s="20"/>
      <c r="AL1446" s="20"/>
      <c r="AM1446" s="20"/>
      <c r="AN1446" s="20"/>
      <c r="AO1446" s="20"/>
      <c r="AP1446" s="20"/>
      <c r="AQ1446" s="20"/>
      <c r="AR1446" s="20"/>
      <c r="AS1446" s="20"/>
      <c r="AT1446" s="20"/>
      <c r="AU1446" s="20"/>
      <c r="AV1446" s="20"/>
      <c r="AW1446" s="20"/>
      <c r="AX1446" s="20"/>
      <c r="AY1446" s="20"/>
      <c r="AZ1446" s="20"/>
      <c r="BA1446" s="20"/>
      <c r="BB1446" s="20"/>
      <c r="BC1446" s="20"/>
      <c r="BD1446" s="20"/>
      <c r="BE1446" s="20"/>
      <c r="BF1446" s="20"/>
      <c r="BG1446" s="20"/>
      <c r="BH1446" s="20"/>
      <c r="BI1446" s="20"/>
      <c r="BJ1446" s="20"/>
      <c r="BK1446" s="20"/>
      <c r="BL1446" s="20"/>
      <c r="BM1446" s="20"/>
      <c r="BN1446" s="20"/>
      <c r="BO1446" s="20"/>
      <c r="BP1446" s="20"/>
      <c r="BQ1446" s="20"/>
      <c r="BR1446" s="20"/>
      <c r="BS1446" s="20"/>
      <c r="BT1446" s="20"/>
      <c r="BU1446" s="20"/>
      <c r="BV1446" s="20"/>
      <c r="BW1446" s="20"/>
      <c r="BX1446" s="20"/>
      <c r="BY1446" s="20"/>
      <c r="BZ1446" s="20"/>
      <c r="CA1446" s="20"/>
      <c r="CB1446" s="20"/>
      <c r="CC1446" s="20"/>
      <c r="CD1446" s="20"/>
      <c r="CE1446" s="20"/>
      <c r="CF1446" s="20"/>
      <c r="CG1446" s="20"/>
      <c r="CH1446" s="20"/>
      <c r="CI1446" s="20"/>
      <c r="CJ1446" s="20"/>
      <c r="CK1446" s="20"/>
      <c r="CL1446" s="20"/>
      <c r="CM1446" s="20"/>
      <c r="CN1446" s="20"/>
      <c r="CO1446" s="20"/>
      <c r="CP1446" s="20"/>
      <c r="CQ1446" s="20"/>
      <c r="CR1446" s="20"/>
      <c r="CS1446" s="20"/>
      <c r="CT1446" s="20"/>
      <c r="CU1446" s="20"/>
      <c r="CV1446" s="20"/>
      <c r="CW1446" s="20"/>
      <c r="CX1446" s="20"/>
      <c r="CY1446" s="20"/>
      <c r="CZ1446" s="20"/>
      <c r="DA1446" s="20"/>
      <c r="DB1446" s="20"/>
      <c r="DC1446" s="20"/>
      <c r="DD1446" s="20"/>
      <c r="DE1446" s="20"/>
      <c r="DF1446" s="20"/>
      <c r="DG1446" s="20"/>
      <c r="DH1446" s="20"/>
      <c r="DI1446" s="20"/>
      <c r="DJ1446" s="20"/>
      <c r="DK1446" s="20"/>
      <c r="DL1446" s="20"/>
      <c r="DM1446" s="20"/>
      <c r="DN1446" s="20"/>
      <c r="DO1446" s="20"/>
      <c r="DP1446" s="20"/>
      <c r="DQ1446" s="20"/>
      <c r="DR1446" s="20"/>
      <c r="DS1446" s="20"/>
      <c r="DT1446" s="20"/>
      <c r="DU1446" s="20"/>
      <c r="DV1446" s="20"/>
      <c r="DW1446" s="20"/>
      <c r="DX1446" s="20"/>
      <c r="DY1446" s="20"/>
      <c r="DZ1446" s="20"/>
      <c r="EA1446" s="20"/>
      <c r="EB1446" s="20"/>
      <c r="EC1446" s="20"/>
      <c r="ED1446" s="20"/>
      <c r="EE1446" s="20"/>
      <c r="EF1446" s="20"/>
      <c r="EG1446" s="20"/>
      <c r="EH1446" s="20"/>
      <c r="EK1446" s="21"/>
    </row>
    <row r="1447" spans="1:141" s="19" customFormat="1" ht="12" customHeight="1" x14ac:dyDescent="0.25">
      <c r="B1447" s="4"/>
      <c r="C1447" s="73"/>
      <c r="D1447" s="73"/>
      <c r="E1447" s="73"/>
      <c r="F1447" s="73"/>
      <c r="G1447" s="73"/>
      <c r="H1447" s="73"/>
      <c r="I1447" s="73"/>
      <c r="J1447" s="73"/>
      <c r="K1447" s="82"/>
      <c r="L1447" s="81"/>
      <c r="M1447" s="81"/>
      <c r="N1447" s="55"/>
      <c r="O1447" s="55"/>
      <c r="P1447" s="56"/>
      <c r="Q1447" s="17"/>
      <c r="R1447" s="150"/>
      <c r="S1447" s="150"/>
      <c r="T1447" s="150"/>
      <c r="U1447" s="150"/>
      <c r="V1447" s="321"/>
      <c r="W1447" s="338"/>
      <c r="X1447" s="192"/>
      <c r="Y1447" s="195"/>
      <c r="Z1447" s="151"/>
      <c r="AA1447" s="152"/>
      <c r="AB1447" s="152"/>
      <c r="AC1447" s="152"/>
      <c r="AD1447" s="152"/>
      <c r="AE1447" s="20"/>
      <c r="AF1447" s="20"/>
      <c r="AG1447" s="20"/>
      <c r="AH1447" s="20"/>
      <c r="AI1447" s="20"/>
      <c r="AJ1447" s="20"/>
      <c r="AK1447" s="20"/>
      <c r="AL1447" s="20"/>
      <c r="AM1447" s="20"/>
      <c r="AN1447" s="20"/>
      <c r="AO1447" s="20"/>
      <c r="AP1447" s="20"/>
      <c r="AQ1447" s="20"/>
      <c r="AR1447" s="20"/>
      <c r="AS1447" s="20"/>
      <c r="AT1447" s="20"/>
      <c r="AU1447" s="20"/>
      <c r="AV1447" s="20"/>
      <c r="AW1447" s="20"/>
      <c r="AX1447" s="20"/>
      <c r="AY1447" s="20"/>
      <c r="AZ1447" s="20"/>
      <c r="BA1447" s="20"/>
      <c r="BB1447" s="20"/>
      <c r="BC1447" s="20"/>
      <c r="BD1447" s="20"/>
      <c r="BE1447" s="20"/>
      <c r="BF1447" s="20"/>
      <c r="BG1447" s="20"/>
      <c r="BH1447" s="20"/>
      <c r="BI1447" s="20"/>
      <c r="BJ1447" s="20"/>
      <c r="BK1447" s="20"/>
      <c r="BL1447" s="20"/>
      <c r="BM1447" s="20"/>
      <c r="BN1447" s="20"/>
      <c r="BO1447" s="20"/>
      <c r="BP1447" s="20"/>
      <c r="BQ1447" s="20"/>
      <c r="BR1447" s="20"/>
      <c r="BS1447" s="20"/>
      <c r="BT1447" s="20"/>
      <c r="BU1447" s="20"/>
      <c r="BV1447" s="20"/>
      <c r="BW1447" s="20"/>
      <c r="BX1447" s="20"/>
      <c r="BY1447" s="20"/>
      <c r="BZ1447" s="20"/>
      <c r="CA1447" s="20"/>
      <c r="CB1447" s="20"/>
      <c r="CC1447" s="20"/>
      <c r="CD1447" s="20"/>
      <c r="CE1447" s="20"/>
      <c r="CF1447" s="20"/>
      <c r="CG1447" s="20"/>
      <c r="CH1447" s="20"/>
      <c r="CI1447" s="20"/>
      <c r="CJ1447" s="20"/>
      <c r="CK1447" s="20"/>
      <c r="CL1447" s="20"/>
      <c r="CM1447" s="20"/>
      <c r="CN1447" s="20"/>
      <c r="CO1447" s="20"/>
      <c r="CP1447" s="20"/>
      <c r="CQ1447" s="20"/>
      <c r="CR1447" s="20"/>
      <c r="CS1447" s="20"/>
      <c r="CT1447" s="20"/>
      <c r="CU1447" s="20"/>
      <c r="CV1447" s="20"/>
      <c r="CW1447" s="20"/>
      <c r="CX1447" s="20"/>
      <c r="CY1447" s="20"/>
      <c r="CZ1447" s="20"/>
      <c r="DA1447" s="20"/>
      <c r="DB1447" s="20"/>
      <c r="DC1447" s="20"/>
      <c r="DD1447" s="20"/>
      <c r="DE1447" s="20"/>
      <c r="DF1447" s="20"/>
      <c r="DG1447" s="20"/>
      <c r="DH1447" s="20"/>
      <c r="DI1447" s="20"/>
      <c r="DJ1447" s="20"/>
      <c r="DK1447" s="20"/>
      <c r="DL1447" s="20"/>
      <c r="DM1447" s="20"/>
      <c r="DN1447" s="20"/>
      <c r="DO1447" s="20"/>
      <c r="DP1447" s="20"/>
      <c r="DQ1447" s="20"/>
      <c r="DR1447" s="20"/>
      <c r="DS1447" s="20"/>
      <c r="DT1447" s="20"/>
      <c r="DU1447" s="20"/>
      <c r="DV1447" s="20"/>
      <c r="DW1447" s="20"/>
      <c r="DX1447" s="20"/>
      <c r="DY1447" s="20"/>
      <c r="DZ1447" s="20"/>
      <c r="EA1447" s="20"/>
      <c r="EB1447" s="20"/>
      <c r="EC1447" s="20"/>
      <c r="ED1447" s="20"/>
      <c r="EE1447" s="20"/>
      <c r="EF1447" s="20"/>
      <c r="EG1447" s="20"/>
      <c r="EH1447" s="20"/>
      <c r="EK1447" s="21"/>
    </row>
    <row r="1448" spans="1:141" s="19" customFormat="1" ht="12" customHeight="1" x14ac:dyDescent="0.25">
      <c r="B1448" s="4"/>
      <c r="C1448" s="73"/>
      <c r="D1448" s="73"/>
      <c r="E1448" s="73"/>
      <c r="F1448" s="73"/>
      <c r="G1448" s="73"/>
      <c r="H1448" s="73"/>
      <c r="I1448" s="73"/>
      <c r="J1448" s="73"/>
      <c r="K1448" s="82"/>
      <c r="L1448" s="81"/>
      <c r="M1448" s="81"/>
      <c r="N1448" s="55"/>
      <c r="O1448" s="55"/>
      <c r="P1448" s="56"/>
      <c r="Q1448" s="17"/>
      <c r="R1448" s="150"/>
      <c r="S1448" s="150"/>
      <c r="T1448" s="150"/>
      <c r="U1448" s="150"/>
      <c r="V1448" s="321"/>
      <c r="W1448" s="338"/>
      <c r="X1448" s="192"/>
      <c r="Y1448" s="195"/>
      <c r="Z1448" s="151"/>
      <c r="AA1448" s="152"/>
      <c r="AB1448" s="152"/>
      <c r="AC1448" s="152"/>
      <c r="AD1448" s="152"/>
      <c r="AE1448" s="20"/>
      <c r="AF1448" s="20"/>
      <c r="AG1448" s="20"/>
      <c r="AH1448" s="20"/>
      <c r="AI1448" s="20"/>
      <c r="AJ1448" s="20"/>
      <c r="AK1448" s="20"/>
      <c r="AL1448" s="20"/>
      <c r="AM1448" s="20"/>
      <c r="AN1448" s="20"/>
      <c r="AO1448" s="20"/>
      <c r="AP1448" s="20"/>
      <c r="AQ1448" s="20"/>
      <c r="AR1448" s="20"/>
      <c r="AS1448" s="20"/>
      <c r="AT1448" s="20"/>
      <c r="AU1448" s="20"/>
      <c r="AV1448" s="20"/>
      <c r="AW1448" s="20"/>
      <c r="AX1448" s="20"/>
      <c r="AY1448" s="20"/>
      <c r="AZ1448" s="20"/>
      <c r="BA1448" s="20"/>
      <c r="BB1448" s="20"/>
      <c r="BC1448" s="20"/>
      <c r="BD1448" s="20"/>
      <c r="BE1448" s="20"/>
      <c r="BF1448" s="20"/>
      <c r="BG1448" s="20"/>
      <c r="BH1448" s="20"/>
      <c r="BI1448" s="20"/>
      <c r="BJ1448" s="20"/>
      <c r="BK1448" s="20"/>
      <c r="BL1448" s="20"/>
      <c r="BM1448" s="20"/>
      <c r="BN1448" s="20"/>
      <c r="BO1448" s="20"/>
      <c r="BP1448" s="20"/>
      <c r="BQ1448" s="20"/>
      <c r="BR1448" s="20"/>
      <c r="BS1448" s="20"/>
      <c r="BT1448" s="20"/>
      <c r="BU1448" s="20"/>
      <c r="BV1448" s="20"/>
      <c r="BW1448" s="20"/>
      <c r="BX1448" s="20"/>
      <c r="BY1448" s="20"/>
      <c r="BZ1448" s="20"/>
      <c r="CA1448" s="20"/>
      <c r="CB1448" s="20"/>
      <c r="CC1448" s="20"/>
      <c r="CD1448" s="20"/>
      <c r="CE1448" s="20"/>
      <c r="CF1448" s="20"/>
      <c r="CG1448" s="20"/>
      <c r="CH1448" s="20"/>
      <c r="CI1448" s="20"/>
      <c r="CJ1448" s="20"/>
      <c r="CK1448" s="20"/>
      <c r="CL1448" s="20"/>
      <c r="CM1448" s="20"/>
      <c r="CN1448" s="20"/>
      <c r="CO1448" s="20"/>
      <c r="CP1448" s="20"/>
      <c r="CQ1448" s="20"/>
      <c r="CR1448" s="20"/>
      <c r="CS1448" s="20"/>
      <c r="CT1448" s="20"/>
      <c r="CU1448" s="20"/>
      <c r="CV1448" s="20"/>
      <c r="CW1448" s="20"/>
      <c r="CX1448" s="20"/>
      <c r="CY1448" s="20"/>
      <c r="CZ1448" s="20"/>
      <c r="DA1448" s="20"/>
      <c r="DB1448" s="20"/>
      <c r="DC1448" s="20"/>
      <c r="DD1448" s="20"/>
      <c r="DE1448" s="20"/>
      <c r="DF1448" s="20"/>
      <c r="DG1448" s="20"/>
      <c r="DH1448" s="20"/>
      <c r="DI1448" s="20"/>
      <c r="DJ1448" s="20"/>
      <c r="DK1448" s="20"/>
      <c r="DL1448" s="20"/>
      <c r="DM1448" s="20"/>
      <c r="DN1448" s="20"/>
      <c r="DO1448" s="20"/>
      <c r="DP1448" s="20"/>
      <c r="DQ1448" s="20"/>
      <c r="DR1448" s="20"/>
      <c r="DS1448" s="20"/>
      <c r="DT1448" s="20"/>
      <c r="DU1448" s="20"/>
      <c r="DV1448" s="20"/>
      <c r="DW1448" s="20"/>
      <c r="DX1448" s="20"/>
      <c r="DY1448" s="20"/>
      <c r="DZ1448" s="20"/>
      <c r="EA1448" s="20"/>
      <c r="EB1448" s="20"/>
      <c r="EC1448" s="20"/>
      <c r="ED1448" s="20"/>
      <c r="EE1448" s="20"/>
      <c r="EF1448" s="20"/>
      <c r="EG1448" s="20"/>
      <c r="EH1448" s="20"/>
      <c r="EK1448" s="21"/>
    </row>
    <row r="1449" spans="1:141" s="19" customFormat="1" ht="12" customHeight="1" x14ac:dyDescent="0.25">
      <c r="B1449" s="4"/>
      <c r="C1449" s="73"/>
      <c r="D1449" s="73"/>
      <c r="E1449" s="73"/>
      <c r="F1449" s="73"/>
      <c r="G1449" s="73"/>
      <c r="H1449" s="73"/>
      <c r="I1449" s="73"/>
      <c r="J1449" s="73"/>
      <c r="K1449" s="82"/>
      <c r="L1449" s="81"/>
      <c r="M1449" s="81"/>
      <c r="N1449" s="55"/>
      <c r="O1449" s="55"/>
      <c r="P1449" s="56"/>
      <c r="Q1449" s="17"/>
      <c r="R1449" s="150"/>
      <c r="S1449" s="150"/>
      <c r="T1449" s="150"/>
      <c r="U1449" s="150"/>
      <c r="V1449" s="321"/>
      <c r="W1449" s="338"/>
      <c r="X1449" s="192"/>
      <c r="Y1449" s="195"/>
      <c r="Z1449" s="151"/>
      <c r="AA1449" s="152"/>
      <c r="AB1449" s="152"/>
      <c r="AC1449" s="152"/>
      <c r="AD1449" s="152"/>
      <c r="AE1449" s="20"/>
      <c r="AF1449" s="20"/>
      <c r="AG1449" s="20"/>
      <c r="AH1449" s="20"/>
      <c r="AI1449" s="20"/>
      <c r="AJ1449" s="20"/>
      <c r="AK1449" s="20"/>
      <c r="AL1449" s="20"/>
      <c r="AM1449" s="20"/>
      <c r="AN1449" s="20"/>
      <c r="AO1449" s="20"/>
      <c r="AP1449" s="20"/>
      <c r="AQ1449" s="20"/>
      <c r="AR1449" s="20"/>
      <c r="AS1449" s="20"/>
      <c r="AT1449" s="20"/>
      <c r="AU1449" s="20"/>
      <c r="AV1449" s="20"/>
      <c r="AW1449" s="20"/>
      <c r="AX1449" s="20"/>
      <c r="AY1449" s="20"/>
      <c r="AZ1449" s="20"/>
      <c r="BA1449" s="20"/>
      <c r="BB1449" s="20"/>
      <c r="BC1449" s="20"/>
      <c r="BD1449" s="20"/>
      <c r="BE1449" s="20"/>
      <c r="BF1449" s="20"/>
      <c r="BG1449" s="20"/>
      <c r="BH1449" s="20"/>
      <c r="BI1449" s="20"/>
      <c r="BJ1449" s="20"/>
      <c r="BK1449" s="20"/>
      <c r="BL1449" s="20"/>
      <c r="BM1449" s="20"/>
      <c r="BN1449" s="20"/>
      <c r="BO1449" s="20"/>
      <c r="BP1449" s="20"/>
      <c r="BQ1449" s="20"/>
      <c r="BR1449" s="20"/>
      <c r="BS1449" s="20"/>
      <c r="BT1449" s="20"/>
      <c r="BU1449" s="20"/>
      <c r="BV1449" s="20"/>
      <c r="BW1449" s="20"/>
      <c r="BX1449" s="20"/>
      <c r="BY1449" s="20"/>
      <c r="BZ1449" s="20"/>
      <c r="CA1449" s="20"/>
      <c r="CB1449" s="20"/>
      <c r="CC1449" s="20"/>
      <c r="CD1449" s="20"/>
      <c r="CE1449" s="20"/>
      <c r="CF1449" s="20"/>
      <c r="CG1449" s="20"/>
      <c r="CH1449" s="20"/>
      <c r="CI1449" s="20"/>
      <c r="CJ1449" s="20"/>
      <c r="CK1449" s="20"/>
      <c r="CL1449" s="20"/>
      <c r="CM1449" s="20"/>
      <c r="CN1449" s="20"/>
      <c r="CO1449" s="20"/>
      <c r="CP1449" s="20"/>
      <c r="CQ1449" s="20"/>
      <c r="CR1449" s="20"/>
      <c r="CS1449" s="20"/>
      <c r="CT1449" s="20"/>
      <c r="CU1449" s="20"/>
      <c r="CV1449" s="20"/>
      <c r="CW1449" s="20"/>
      <c r="CX1449" s="20"/>
      <c r="CY1449" s="20"/>
      <c r="CZ1449" s="20"/>
      <c r="DA1449" s="20"/>
      <c r="DB1449" s="20"/>
      <c r="DC1449" s="20"/>
      <c r="DD1449" s="20"/>
      <c r="DE1449" s="20"/>
      <c r="DF1449" s="20"/>
      <c r="DG1449" s="20"/>
      <c r="DH1449" s="20"/>
      <c r="DI1449" s="20"/>
      <c r="DJ1449" s="20"/>
      <c r="DK1449" s="20"/>
      <c r="DL1449" s="20"/>
      <c r="DM1449" s="20"/>
      <c r="DN1449" s="20"/>
      <c r="DO1449" s="20"/>
      <c r="DP1449" s="20"/>
      <c r="DQ1449" s="20"/>
      <c r="DR1449" s="20"/>
      <c r="DS1449" s="20"/>
      <c r="DT1449" s="20"/>
      <c r="DU1449" s="20"/>
      <c r="DV1449" s="20"/>
      <c r="DW1449" s="20"/>
      <c r="DX1449" s="20"/>
      <c r="DY1449" s="20"/>
      <c r="DZ1449" s="20"/>
      <c r="EA1449" s="20"/>
      <c r="EB1449" s="20"/>
      <c r="EC1449" s="20"/>
      <c r="ED1449" s="20"/>
      <c r="EE1449" s="20"/>
      <c r="EF1449" s="20"/>
      <c r="EG1449" s="20"/>
      <c r="EH1449" s="20"/>
      <c r="EK1449" s="21"/>
    </row>
    <row r="1450" spans="1:141" s="19" customFormat="1" ht="12" customHeight="1" x14ac:dyDescent="0.25">
      <c r="B1450" s="4"/>
      <c r="C1450" s="73"/>
      <c r="D1450" s="73"/>
      <c r="E1450" s="73"/>
      <c r="F1450" s="73"/>
      <c r="G1450" s="73"/>
      <c r="H1450" s="73"/>
      <c r="I1450" s="73"/>
      <c r="J1450" s="73"/>
      <c r="K1450" s="82"/>
      <c r="L1450" s="81"/>
      <c r="M1450" s="81"/>
      <c r="N1450" s="55"/>
      <c r="O1450" s="55"/>
      <c r="P1450" s="56"/>
      <c r="Q1450" s="17"/>
      <c r="R1450" s="150"/>
      <c r="S1450" s="150"/>
      <c r="T1450" s="150"/>
      <c r="U1450" s="150"/>
      <c r="V1450" s="321"/>
      <c r="W1450" s="338"/>
      <c r="X1450" s="192"/>
      <c r="Y1450" s="195"/>
      <c r="Z1450" s="151"/>
      <c r="AA1450" s="152"/>
      <c r="AB1450" s="152"/>
      <c r="AC1450" s="152"/>
      <c r="AD1450" s="152"/>
      <c r="AE1450" s="20"/>
      <c r="AF1450" s="20"/>
      <c r="AG1450" s="20"/>
      <c r="AH1450" s="20"/>
      <c r="AI1450" s="20"/>
      <c r="AJ1450" s="20"/>
      <c r="AK1450" s="20"/>
      <c r="AL1450" s="20"/>
      <c r="AM1450" s="20"/>
      <c r="AN1450" s="20"/>
      <c r="AO1450" s="20"/>
      <c r="AP1450" s="20"/>
      <c r="AQ1450" s="20"/>
      <c r="AR1450" s="20"/>
      <c r="AS1450" s="20"/>
      <c r="AT1450" s="20"/>
      <c r="AU1450" s="20"/>
      <c r="AV1450" s="20"/>
      <c r="AW1450" s="20"/>
      <c r="AX1450" s="20"/>
      <c r="AY1450" s="20"/>
      <c r="AZ1450" s="20"/>
      <c r="BA1450" s="20"/>
      <c r="BB1450" s="20"/>
      <c r="BC1450" s="20"/>
      <c r="BD1450" s="20"/>
      <c r="BE1450" s="20"/>
      <c r="BF1450" s="20"/>
      <c r="BG1450" s="20"/>
      <c r="BH1450" s="20"/>
      <c r="BI1450" s="20"/>
      <c r="BJ1450" s="20"/>
      <c r="BK1450" s="20"/>
      <c r="BL1450" s="20"/>
      <c r="BM1450" s="20"/>
      <c r="BN1450" s="20"/>
      <c r="BO1450" s="20"/>
      <c r="BP1450" s="20"/>
      <c r="BQ1450" s="20"/>
      <c r="BR1450" s="20"/>
      <c r="BS1450" s="20"/>
      <c r="BT1450" s="20"/>
      <c r="BU1450" s="20"/>
      <c r="BV1450" s="20"/>
      <c r="BW1450" s="20"/>
      <c r="BX1450" s="20"/>
      <c r="BY1450" s="20"/>
      <c r="BZ1450" s="20"/>
      <c r="CA1450" s="20"/>
      <c r="CB1450" s="20"/>
      <c r="CC1450" s="20"/>
      <c r="CD1450" s="20"/>
      <c r="CE1450" s="20"/>
      <c r="CF1450" s="20"/>
      <c r="CG1450" s="20"/>
      <c r="CH1450" s="20"/>
      <c r="CI1450" s="20"/>
      <c r="CJ1450" s="20"/>
      <c r="CK1450" s="20"/>
      <c r="CL1450" s="20"/>
      <c r="CM1450" s="20"/>
      <c r="CN1450" s="20"/>
      <c r="CO1450" s="20"/>
      <c r="CP1450" s="20"/>
      <c r="CQ1450" s="20"/>
      <c r="CR1450" s="20"/>
      <c r="CS1450" s="20"/>
      <c r="CT1450" s="20"/>
      <c r="CU1450" s="20"/>
      <c r="CV1450" s="20"/>
      <c r="CW1450" s="20"/>
      <c r="CX1450" s="20"/>
      <c r="CY1450" s="20"/>
      <c r="CZ1450" s="20"/>
      <c r="DA1450" s="20"/>
      <c r="DB1450" s="20"/>
      <c r="DC1450" s="20"/>
      <c r="DD1450" s="20"/>
      <c r="DE1450" s="20"/>
      <c r="DF1450" s="20"/>
      <c r="DG1450" s="20"/>
      <c r="DH1450" s="20"/>
      <c r="DI1450" s="20"/>
      <c r="DJ1450" s="20"/>
      <c r="DK1450" s="20"/>
      <c r="DL1450" s="20"/>
      <c r="DM1450" s="20"/>
      <c r="DN1450" s="20"/>
      <c r="DO1450" s="20"/>
      <c r="DP1450" s="20"/>
      <c r="DQ1450" s="20"/>
      <c r="DR1450" s="20"/>
      <c r="DS1450" s="20"/>
      <c r="DT1450" s="20"/>
      <c r="DU1450" s="20"/>
      <c r="DV1450" s="20"/>
      <c r="DW1450" s="20"/>
      <c r="DX1450" s="20"/>
      <c r="DY1450" s="20"/>
      <c r="DZ1450" s="20"/>
      <c r="EA1450" s="20"/>
      <c r="EB1450" s="20"/>
      <c r="EC1450" s="20"/>
      <c r="ED1450" s="20"/>
      <c r="EE1450" s="20"/>
      <c r="EF1450" s="20"/>
      <c r="EG1450" s="20"/>
      <c r="EH1450" s="20"/>
      <c r="EK1450" s="21"/>
    </row>
    <row r="1451" spans="1:141" s="19" customFormat="1" ht="12" customHeight="1" x14ac:dyDescent="0.25">
      <c r="B1451" s="4"/>
      <c r="C1451" s="73"/>
      <c r="D1451" s="73"/>
      <c r="E1451" s="73"/>
      <c r="F1451" s="73"/>
      <c r="G1451" s="73"/>
      <c r="H1451" s="73"/>
      <c r="I1451" s="73"/>
      <c r="J1451" s="73"/>
      <c r="K1451" s="82"/>
      <c r="L1451" s="81"/>
      <c r="M1451" s="81"/>
      <c r="N1451" s="55"/>
      <c r="O1451" s="55"/>
      <c r="P1451" s="56"/>
      <c r="Q1451" s="17"/>
      <c r="R1451" s="150"/>
      <c r="S1451" s="150"/>
      <c r="T1451" s="150"/>
      <c r="U1451" s="150"/>
      <c r="V1451" s="321"/>
      <c r="W1451" s="338"/>
      <c r="X1451" s="192"/>
      <c r="Y1451" s="195"/>
      <c r="Z1451" s="151"/>
      <c r="AA1451" s="152"/>
      <c r="AB1451" s="152"/>
      <c r="AC1451" s="152"/>
      <c r="AD1451" s="152"/>
      <c r="AE1451" s="20"/>
      <c r="AF1451" s="20"/>
      <c r="AG1451" s="20"/>
      <c r="AH1451" s="20"/>
      <c r="AI1451" s="20"/>
      <c r="AJ1451" s="20"/>
      <c r="AK1451" s="20"/>
      <c r="AL1451" s="20"/>
      <c r="AM1451" s="20"/>
      <c r="AN1451" s="20"/>
      <c r="AO1451" s="20"/>
      <c r="AP1451" s="20"/>
      <c r="AQ1451" s="20"/>
      <c r="AR1451" s="20"/>
      <c r="AS1451" s="20"/>
      <c r="AT1451" s="20"/>
      <c r="AU1451" s="20"/>
      <c r="AV1451" s="20"/>
      <c r="AW1451" s="20"/>
      <c r="AX1451" s="20"/>
      <c r="AY1451" s="20"/>
      <c r="AZ1451" s="20"/>
      <c r="BA1451" s="20"/>
      <c r="BB1451" s="20"/>
      <c r="BC1451" s="20"/>
      <c r="BD1451" s="20"/>
      <c r="BE1451" s="20"/>
      <c r="BF1451" s="20"/>
      <c r="BG1451" s="20"/>
      <c r="BH1451" s="20"/>
      <c r="BI1451" s="20"/>
      <c r="BJ1451" s="20"/>
      <c r="BK1451" s="20"/>
      <c r="BL1451" s="20"/>
      <c r="BM1451" s="20"/>
      <c r="BN1451" s="20"/>
      <c r="BO1451" s="20"/>
      <c r="BP1451" s="20"/>
      <c r="BQ1451" s="20"/>
      <c r="BR1451" s="20"/>
      <c r="BS1451" s="20"/>
      <c r="BT1451" s="20"/>
      <c r="BU1451" s="20"/>
      <c r="BV1451" s="20"/>
      <c r="BW1451" s="20"/>
      <c r="BX1451" s="20"/>
      <c r="BY1451" s="20"/>
      <c r="BZ1451" s="20"/>
      <c r="CA1451" s="20"/>
      <c r="CB1451" s="20"/>
      <c r="CC1451" s="20"/>
      <c r="CD1451" s="20"/>
      <c r="CE1451" s="20"/>
      <c r="CF1451" s="20"/>
      <c r="CG1451" s="20"/>
      <c r="CH1451" s="20"/>
      <c r="CI1451" s="20"/>
      <c r="CJ1451" s="20"/>
      <c r="CK1451" s="20"/>
      <c r="CL1451" s="20"/>
      <c r="CM1451" s="20"/>
      <c r="CN1451" s="20"/>
      <c r="CO1451" s="20"/>
      <c r="CP1451" s="20"/>
      <c r="CQ1451" s="20"/>
      <c r="CR1451" s="20"/>
      <c r="CS1451" s="20"/>
      <c r="CT1451" s="20"/>
      <c r="CU1451" s="20"/>
      <c r="CV1451" s="20"/>
      <c r="CW1451" s="20"/>
      <c r="CX1451" s="20"/>
      <c r="CY1451" s="20"/>
      <c r="CZ1451" s="20"/>
      <c r="DA1451" s="20"/>
      <c r="DB1451" s="20"/>
      <c r="DC1451" s="20"/>
      <c r="DD1451" s="20"/>
      <c r="DE1451" s="20"/>
      <c r="DF1451" s="20"/>
      <c r="DG1451" s="20"/>
      <c r="DH1451" s="20"/>
      <c r="DI1451" s="20"/>
      <c r="DJ1451" s="20"/>
      <c r="DK1451" s="20"/>
      <c r="DL1451" s="20"/>
      <c r="DM1451" s="20"/>
      <c r="DN1451" s="20"/>
      <c r="DO1451" s="20"/>
      <c r="DP1451" s="20"/>
      <c r="DQ1451" s="20"/>
      <c r="DR1451" s="20"/>
      <c r="DS1451" s="20"/>
      <c r="DT1451" s="20"/>
      <c r="DU1451" s="20"/>
      <c r="DV1451" s="20"/>
      <c r="DW1451" s="20"/>
      <c r="DX1451" s="20"/>
      <c r="DY1451" s="20"/>
      <c r="DZ1451" s="20"/>
      <c r="EA1451" s="20"/>
      <c r="EB1451" s="20"/>
      <c r="EC1451" s="20"/>
      <c r="ED1451" s="20"/>
      <c r="EE1451" s="20"/>
      <c r="EF1451" s="20"/>
      <c r="EG1451" s="20"/>
      <c r="EH1451" s="20"/>
      <c r="EK1451" s="21"/>
    </row>
    <row r="1452" spans="1:141" s="19" customFormat="1" ht="12" customHeight="1" x14ac:dyDescent="0.25">
      <c r="B1452" s="4"/>
      <c r="C1452" s="73"/>
      <c r="D1452" s="73"/>
      <c r="E1452" s="73"/>
      <c r="F1452" s="73"/>
      <c r="G1452" s="73"/>
      <c r="H1452" s="73"/>
      <c r="I1452" s="73"/>
      <c r="J1452" s="73"/>
      <c r="K1452" s="82"/>
      <c r="L1452" s="81"/>
      <c r="M1452" s="81"/>
      <c r="N1452" s="55"/>
      <c r="O1452" s="55"/>
      <c r="P1452" s="56"/>
      <c r="Q1452" s="17"/>
      <c r="R1452" s="150"/>
      <c r="S1452" s="150"/>
      <c r="T1452" s="150"/>
      <c r="U1452" s="150"/>
      <c r="V1452" s="321"/>
      <c r="W1452" s="338"/>
      <c r="X1452" s="192"/>
      <c r="Y1452" s="195"/>
      <c r="Z1452" s="151"/>
      <c r="AA1452" s="152"/>
      <c r="AB1452" s="152"/>
      <c r="AC1452" s="152"/>
      <c r="AD1452" s="152"/>
      <c r="AE1452" s="20"/>
      <c r="AF1452" s="20"/>
      <c r="AG1452" s="20"/>
      <c r="AH1452" s="20"/>
      <c r="AI1452" s="20"/>
      <c r="AJ1452" s="20"/>
      <c r="AK1452" s="20"/>
      <c r="AL1452" s="20"/>
      <c r="AM1452" s="20"/>
      <c r="AN1452" s="20"/>
      <c r="AO1452" s="20"/>
      <c r="AP1452" s="20"/>
      <c r="AQ1452" s="20"/>
      <c r="AR1452" s="20"/>
      <c r="AS1452" s="20"/>
      <c r="AT1452" s="20"/>
      <c r="AU1452" s="20"/>
      <c r="AV1452" s="20"/>
      <c r="AW1452" s="20"/>
      <c r="AX1452" s="20"/>
      <c r="AY1452" s="20"/>
      <c r="AZ1452" s="20"/>
      <c r="BA1452" s="20"/>
      <c r="BB1452" s="20"/>
      <c r="BC1452" s="20"/>
      <c r="BD1452" s="20"/>
      <c r="BE1452" s="20"/>
      <c r="BF1452" s="20"/>
      <c r="BG1452" s="20"/>
      <c r="BH1452" s="20"/>
      <c r="BI1452" s="20"/>
      <c r="BJ1452" s="20"/>
      <c r="BK1452" s="20"/>
      <c r="BL1452" s="20"/>
      <c r="BM1452" s="20"/>
      <c r="BN1452" s="20"/>
      <c r="BO1452" s="20"/>
      <c r="BP1452" s="20"/>
      <c r="BQ1452" s="20"/>
      <c r="BR1452" s="20"/>
      <c r="BS1452" s="20"/>
      <c r="BT1452" s="20"/>
      <c r="BU1452" s="20"/>
      <c r="BV1452" s="20"/>
      <c r="BW1452" s="20"/>
      <c r="BX1452" s="20"/>
      <c r="BY1452" s="20"/>
      <c r="BZ1452" s="20"/>
      <c r="CA1452" s="20"/>
      <c r="CB1452" s="20"/>
      <c r="CC1452" s="20"/>
      <c r="CD1452" s="20"/>
      <c r="CE1452" s="20"/>
      <c r="CF1452" s="20"/>
      <c r="CG1452" s="20"/>
      <c r="CH1452" s="20"/>
      <c r="CI1452" s="20"/>
      <c r="CJ1452" s="20"/>
      <c r="CK1452" s="20"/>
      <c r="CL1452" s="20"/>
      <c r="CM1452" s="20"/>
      <c r="CN1452" s="20"/>
      <c r="CO1452" s="20"/>
      <c r="CP1452" s="20"/>
      <c r="CQ1452" s="20"/>
      <c r="CR1452" s="20"/>
      <c r="CS1452" s="20"/>
      <c r="CT1452" s="20"/>
      <c r="CU1452" s="20"/>
      <c r="CV1452" s="20"/>
      <c r="CW1452" s="20"/>
      <c r="CX1452" s="20"/>
      <c r="CY1452" s="20"/>
      <c r="CZ1452" s="20"/>
      <c r="DA1452" s="20"/>
      <c r="DB1452" s="20"/>
      <c r="DC1452" s="20"/>
      <c r="DD1452" s="20"/>
      <c r="DE1452" s="20"/>
      <c r="DF1452" s="20"/>
      <c r="DG1452" s="20"/>
      <c r="DH1452" s="20"/>
      <c r="DI1452" s="20"/>
      <c r="DJ1452" s="20"/>
      <c r="DK1452" s="20"/>
      <c r="DL1452" s="20"/>
      <c r="DM1452" s="20"/>
      <c r="DN1452" s="20"/>
      <c r="DO1452" s="20"/>
      <c r="DP1452" s="20"/>
      <c r="DQ1452" s="20"/>
      <c r="DR1452" s="20"/>
      <c r="DS1452" s="20"/>
      <c r="DT1452" s="20"/>
      <c r="DU1452" s="20"/>
      <c r="DV1452" s="20"/>
      <c r="DW1452" s="20"/>
      <c r="DX1452" s="20"/>
      <c r="DY1452" s="20"/>
      <c r="DZ1452" s="20"/>
      <c r="EA1452" s="20"/>
      <c r="EB1452" s="20"/>
      <c r="EC1452" s="20"/>
      <c r="ED1452" s="20"/>
      <c r="EE1452" s="20"/>
      <c r="EF1452" s="20"/>
      <c r="EG1452" s="20"/>
      <c r="EH1452" s="20"/>
      <c r="EK1452" s="21"/>
    </row>
    <row r="1453" spans="1:141" ht="12" customHeight="1" x14ac:dyDescent="0.25">
      <c r="B1453" s="4"/>
      <c r="C1453" s="73"/>
      <c r="D1453" s="73"/>
      <c r="E1453" s="73"/>
      <c r="F1453" s="73"/>
      <c r="G1453" s="73"/>
      <c r="H1453" s="73"/>
      <c r="I1453" s="73"/>
      <c r="J1453" s="73"/>
      <c r="K1453" s="82"/>
      <c r="L1453" s="81"/>
      <c r="M1453" s="81"/>
      <c r="N1453" s="55"/>
      <c r="O1453" s="55"/>
      <c r="P1453" s="56"/>
    </row>
    <row r="1454" spans="1:141" ht="12" customHeight="1" x14ac:dyDescent="0.3">
      <c r="B1454" s="4"/>
      <c r="C1454" s="73"/>
      <c r="D1454" s="73"/>
      <c r="E1454" s="73"/>
      <c r="F1454" s="73"/>
      <c r="G1454" s="73"/>
      <c r="H1454" s="73"/>
      <c r="I1454" s="73"/>
      <c r="J1454" s="73"/>
      <c r="K1454" s="82"/>
      <c r="L1454" s="81"/>
      <c r="M1454" s="81"/>
      <c r="N1454" s="55"/>
      <c r="O1454" s="55"/>
      <c r="P1454" s="56"/>
      <c r="Q1454" s="7"/>
      <c r="R1454" s="149"/>
      <c r="S1454" s="149"/>
      <c r="T1454" s="149"/>
      <c r="U1454" s="149"/>
      <c r="W1454" s="339"/>
      <c r="X1454" s="190"/>
      <c r="Y1454" s="7"/>
      <c r="Z1454" s="149"/>
      <c r="EK1454" s="1"/>
    </row>
    <row r="1455" spans="1:141" ht="12" customHeight="1" x14ac:dyDescent="0.25">
      <c r="B1455" s="4"/>
      <c r="C1455" s="73"/>
      <c r="D1455" s="73"/>
      <c r="E1455" s="73"/>
      <c r="F1455" s="73"/>
      <c r="G1455" s="73"/>
      <c r="H1455" s="73"/>
      <c r="I1455" s="73"/>
      <c r="J1455" s="73"/>
      <c r="K1455" s="82"/>
      <c r="L1455" s="81"/>
      <c r="M1455" s="81"/>
      <c r="N1455" s="55"/>
      <c r="O1455" s="55"/>
      <c r="P1455" s="56"/>
      <c r="Q1455" s="8"/>
      <c r="R1455" s="148"/>
      <c r="S1455" s="148"/>
      <c r="T1455" s="148"/>
      <c r="U1455" s="148"/>
      <c r="Y1455" s="196"/>
      <c r="EK1455" s="1"/>
    </row>
    <row r="1456" spans="1:141" ht="12" customHeight="1" x14ac:dyDescent="0.25">
      <c r="B1456" s="4"/>
      <c r="C1456" s="73"/>
      <c r="D1456" s="73"/>
      <c r="E1456" s="73"/>
      <c r="F1456" s="73"/>
      <c r="G1456" s="73"/>
      <c r="H1456" s="73"/>
      <c r="I1456" s="73"/>
      <c r="J1456" s="73"/>
      <c r="K1456" s="82"/>
      <c r="L1456" s="81"/>
      <c r="M1456" s="81"/>
      <c r="N1456" s="55"/>
      <c r="O1456" s="55"/>
      <c r="P1456" s="56"/>
      <c r="Q1456" s="8"/>
      <c r="R1456" s="148"/>
      <c r="S1456" s="148"/>
      <c r="T1456" s="148"/>
      <c r="U1456" s="148"/>
      <c r="Y1456" s="196"/>
      <c r="EK1456" s="1"/>
    </row>
    <row r="1457" spans="1:141" ht="12" customHeight="1" x14ac:dyDescent="0.25">
      <c r="B1457" s="4"/>
      <c r="C1457" s="73"/>
      <c r="D1457" s="73"/>
      <c r="E1457" s="73"/>
      <c r="F1457" s="73"/>
      <c r="G1457" s="73"/>
      <c r="H1457" s="73"/>
      <c r="I1457" s="73"/>
      <c r="J1457" s="73"/>
      <c r="K1457" s="82"/>
      <c r="L1457" s="81"/>
      <c r="M1457" s="81"/>
      <c r="N1457" s="55"/>
      <c r="O1457" s="55"/>
      <c r="P1457" s="56"/>
      <c r="Q1457" s="8"/>
      <c r="R1457" s="148"/>
      <c r="S1457" s="148"/>
      <c r="T1457" s="148"/>
      <c r="U1457" s="148"/>
      <c r="Y1457" s="196"/>
      <c r="EK1457" s="1"/>
    </row>
    <row r="1458" spans="1:141" ht="12" customHeight="1" x14ac:dyDescent="0.25">
      <c r="B1458" s="4"/>
      <c r="C1458" s="73"/>
      <c r="D1458" s="73"/>
      <c r="E1458" s="73"/>
      <c r="F1458" s="73"/>
      <c r="G1458" s="73"/>
      <c r="H1458" s="73"/>
      <c r="I1458" s="73"/>
      <c r="J1458" s="73"/>
      <c r="K1458" s="82"/>
      <c r="L1458" s="81"/>
      <c r="M1458" s="81"/>
      <c r="N1458" s="55"/>
      <c r="O1458" s="55"/>
      <c r="P1458" s="56"/>
      <c r="Q1458" s="8"/>
      <c r="R1458" s="148"/>
      <c r="S1458" s="148"/>
      <c r="T1458" s="148"/>
      <c r="U1458" s="148"/>
      <c r="Y1458" s="196"/>
      <c r="EK1458" s="1"/>
    </row>
    <row r="1459" spans="1:141" ht="12" customHeight="1" x14ac:dyDescent="0.25">
      <c r="B1459" s="4"/>
      <c r="C1459" s="73"/>
      <c r="D1459" s="73"/>
      <c r="E1459" s="73"/>
      <c r="F1459" s="73"/>
      <c r="G1459" s="73"/>
      <c r="H1459" s="73"/>
      <c r="I1459" s="73"/>
      <c r="J1459" s="73"/>
      <c r="K1459" s="82"/>
      <c r="L1459" s="81"/>
      <c r="M1459" s="81"/>
      <c r="N1459" s="55"/>
      <c r="O1459" s="55"/>
      <c r="P1459" s="56"/>
      <c r="Q1459" s="8"/>
      <c r="R1459" s="148"/>
      <c r="S1459" s="148"/>
      <c r="T1459" s="148"/>
      <c r="U1459" s="148"/>
      <c r="Y1459" s="196"/>
      <c r="EK1459" s="1"/>
    </row>
    <row r="1460" spans="1:141" ht="12" customHeight="1" x14ac:dyDescent="0.25">
      <c r="B1460" s="4"/>
      <c r="C1460" s="73"/>
      <c r="D1460" s="73"/>
      <c r="E1460" s="73"/>
      <c r="F1460" s="73"/>
      <c r="G1460" s="73"/>
      <c r="H1460" s="73"/>
      <c r="I1460" s="73"/>
      <c r="J1460" s="73"/>
      <c r="K1460" s="82"/>
      <c r="L1460" s="81"/>
      <c r="M1460" s="81"/>
      <c r="N1460" s="55"/>
      <c r="O1460" s="55"/>
      <c r="P1460" s="56"/>
      <c r="Q1460" s="8"/>
      <c r="R1460" s="148"/>
      <c r="S1460" s="148"/>
      <c r="T1460" s="148"/>
      <c r="U1460" s="148"/>
      <c r="Y1460" s="196"/>
      <c r="EK1460" s="1"/>
    </row>
    <row r="1461" spans="1:141" ht="12" customHeight="1" x14ac:dyDescent="0.25">
      <c r="B1461" s="4"/>
      <c r="C1461" s="73"/>
      <c r="D1461" s="73"/>
      <c r="E1461" s="73"/>
      <c r="F1461" s="73"/>
      <c r="G1461" s="73"/>
      <c r="H1461" s="73"/>
      <c r="I1461" s="73"/>
      <c r="J1461" s="73"/>
      <c r="K1461" s="82"/>
      <c r="L1461" s="81"/>
      <c r="M1461" s="81"/>
      <c r="N1461" s="55"/>
      <c r="O1461" s="55"/>
      <c r="P1461" s="56"/>
      <c r="Q1461" s="8"/>
      <c r="R1461" s="148"/>
      <c r="S1461" s="148"/>
      <c r="T1461" s="148"/>
      <c r="U1461" s="148"/>
      <c r="Y1461" s="196"/>
      <c r="EK1461" s="1"/>
    </row>
    <row r="1462" spans="1:141" ht="12" customHeight="1" x14ac:dyDescent="0.25">
      <c r="B1462" s="4"/>
      <c r="C1462" s="73"/>
      <c r="D1462" s="73"/>
      <c r="E1462" s="73"/>
      <c r="F1462" s="73"/>
      <c r="G1462" s="73"/>
      <c r="H1462" s="73"/>
      <c r="I1462" s="73"/>
      <c r="J1462" s="73"/>
      <c r="K1462" s="82"/>
      <c r="L1462" s="81"/>
      <c r="M1462" s="81"/>
      <c r="N1462" s="55"/>
      <c r="O1462" s="55"/>
      <c r="P1462" s="56"/>
      <c r="Q1462" s="8"/>
      <c r="R1462" s="148"/>
      <c r="S1462" s="148"/>
      <c r="T1462" s="148"/>
      <c r="U1462" s="148"/>
      <c r="Y1462" s="196"/>
      <c r="EK1462" s="1"/>
    </row>
    <row r="1463" spans="1:141" ht="12" customHeight="1" x14ac:dyDescent="0.25">
      <c r="A1463" s="4"/>
      <c r="B1463" s="4"/>
      <c r="C1463" s="73"/>
      <c r="D1463" s="73"/>
      <c r="E1463" s="73"/>
      <c r="F1463" s="73"/>
      <c r="G1463" s="73"/>
      <c r="H1463" s="73"/>
      <c r="I1463" s="73"/>
      <c r="J1463" s="73"/>
      <c r="K1463" s="82"/>
      <c r="L1463" s="81"/>
      <c r="M1463" s="81"/>
      <c r="N1463" s="55"/>
      <c r="O1463" s="55"/>
      <c r="P1463" s="56"/>
      <c r="Q1463" s="8"/>
      <c r="R1463" s="148"/>
      <c r="S1463" s="148"/>
      <c r="T1463" s="148"/>
      <c r="U1463" s="148"/>
      <c r="EK1463" s="1"/>
    </row>
    <row r="1464" spans="1:141" ht="12" customHeight="1" x14ac:dyDescent="0.25">
      <c r="A1464" s="4"/>
      <c r="B1464" s="4"/>
      <c r="C1464" s="73"/>
      <c r="D1464" s="73"/>
      <c r="E1464" s="73"/>
      <c r="F1464" s="73"/>
      <c r="G1464" s="73"/>
      <c r="H1464" s="73"/>
      <c r="I1464" s="73"/>
      <c r="J1464" s="73"/>
      <c r="K1464" s="82"/>
      <c r="L1464" s="81"/>
      <c r="M1464" s="81"/>
      <c r="N1464" s="55"/>
      <c r="O1464" s="55"/>
      <c r="P1464" s="56"/>
      <c r="Q1464" s="8"/>
      <c r="R1464" s="148"/>
      <c r="S1464" s="148"/>
      <c r="T1464" s="148"/>
      <c r="U1464" s="148"/>
      <c r="EK1464" s="1"/>
    </row>
    <row r="1465" spans="1:141" ht="12" customHeight="1" x14ac:dyDescent="0.25">
      <c r="A1465" s="4"/>
      <c r="B1465" s="4"/>
      <c r="C1465" s="73"/>
      <c r="D1465" s="73"/>
      <c r="E1465" s="73"/>
      <c r="F1465" s="73"/>
      <c r="G1465" s="73"/>
      <c r="H1465" s="73"/>
      <c r="I1465" s="73"/>
      <c r="J1465" s="73"/>
      <c r="K1465" s="82"/>
      <c r="L1465" s="81"/>
      <c r="M1465" s="81"/>
      <c r="N1465" s="55"/>
      <c r="O1465" s="55"/>
      <c r="P1465" s="56"/>
      <c r="Q1465" s="8"/>
      <c r="R1465" s="148"/>
      <c r="S1465" s="148"/>
      <c r="T1465" s="148"/>
      <c r="U1465" s="148"/>
      <c r="EK1465" s="1"/>
    </row>
    <row r="1466" spans="1:141" ht="12" customHeight="1" x14ac:dyDescent="0.25">
      <c r="A1466" s="4"/>
      <c r="B1466" s="4"/>
      <c r="C1466" s="73"/>
      <c r="D1466" s="73"/>
      <c r="E1466" s="73"/>
      <c r="F1466" s="73"/>
      <c r="G1466" s="73"/>
      <c r="H1466" s="73"/>
      <c r="I1466" s="73"/>
      <c r="J1466" s="73"/>
      <c r="K1466" s="82"/>
      <c r="L1466" s="81"/>
      <c r="M1466" s="81"/>
      <c r="N1466" s="55"/>
      <c r="O1466" s="55"/>
      <c r="P1466" s="56"/>
      <c r="Q1466" s="8"/>
      <c r="R1466" s="148"/>
      <c r="S1466" s="148"/>
      <c r="T1466" s="148"/>
      <c r="U1466" s="148"/>
      <c r="EK1466" s="1"/>
    </row>
    <row r="1467" spans="1:141" ht="12" customHeight="1" x14ac:dyDescent="0.25">
      <c r="A1467" s="4"/>
      <c r="B1467" s="4"/>
      <c r="C1467" s="73"/>
      <c r="D1467" s="73"/>
      <c r="E1467" s="73"/>
      <c r="F1467" s="73"/>
      <c r="G1467" s="73"/>
      <c r="H1467" s="73"/>
      <c r="I1467" s="73"/>
      <c r="J1467" s="73"/>
      <c r="K1467" s="82"/>
      <c r="L1467" s="81"/>
      <c r="M1467" s="81"/>
      <c r="N1467" s="55"/>
      <c r="O1467" s="55"/>
      <c r="P1467" s="56"/>
      <c r="Q1467" s="8"/>
      <c r="R1467" s="148"/>
      <c r="S1467" s="148"/>
      <c r="T1467" s="148"/>
      <c r="U1467" s="148"/>
      <c r="EK1467" s="1"/>
    </row>
    <row r="1468" spans="1:141" ht="12" customHeight="1" x14ac:dyDescent="0.25">
      <c r="A1468" s="4"/>
      <c r="B1468" s="4"/>
      <c r="C1468" s="73"/>
      <c r="D1468" s="73"/>
      <c r="E1468" s="73"/>
      <c r="F1468" s="73"/>
      <c r="G1468" s="73"/>
      <c r="H1468" s="73"/>
      <c r="I1468" s="73"/>
      <c r="J1468" s="73"/>
      <c r="K1468" s="82"/>
      <c r="L1468" s="81"/>
      <c r="M1468" s="81"/>
      <c r="N1468" s="55"/>
      <c r="O1468" s="55"/>
      <c r="P1468" s="56"/>
      <c r="Q1468" s="8"/>
      <c r="R1468" s="148"/>
      <c r="S1468" s="148"/>
      <c r="T1468" s="148"/>
      <c r="U1468" s="148"/>
      <c r="EK1468" s="1"/>
    </row>
    <row r="1469" spans="1:141" ht="12" customHeight="1" x14ac:dyDescent="0.25">
      <c r="A1469" s="4"/>
      <c r="B1469" s="4"/>
      <c r="C1469" s="73"/>
      <c r="D1469" s="73"/>
      <c r="E1469" s="73"/>
      <c r="F1469" s="73"/>
      <c r="G1469" s="73"/>
      <c r="H1469" s="73"/>
      <c r="I1469" s="73"/>
      <c r="J1469" s="73"/>
      <c r="K1469" s="82"/>
      <c r="L1469" s="81"/>
      <c r="M1469" s="81"/>
      <c r="N1469" s="55"/>
      <c r="O1469" s="55"/>
      <c r="P1469" s="56"/>
      <c r="Q1469" s="8"/>
      <c r="R1469" s="148"/>
      <c r="S1469" s="148"/>
      <c r="T1469" s="148"/>
      <c r="U1469" s="148"/>
      <c r="EK1469" s="1"/>
    </row>
    <row r="1470" spans="1:141" ht="12" customHeight="1" x14ac:dyDescent="0.25">
      <c r="A1470" s="4"/>
      <c r="B1470" s="4"/>
      <c r="C1470" s="73"/>
      <c r="D1470" s="73"/>
      <c r="E1470" s="73"/>
      <c r="F1470" s="73"/>
      <c r="G1470" s="73"/>
      <c r="H1470" s="73"/>
      <c r="I1470" s="73"/>
      <c r="J1470" s="73"/>
      <c r="K1470" s="82"/>
      <c r="L1470" s="81"/>
      <c r="M1470" s="81"/>
      <c r="N1470" s="55"/>
      <c r="O1470" s="55"/>
      <c r="P1470" s="56"/>
      <c r="Q1470" s="8"/>
      <c r="R1470" s="148"/>
      <c r="S1470" s="148"/>
      <c r="T1470" s="148"/>
      <c r="U1470" s="148"/>
      <c r="EK1470" s="1"/>
    </row>
    <row r="1471" spans="1:141" ht="12" customHeight="1" x14ac:dyDescent="0.25">
      <c r="A1471" s="4"/>
      <c r="B1471" s="4"/>
      <c r="C1471" s="73"/>
      <c r="D1471" s="73"/>
      <c r="E1471" s="73"/>
      <c r="F1471" s="73"/>
      <c r="G1471" s="73"/>
      <c r="H1471" s="73"/>
      <c r="I1471" s="73"/>
      <c r="J1471" s="73"/>
      <c r="K1471" s="82"/>
      <c r="L1471" s="81"/>
      <c r="M1471" s="81"/>
      <c r="N1471" s="55"/>
      <c r="O1471" s="55"/>
      <c r="P1471" s="56"/>
      <c r="Q1471" s="8"/>
      <c r="R1471" s="148"/>
      <c r="S1471" s="148"/>
      <c r="T1471" s="148"/>
      <c r="U1471" s="148"/>
      <c r="EK1471" s="1"/>
    </row>
    <row r="1472" spans="1:141" ht="12" customHeight="1" x14ac:dyDescent="0.25">
      <c r="A1472" s="4"/>
      <c r="B1472" s="4"/>
      <c r="C1472" s="73"/>
      <c r="D1472" s="73"/>
      <c r="E1472" s="73"/>
      <c r="F1472" s="73"/>
      <c r="G1472" s="73"/>
      <c r="H1472" s="73"/>
      <c r="I1472" s="73"/>
      <c r="J1472" s="73"/>
      <c r="K1472" s="82"/>
      <c r="L1472" s="81"/>
      <c r="M1472" s="81"/>
      <c r="N1472" s="55"/>
      <c r="O1472" s="55"/>
      <c r="P1472" s="56"/>
      <c r="Q1472" s="8"/>
      <c r="R1472" s="148"/>
      <c r="S1472" s="148"/>
      <c r="T1472" s="148"/>
      <c r="U1472" s="148"/>
      <c r="EK1472" s="1"/>
    </row>
    <row r="1473" spans="1:141" ht="12" customHeight="1" x14ac:dyDescent="0.25">
      <c r="A1473" s="4"/>
      <c r="B1473" s="4"/>
      <c r="C1473" s="73"/>
      <c r="D1473" s="73"/>
      <c r="E1473" s="73"/>
      <c r="F1473" s="73"/>
      <c r="G1473" s="73"/>
      <c r="H1473" s="73"/>
      <c r="I1473" s="73"/>
      <c r="J1473" s="73"/>
      <c r="K1473" s="82"/>
      <c r="L1473" s="81"/>
      <c r="M1473" s="81"/>
      <c r="N1473" s="55"/>
      <c r="O1473" s="55"/>
      <c r="P1473" s="56"/>
      <c r="Q1473" s="8"/>
      <c r="R1473" s="148"/>
      <c r="S1473" s="148"/>
      <c r="T1473" s="148"/>
      <c r="U1473" s="148"/>
      <c r="EK1473" s="1"/>
    </row>
    <row r="1474" spans="1:141" ht="12" customHeight="1" x14ac:dyDescent="0.25">
      <c r="A1474" s="4"/>
      <c r="B1474" s="4"/>
      <c r="C1474" s="73"/>
      <c r="D1474" s="73"/>
      <c r="E1474" s="73"/>
      <c r="F1474" s="73"/>
      <c r="G1474" s="73"/>
      <c r="H1474" s="73"/>
      <c r="I1474" s="73"/>
      <c r="J1474" s="73"/>
      <c r="K1474" s="82"/>
      <c r="L1474" s="81"/>
      <c r="M1474" s="81"/>
      <c r="N1474" s="55"/>
      <c r="O1474" s="55"/>
      <c r="P1474" s="56"/>
      <c r="Q1474" s="8"/>
      <c r="R1474" s="148"/>
      <c r="S1474" s="148"/>
      <c r="T1474" s="148"/>
      <c r="U1474" s="148"/>
      <c r="EK1474" s="1"/>
    </row>
    <row r="1475" spans="1:141" ht="12" customHeight="1" x14ac:dyDescent="0.25">
      <c r="A1475" s="4"/>
      <c r="B1475" s="4"/>
      <c r="C1475" s="73"/>
      <c r="D1475" s="73"/>
      <c r="E1475" s="73"/>
      <c r="F1475" s="73"/>
      <c r="G1475" s="73"/>
      <c r="H1475" s="73"/>
      <c r="I1475" s="73"/>
      <c r="J1475" s="73"/>
      <c r="K1475" s="82"/>
      <c r="L1475" s="81"/>
      <c r="M1475" s="81"/>
      <c r="N1475" s="55"/>
      <c r="O1475" s="55"/>
      <c r="P1475" s="56"/>
      <c r="Q1475" s="8"/>
      <c r="R1475" s="148"/>
      <c r="S1475" s="148"/>
      <c r="T1475" s="148"/>
      <c r="U1475" s="148"/>
      <c r="EK1475" s="1"/>
    </row>
    <row r="1476" spans="1:141" ht="12" customHeight="1" x14ac:dyDescent="0.25">
      <c r="A1476" s="4"/>
      <c r="B1476" s="4"/>
      <c r="C1476" s="73"/>
      <c r="D1476" s="73"/>
      <c r="E1476" s="73"/>
      <c r="F1476" s="73"/>
      <c r="G1476" s="73"/>
      <c r="H1476" s="73"/>
      <c r="I1476" s="73"/>
      <c r="J1476" s="73"/>
      <c r="K1476" s="82"/>
      <c r="L1476" s="81"/>
      <c r="M1476" s="81"/>
      <c r="N1476" s="55"/>
      <c r="O1476" s="55"/>
      <c r="P1476" s="56"/>
      <c r="Q1476" s="8"/>
      <c r="R1476" s="148"/>
      <c r="S1476" s="148"/>
      <c r="T1476" s="148"/>
      <c r="U1476" s="148"/>
      <c r="EK1476" s="1"/>
    </row>
    <row r="1477" spans="1:141" ht="12" customHeight="1" x14ac:dyDescent="0.25">
      <c r="A1477" s="4"/>
      <c r="B1477" s="4"/>
      <c r="C1477" s="73"/>
      <c r="D1477" s="73"/>
      <c r="E1477" s="73"/>
      <c r="F1477" s="73"/>
      <c r="G1477" s="73"/>
      <c r="H1477" s="73"/>
      <c r="I1477" s="73"/>
      <c r="J1477" s="73"/>
      <c r="K1477" s="82"/>
      <c r="L1477" s="81"/>
      <c r="M1477" s="81"/>
      <c r="N1477" s="55"/>
      <c r="O1477" s="55"/>
      <c r="P1477" s="56"/>
      <c r="Q1477" s="8"/>
      <c r="R1477" s="148"/>
      <c r="S1477" s="148"/>
      <c r="T1477" s="148"/>
      <c r="U1477" s="148"/>
      <c r="EK1477" s="1"/>
    </row>
    <row r="1478" spans="1:141" ht="12" customHeight="1" x14ac:dyDescent="0.25">
      <c r="A1478" s="4"/>
      <c r="B1478" s="4"/>
      <c r="C1478" s="73"/>
      <c r="D1478" s="73"/>
      <c r="E1478" s="73"/>
      <c r="F1478" s="73"/>
      <c r="G1478" s="73"/>
      <c r="H1478" s="73"/>
      <c r="I1478" s="73"/>
      <c r="J1478" s="73"/>
      <c r="K1478" s="82"/>
      <c r="L1478" s="81"/>
      <c r="M1478" s="81"/>
      <c r="N1478" s="55"/>
      <c r="O1478" s="55"/>
      <c r="P1478" s="56"/>
      <c r="Q1478" s="8"/>
      <c r="R1478" s="148"/>
      <c r="S1478" s="148"/>
      <c r="T1478" s="148"/>
      <c r="U1478" s="148"/>
      <c r="EK1478" s="1"/>
    </row>
    <row r="1479" spans="1:141" ht="12" customHeight="1" x14ac:dyDescent="0.25">
      <c r="B1479" s="4"/>
      <c r="C1479" s="73"/>
      <c r="D1479" s="73"/>
      <c r="E1479" s="73"/>
      <c r="F1479" s="73"/>
      <c r="G1479" s="73"/>
      <c r="H1479" s="73"/>
      <c r="I1479" s="73"/>
      <c r="J1479" s="73"/>
      <c r="K1479" s="82"/>
      <c r="L1479" s="81"/>
      <c r="M1479" s="81"/>
      <c r="N1479" s="55"/>
      <c r="O1479" s="55"/>
      <c r="P1479" s="56"/>
      <c r="EK1479" s="1"/>
    </row>
    <row r="1480" spans="1:141" ht="12" customHeight="1" x14ac:dyDescent="0.25">
      <c r="A1480" s="4"/>
      <c r="B1480" s="4"/>
      <c r="C1480" s="73"/>
      <c r="D1480" s="73"/>
      <c r="E1480" s="73"/>
      <c r="F1480" s="73"/>
      <c r="G1480" s="73"/>
      <c r="H1480" s="73"/>
      <c r="I1480" s="73"/>
      <c r="J1480" s="73"/>
      <c r="K1480" s="82"/>
      <c r="L1480" s="81"/>
      <c r="M1480" s="81"/>
      <c r="N1480" s="55"/>
      <c r="O1480" s="55"/>
      <c r="P1480" s="56"/>
      <c r="Q1480" s="8"/>
      <c r="R1480" s="148"/>
      <c r="S1480" s="148"/>
      <c r="T1480" s="148"/>
      <c r="U1480" s="148"/>
      <c r="EK1480" s="1"/>
    </row>
    <row r="1481" spans="1:141" ht="12" customHeight="1" x14ac:dyDescent="0.3">
      <c r="A1481" s="4"/>
      <c r="B1481" s="4"/>
      <c r="C1481" s="73"/>
      <c r="D1481" s="73"/>
      <c r="E1481" s="73"/>
      <c r="F1481" s="73"/>
      <c r="G1481" s="73"/>
      <c r="H1481" s="73"/>
      <c r="I1481" s="73"/>
      <c r="J1481" s="73"/>
      <c r="K1481" s="82"/>
      <c r="L1481" s="81"/>
      <c r="M1481" s="81"/>
      <c r="N1481" s="55"/>
      <c r="O1481" s="55"/>
      <c r="P1481" s="56"/>
      <c r="Q1481" s="7"/>
      <c r="R1481" s="149"/>
      <c r="S1481" s="149"/>
      <c r="T1481" s="149"/>
      <c r="U1481" s="149"/>
      <c r="W1481" s="339"/>
      <c r="X1481" s="190"/>
      <c r="Y1481" s="7"/>
      <c r="Z1481" s="149"/>
      <c r="EK1481" s="1"/>
    </row>
    <row r="1482" spans="1:141" s="19" customFormat="1" ht="12" customHeight="1" x14ac:dyDescent="0.25">
      <c r="A1482" s="22"/>
      <c r="B1482" s="4"/>
      <c r="C1482" s="73"/>
      <c r="D1482" s="73"/>
      <c r="E1482" s="73"/>
      <c r="F1482" s="73"/>
      <c r="G1482" s="73"/>
      <c r="H1482" s="73"/>
      <c r="I1482" s="73"/>
      <c r="J1482" s="73"/>
      <c r="K1482" s="82"/>
      <c r="L1482" s="81"/>
      <c r="M1482" s="81"/>
      <c r="N1482" s="55"/>
      <c r="O1482" s="55"/>
      <c r="P1482" s="56"/>
      <c r="Q1482" s="47"/>
      <c r="R1482" s="153"/>
      <c r="S1482" s="153"/>
      <c r="T1482" s="153"/>
      <c r="U1482" s="153"/>
      <c r="V1482" s="321"/>
      <c r="W1482" s="338"/>
      <c r="X1482" s="192"/>
      <c r="Y1482" s="195"/>
      <c r="Z1482" s="151"/>
      <c r="AA1482" s="152"/>
      <c r="AB1482" s="152"/>
      <c r="AC1482" s="152"/>
      <c r="AD1482" s="152"/>
      <c r="AE1482" s="20"/>
      <c r="AF1482" s="20"/>
      <c r="AG1482" s="20"/>
      <c r="AH1482" s="20"/>
      <c r="AI1482" s="20"/>
      <c r="AJ1482" s="20"/>
      <c r="AK1482" s="20"/>
      <c r="AL1482" s="20"/>
      <c r="AM1482" s="20"/>
      <c r="AN1482" s="20"/>
      <c r="AO1482" s="20"/>
      <c r="AP1482" s="20"/>
      <c r="AQ1482" s="20"/>
      <c r="AR1482" s="20"/>
      <c r="AS1482" s="20"/>
      <c r="AT1482" s="20"/>
      <c r="AU1482" s="20"/>
      <c r="AV1482" s="20"/>
      <c r="AW1482" s="20"/>
      <c r="AX1482" s="20"/>
      <c r="AY1482" s="20"/>
      <c r="AZ1482" s="20"/>
      <c r="BA1482" s="20"/>
      <c r="BB1482" s="20"/>
      <c r="BC1482" s="20"/>
      <c r="BD1482" s="20"/>
      <c r="BE1482" s="20"/>
      <c r="BF1482" s="20"/>
      <c r="BG1482" s="20"/>
      <c r="BH1482" s="20"/>
      <c r="BI1482" s="20"/>
      <c r="BJ1482" s="20"/>
      <c r="BK1482" s="20"/>
      <c r="BL1482" s="20"/>
      <c r="BM1482" s="20"/>
      <c r="BN1482" s="20"/>
      <c r="BO1482" s="20"/>
      <c r="BP1482" s="20"/>
      <c r="BQ1482" s="20"/>
      <c r="BR1482" s="20"/>
      <c r="BS1482" s="20"/>
      <c r="BT1482" s="20"/>
      <c r="BU1482" s="20"/>
      <c r="BV1482" s="20"/>
      <c r="BW1482" s="20"/>
      <c r="BX1482" s="20"/>
      <c r="BY1482" s="20"/>
      <c r="BZ1482" s="20"/>
      <c r="CA1482" s="20"/>
      <c r="CB1482" s="20"/>
      <c r="CC1482" s="20"/>
      <c r="CD1482" s="20"/>
      <c r="CE1482" s="20"/>
      <c r="CF1482" s="20"/>
      <c r="CG1482" s="20"/>
      <c r="CH1482" s="20"/>
      <c r="CI1482" s="20"/>
      <c r="CJ1482" s="20"/>
      <c r="CK1482" s="20"/>
      <c r="CL1482" s="20"/>
      <c r="CM1482" s="20"/>
      <c r="CN1482" s="20"/>
      <c r="CO1482" s="20"/>
      <c r="CP1482" s="20"/>
      <c r="CQ1482" s="20"/>
      <c r="CR1482" s="20"/>
      <c r="CS1482" s="20"/>
      <c r="CT1482" s="20"/>
      <c r="CU1482" s="20"/>
      <c r="CV1482" s="20"/>
      <c r="CW1482" s="20"/>
      <c r="CX1482" s="20"/>
      <c r="CY1482" s="20"/>
      <c r="CZ1482" s="20"/>
      <c r="DA1482" s="20"/>
      <c r="DB1482" s="20"/>
      <c r="DC1482" s="20"/>
      <c r="DD1482" s="20"/>
      <c r="DE1482" s="20"/>
      <c r="DF1482" s="20"/>
      <c r="DG1482" s="20"/>
      <c r="DH1482" s="20"/>
      <c r="DI1482" s="20"/>
      <c r="DJ1482" s="20"/>
      <c r="DK1482" s="20"/>
      <c r="DL1482" s="20"/>
      <c r="DM1482" s="20"/>
      <c r="DN1482" s="20"/>
      <c r="DO1482" s="20"/>
      <c r="DP1482" s="20"/>
      <c r="DQ1482" s="20"/>
      <c r="DR1482" s="20"/>
      <c r="DS1482" s="20"/>
      <c r="DT1482" s="20"/>
      <c r="DU1482" s="20"/>
      <c r="DV1482" s="20"/>
      <c r="DW1482" s="20"/>
      <c r="DX1482" s="20"/>
      <c r="DY1482" s="20"/>
      <c r="DZ1482" s="20"/>
      <c r="EA1482" s="20"/>
      <c r="EB1482" s="20"/>
      <c r="EC1482" s="20"/>
      <c r="ED1482" s="20"/>
      <c r="EE1482" s="20"/>
      <c r="EF1482" s="20"/>
      <c r="EG1482" s="20"/>
      <c r="EH1482" s="20"/>
    </row>
    <row r="1483" spans="1:141" s="19" customFormat="1" ht="12" customHeight="1" x14ac:dyDescent="0.25">
      <c r="A1483" s="22"/>
      <c r="B1483" s="4"/>
      <c r="C1483" s="73"/>
      <c r="D1483" s="73"/>
      <c r="E1483" s="73"/>
      <c r="F1483" s="73"/>
      <c r="G1483" s="73"/>
      <c r="H1483" s="73"/>
      <c r="I1483" s="73"/>
      <c r="J1483" s="73"/>
      <c r="K1483" s="82"/>
      <c r="L1483" s="81"/>
      <c r="M1483" s="81"/>
      <c r="N1483" s="55"/>
      <c r="O1483" s="55"/>
      <c r="P1483" s="56"/>
      <c r="Q1483" s="17"/>
      <c r="R1483" s="150"/>
      <c r="S1483" s="150"/>
      <c r="T1483" s="150"/>
      <c r="U1483" s="150"/>
      <c r="V1483" s="321"/>
      <c r="W1483" s="338"/>
      <c r="X1483" s="192"/>
      <c r="Y1483" s="195"/>
      <c r="Z1483" s="151"/>
      <c r="AA1483" s="152"/>
      <c r="AB1483" s="152"/>
      <c r="AC1483" s="152"/>
      <c r="AD1483" s="152"/>
      <c r="AE1483" s="20"/>
      <c r="AF1483" s="20"/>
      <c r="AG1483" s="20"/>
      <c r="AH1483" s="20"/>
      <c r="AI1483" s="20"/>
      <c r="AJ1483" s="20"/>
      <c r="AK1483" s="20"/>
      <c r="AL1483" s="20"/>
      <c r="AM1483" s="20"/>
      <c r="AN1483" s="20"/>
      <c r="AO1483" s="20"/>
      <c r="AP1483" s="20"/>
      <c r="AQ1483" s="20"/>
      <c r="AR1483" s="20"/>
      <c r="AS1483" s="20"/>
      <c r="AT1483" s="20"/>
      <c r="AU1483" s="20"/>
      <c r="AV1483" s="20"/>
      <c r="AW1483" s="20"/>
      <c r="AX1483" s="20"/>
      <c r="AY1483" s="20"/>
      <c r="AZ1483" s="20"/>
      <c r="BA1483" s="20"/>
      <c r="BB1483" s="20"/>
      <c r="BC1483" s="20"/>
      <c r="BD1483" s="20"/>
      <c r="BE1483" s="20"/>
      <c r="BF1483" s="20"/>
      <c r="BG1483" s="20"/>
      <c r="BH1483" s="20"/>
      <c r="BI1483" s="20"/>
      <c r="BJ1483" s="20"/>
      <c r="BK1483" s="20"/>
      <c r="BL1483" s="20"/>
      <c r="BM1483" s="20"/>
      <c r="BN1483" s="20"/>
      <c r="BO1483" s="20"/>
      <c r="BP1483" s="20"/>
      <c r="BQ1483" s="20"/>
      <c r="BR1483" s="20"/>
      <c r="BS1483" s="20"/>
      <c r="BT1483" s="20"/>
      <c r="BU1483" s="20"/>
      <c r="BV1483" s="20"/>
      <c r="BW1483" s="20"/>
      <c r="BX1483" s="20"/>
      <c r="BY1483" s="20"/>
      <c r="BZ1483" s="20"/>
      <c r="CA1483" s="20"/>
      <c r="CB1483" s="20"/>
      <c r="CC1483" s="20"/>
      <c r="CD1483" s="20"/>
      <c r="CE1483" s="20"/>
      <c r="CF1483" s="20"/>
      <c r="CG1483" s="20"/>
      <c r="CH1483" s="20"/>
      <c r="CI1483" s="20"/>
      <c r="CJ1483" s="20"/>
      <c r="CK1483" s="20"/>
      <c r="CL1483" s="20"/>
      <c r="CM1483" s="20"/>
      <c r="CN1483" s="20"/>
      <c r="CO1483" s="20"/>
      <c r="CP1483" s="20"/>
      <c r="CQ1483" s="20"/>
      <c r="CR1483" s="20"/>
      <c r="CS1483" s="20"/>
      <c r="CT1483" s="20"/>
      <c r="CU1483" s="20"/>
      <c r="CV1483" s="20"/>
      <c r="CW1483" s="20"/>
      <c r="CX1483" s="20"/>
      <c r="CY1483" s="20"/>
      <c r="CZ1483" s="20"/>
      <c r="DA1483" s="20"/>
      <c r="DB1483" s="20"/>
      <c r="DC1483" s="20"/>
      <c r="DD1483" s="20"/>
      <c r="DE1483" s="20"/>
      <c r="DF1483" s="20"/>
      <c r="DG1483" s="20"/>
      <c r="DH1483" s="20"/>
      <c r="DI1483" s="20"/>
      <c r="DJ1483" s="20"/>
      <c r="DK1483" s="20"/>
      <c r="DL1483" s="20"/>
      <c r="DM1483" s="20"/>
      <c r="DN1483" s="20"/>
      <c r="DO1483" s="20"/>
      <c r="DP1483" s="20"/>
      <c r="DQ1483" s="20"/>
      <c r="DR1483" s="20"/>
      <c r="DS1483" s="20"/>
      <c r="DT1483" s="20"/>
      <c r="DU1483" s="20"/>
      <c r="DV1483" s="20"/>
      <c r="DW1483" s="20"/>
      <c r="DX1483" s="20"/>
      <c r="DY1483" s="20"/>
      <c r="DZ1483" s="20"/>
      <c r="EA1483" s="20"/>
      <c r="EB1483" s="20"/>
      <c r="EC1483" s="20"/>
      <c r="ED1483" s="20"/>
      <c r="EE1483" s="20"/>
      <c r="EF1483" s="20"/>
      <c r="EG1483" s="20"/>
      <c r="EH1483" s="20"/>
    </row>
    <row r="1484" spans="1:141" s="19" customFormat="1" ht="12" customHeight="1" x14ac:dyDescent="0.25">
      <c r="A1484" s="22"/>
      <c r="B1484" s="4"/>
      <c r="C1484" s="73"/>
      <c r="D1484" s="73"/>
      <c r="E1484" s="73"/>
      <c r="F1484" s="73"/>
      <c r="G1484" s="73"/>
      <c r="H1484" s="73"/>
      <c r="I1484" s="73"/>
      <c r="J1484" s="73"/>
      <c r="K1484" s="82"/>
      <c r="L1484" s="81"/>
      <c r="M1484" s="81"/>
      <c r="N1484" s="55"/>
      <c r="O1484" s="55"/>
      <c r="P1484" s="56"/>
      <c r="Q1484" s="17"/>
      <c r="R1484" s="150"/>
      <c r="S1484" s="150"/>
      <c r="T1484" s="150"/>
      <c r="U1484" s="150"/>
      <c r="V1484" s="321"/>
      <c r="W1484" s="338"/>
      <c r="X1484" s="192"/>
      <c r="Y1484" s="195"/>
      <c r="Z1484" s="151"/>
      <c r="AA1484" s="152"/>
      <c r="AB1484" s="152"/>
      <c r="AC1484" s="152"/>
      <c r="AD1484" s="152"/>
      <c r="AE1484" s="20"/>
      <c r="AF1484" s="20"/>
      <c r="AG1484" s="20"/>
      <c r="AH1484" s="20"/>
      <c r="AI1484" s="20"/>
      <c r="AJ1484" s="20"/>
      <c r="AK1484" s="20"/>
      <c r="AL1484" s="20"/>
      <c r="AM1484" s="20"/>
      <c r="AN1484" s="20"/>
      <c r="AO1484" s="20"/>
      <c r="AP1484" s="20"/>
      <c r="AQ1484" s="20"/>
      <c r="AR1484" s="20"/>
      <c r="AS1484" s="20"/>
      <c r="AT1484" s="20"/>
      <c r="AU1484" s="20"/>
      <c r="AV1484" s="20"/>
      <c r="AW1484" s="20"/>
      <c r="AX1484" s="20"/>
      <c r="AY1484" s="20"/>
      <c r="AZ1484" s="20"/>
      <c r="BA1484" s="20"/>
      <c r="BB1484" s="20"/>
      <c r="BC1484" s="20"/>
      <c r="BD1484" s="20"/>
      <c r="BE1484" s="20"/>
      <c r="BF1484" s="20"/>
      <c r="BG1484" s="20"/>
      <c r="BH1484" s="20"/>
      <c r="BI1484" s="20"/>
      <c r="BJ1484" s="20"/>
      <c r="BK1484" s="20"/>
      <c r="BL1484" s="20"/>
      <c r="BM1484" s="20"/>
      <c r="BN1484" s="20"/>
      <c r="BO1484" s="20"/>
      <c r="BP1484" s="20"/>
      <c r="BQ1484" s="20"/>
      <c r="BR1484" s="20"/>
      <c r="BS1484" s="20"/>
      <c r="BT1484" s="20"/>
      <c r="BU1484" s="20"/>
      <c r="BV1484" s="20"/>
      <c r="BW1484" s="20"/>
      <c r="BX1484" s="20"/>
      <c r="BY1484" s="20"/>
      <c r="BZ1484" s="20"/>
      <c r="CA1484" s="20"/>
      <c r="CB1484" s="20"/>
      <c r="CC1484" s="20"/>
      <c r="CD1484" s="20"/>
      <c r="CE1484" s="20"/>
      <c r="CF1484" s="20"/>
      <c r="CG1484" s="20"/>
      <c r="CH1484" s="20"/>
      <c r="CI1484" s="20"/>
      <c r="CJ1484" s="20"/>
      <c r="CK1484" s="20"/>
      <c r="CL1484" s="20"/>
      <c r="CM1484" s="20"/>
      <c r="CN1484" s="20"/>
      <c r="CO1484" s="20"/>
      <c r="CP1484" s="20"/>
      <c r="CQ1484" s="20"/>
      <c r="CR1484" s="20"/>
      <c r="CS1484" s="20"/>
      <c r="CT1484" s="20"/>
      <c r="CU1484" s="20"/>
      <c r="CV1484" s="20"/>
      <c r="CW1484" s="20"/>
      <c r="CX1484" s="20"/>
      <c r="CY1484" s="20"/>
      <c r="CZ1484" s="20"/>
      <c r="DA1484" s="20"/>
      <c r="DB1484" s="20"/>
      <c r="DC1484" s="20"/>
      <c r="DD1484" s="20"/>
      <c r="DE1484" s="20"/>
      <c r="DF1484" s="20"/>
      <c r="DG1484" s="20"/>
      <c r="DH1484" s="20"/>
      <c r="DI1484" s="20"/>
      <c r="DJ1484" s="20"/>
      <c r="DK1484" s="20"/>
      <c r="DL1484" s="20"/>
      <c r="DM1484" s="20"/>
      <c r="DN1484" s="20"/>
      <c r="DO1484" s="20"/>
      <c r="DP1484" s="20"/>
      <c r="DQ1484" s="20"/>
      <c r="DR1484" s="20"/>
      <c r="DS1484" s="20"/>
      <c r="DT1484" s="20"/>
      <c r="DU1484" s="20"/>
      <c r="DV1484" s="20"/>
      <c r="DW1484" s="20"/>
      <c r="DX1484" s="20"/>
      <c r="DY1484" s="20"/>
      <c r="DZ1484" s="20"/>
      <c r="EA1484" s="20"/>
      <c r="EB1484" s="20"/>
      <c r="EC1484" s="20"/>
      <c r="ED1484" s="20"/>
      <c r="EE1484" s="20"/>
      <c r="EF1484" s="20"/>
      <c r="EG1484" s="20"/>
      <c r="EH1484" s="20"/>
    </row>
    <row r="1485" spans="1:141" s="19" customFormat="1" ht="12" customHeight="1" x14ac:dyDescent="0.25">
      <c r="A1485" s="22"/>
      <c r="B1485" s="4"/>
      <c r="C1485" s="73"/>
      <c r="D1485" s="73"/>
      <c r="E1485" s="73"/>
      <c r="F1485" s="73"/>
      <c r="G1485" s="73"/>
      <c r="H1485" s="73"/>
      <c r="I1485" s="73"/>
      <c r="J1485" s="73"/>
      <c r="K1485" s="82"/>
      <c r="L1485" s="81"/>
      <c r="M1485" s="81"/>
      <c r="N1485" s="55"/>
      <c r="O1485" s="55"/>
      <c r="P1485" s="56"/>
      <c r="Q1485" s="17"/>
      <c r="R1485" s="150"/>
      <c r="S1485" s="150"/>
      <c r="T1485" s="150"/>
      <c r="U1485" s="150"/>
      <c r="V1485" s="321"/>
      <c r="W1485" s="338"/>
      <c r="X1485" s="192"/>
      <c r="Y1485" s="195"/>
      <c r="Z1485" s="151"/>
      <c r="AA1485" s="152"/>
      <c r="AB1485" s="152"/>
      <c r="AC1485" s="152"/>
      <c r="AD1485" s="152"/>
      <c r="AE1485" s="20"/>
      <c r="AF1485" s="20"/>
      <c r="AG1485" s="20"/>
      <c r="AH1485" s="20"/>
      <c r="AI1485" s="20"/>
      <c r="AJ1485" s="20"/>
      <c r="AK1485" s="20"/>
      <c r="AL1485" s="20"/>
      <c r="AM1485" s="20"/>
      <c r="AN1485" s="20"/>
      <c r="AO1485" s="20"/>
      <c r="AP1485" s="20"/>
      <c r="AQ1485" s="20"/>
      <c r="AR1485" s="20"/>
      <c r="AS1485" s="20"/>
      <c r="AT1485" s="20"/>
      <c r="AU1485" s="20"/>
      <c r="AV1485" s="20"/>
      <c r="AW1485" s="20"/>
      <c r="AX1485" s="20"/>
      <c r="AY1485" s="20"/>
      <c r="AZ1485" s="20"/>
      <c r="BA1485" s="20"/>
      <c r="BB1485" s="20"/>
      <c r="BC1485" s="20"/>
      <c r="BD1485" s="20"/>
      <c r="BE1485" s="20"/>
      <c r="BF1485" s="20"/>
      <c r="BG1485" s="20"/>
      <c r="BH1485" s="20"/>
      <c r="BI1485" s="20"/>
      <c r="BJ1485" s="20"/>
      <c r="BK1485" s="20"/>
      <c r="BL1485" s="20"/>
      <c r="BM1485" s="20"/>
      <c r="BN1485" s="20"/>
      <c r="BO1485" s="20"/>
      <c r="BP1485" s="20"/>
      <c r="BQ1485" s="20"/>
      <c r="BR1485" s="20"/>
      <c r="BS1485" s="20"/>
      <c r="BT1485" s="20"/>
      <c r="BU1485" s="20"/>
      <c r="BV1485" s="20"/>
      <c r="BW1485" s="20"/>
      <c r="BX1485" s="20"/>
      <c r="BY1485" s="20"/>
      <c r="BZ1485" s="20"/>
      <c r="CA1485" s="20"/>
      <c r="CB1485" s="20"/>
      <c r="CC1485" s="20"/>
      <c r="CD1485" s="20"/>
      <c r="CE1485" s="20"/>
      <c r="CF1485" s="20"/>
      <c r="CG1485" s="20"/>
      <c r="CH1485" s="20"/>
      <c r="CI1485" s="20"/>
      <c r="CJ1485" s="20"/>
      <c r="CK1485" s="20"/>
      <c r="CL1485" s="20"/>
      <c r="CM1485" s="20"/>
      <c r="CN1485" s="20"/>
      <c r="CO1485" s="20"/>
      <c r="CP1485" s="20"/>
      <c r="CQ1485" s="20"/>
      <c r="CR1485" s="20"/>
      <c r="CS1485" s="20"/>
      <c r="CT1485" s="20"/>
      <c r="CU1485" s="20"/>
      <c r="CV1485" s="20"/>
      <c r="CW1485" s="20"/>
      <c r="CX1485" s="20"/>
      <c r="CY1485" s="20"/>
      <c r="CZ1485" s="20"/>
      <c r="DA1485" s="20"/>
      <c r="DB1485" s="20"/>
      <c r="DC1485" s="20"/>
      <c r="DD1485" s="20"/>
      <c r="DE1485" s="20"/>
      <c r="DF1485" s="20"/>
      <c r="DG1485" s="20"/>
      <c r="DH1485" s="20"/>
      <c r="DI1485" s="20"/>
      <c r="DJ1485" s="20"/>
      <c r="DK1485" s="20"/>
      <c r="DL1485" s="20"/>
      <c r="DM1485" s="20"/>
      <c r="DN1485" s="20"/>
      <c r="DO1485" s="20"/>
      <c r="DP1485" s="20"/>
      <c r="DQ1485" s="20"/>
      <c r="DR1485" s="20"/>
      <c r="DS1485" s="20"/>
      <c r="DT1485" s="20"/>
      <c r="DU1485" s="20"/>
      <c r="DV1485" s="20"/>
      <c r="DW1485" s="20"/>
      <c r="DX1485" s="20"/>
      <c r="DY1485" s="20"/>
      <c r="DZ1485" s="20"/>
      <c r="EA1485" s="20"/>
      <c r="EB1485" s="20"/>
      <c r="EC1485" s="20"/>
      <c r="ED1485" s="20"/>
      <c r="EE1485" s="20"/>
      <c r="EF1485" s="20"/>
      <c r="EG1485" s="20"/>
      <c r="EH1485" s="20"/>
    </row>
    <row r="1486" spans="1:141" s="19" customFormat="1" ht="12" customHeight="1" x14ac:dyDescent="0.25">
      <c r="A1486" s="22"/>
      <c r="B1486" s="4"/>
      <c r="C1486" s="73"/>
      <c r="D1486" s="73"/>
      <c r="E1486" s="73"/>
      <c r="F1486" s="73"/>
      <c r="G1486" s="73"/>
      <c r="H1486" s="73"/>
      <c r="I1486" s="73"/>
      <c r="J1486" s="73"/>
      <c r="K1486" s="82"/>
      <c r="L1486" s="81"/>
      <c r="M1486" s="81"/>
      <c r="N1486" s="55"/>
      <c r="O1486" s="55"/>
      <c r="P1486" s="56"/>
      <c r="Q1486" s="17"/>
      <c r="R1486" s="150"/>
      <c r="S1486" s="150"/>
      <c r="T1486" s="150"/>
      <c r="U1486" s="150"/>
      <c r="V1486" s="321"/>
      <c r="W1486" s="338"/>
      <c r="X1486" s="192"/>
      <c r="Y1486" s="195"/>
      <c r="Z1486" s="151"/>
      <c r="AA1486" s="152"/>
      <c r="AB1486" s="152"/>
      <c r="AC1486" s="152"/>
      <c r="AD1486" s="152"/>
      <c r="AE1486" s="20"/>
      <c r="AF1486" s="20"/>
      <c r="AG1486" s="20"/>
      <c r="AH1486" s="20"/>
      <c r="AI1486" s="20"/>
      <c r="AJ1486" s="20"/>
      <c r="AK1486" s="20"/>
      <c r="AL1486" s="20"/>
      <c r="AM1486" s="20"/>
      <c r="AN1486" s="20"/>
      <c r="AO1486" s="20"/>
      <c r="AP1486" s="20"/>
      <c r="AQ1486" s="20"/>
      <c r="AR1486" s="20"/>
      <c r="AS1486" s="20"/>
      <c r="AT1486" s="20"/>
      <c r="AU1486" s="20"/>
      <c r="AV1486" s="20"/>
      <c r="AW1486" s="20"/>
      <c r="AX1486" s="20"/>
      <c r="AY1486" s="20"/>
      <c r="AZ1486" s="20"/>
      <c r="BA1486" s="20"/>
      <c r="BB1486" s="20"/>
      <c r="BC1486" s="20"/>
      <c r="BD1486" s="20"/>
      <c r="BE1486" s="20"/>
      <c r="BF1486" s="20"/>
      <c r="BG1486" s="20"/>
      <c r="BH1486" s="20"/>
      <c r="BI1486" s="20"/>
      <c r="BJ1486" s="20"/>
      <c r="BK1486" s="20"/>
      <c r="BL1486" s="20"/>
      <c r="BM1486" s="20"/>
      <c r="BN1486" s="20"/>
      <c r="BO1486" s="20"/>
      <c r="BP1486" s="20"/>
      <c r="BQ1486" s="20"/>
      <c r="BR1486" s="20"/>
      <c r="BS1486" s="20"/>
      <c r="BT1486" s="20"/>
      <c r="BU1486" s="20"/>
      <c r="BV1486" s="20"/>
      <c r="BW1486" s="20"/>
      <c r="BX1486" s="20"/>
      <c r="BY1486" s="20"/>
      <c r="BZ1486" s="20"/>
      <c r="CA1486" s="20"/>
      <c r="CB1486" s="20"/>
      <c r="CC1486" s="20"/>
      <c r="CD1486" s="20"/>
      <c r="CE1486" s="20"/>
      <c r="CF1486" s="20"/>
      <c r="CG1486" s="20"/>
      <c r="CH1486" s="20"/>
      <c r="CI1486" s="20"/>
      <c r="CJ1486" s="20"/>
      <c r="CK1486" s="20"/>
      <c r="CL1486" s="20"/>
      <c r="CM1486" s="20"/>
      <c r="CN1486" s="20"/>
      <c r="CO1486" s="20"/>
      <c r="CP1486" s="20"/>
      <c r="CQ1486" s="20"/>
      <c r="CR1486" s="20"/>
      <c r="CS1486" s="20"/>
      <c r="CT1486" s="20"/>
      <c r="CU1486" s="20"/>
      <c r="CV1486" s="20"/>
      <c r="CW1486" s="20"/>
      <c r="CX1486" s="20"/>
      <c r="CY1486" s="20"/>
      <c r="CZ1486" s="20"/>
      <c r="DA1486" s="20"/>
      <c r="DB1486" s="20"/>
      <c r="DC1486" s="20"/>
      <c r="DD1486" s="20"/>
      <c r="DE1486" s="20"/>
      <c r="DF1486" s="20"/>
      <c r="DG1486" s="20"/>
      <c r="DH1486" s="20"/>
      <c r="DI1486" s="20"/>
      <c r="DJ1486" s="20"/>
      <c r="DK1486" s="20"/>
      <c r="DL1486" s="20"/>
      <c r="DM1486" s="20"/>
      <c r="DN1486" s="20"/>
      <c r="DO1486" s="20"/>
      <c r="DP1486" s="20"/>
      <c r="DQ1486" s="20"/>
      <c r="DR1486" s="20"/>
      <c r="DS1486" s="20"/>
      <c r="DT1486" s="20"/>
      <c r="DU1486" s="20"/>
      <c r="DV1486" s="20"/>
      <c r="DW1486" s="20"/>
      <c r="DX1486" s="20"/>
      <c r="DY1486" s="20"/>
      <c r="DZ1486" s="20"/>
      <c r="EA1486" s="20"/>
      <c r="EB1486" s="20"/>
      <c r="EC1486" s="20"/>
      <c r="ED1486" s="20"/>
      <c r="EE1486" s="20"/>
      <c r="EF1486" s="20"/>
      <c r="EG1486" s="20"/>
      <c r="EH1486" s="20"/>
    </row>
    <row r="1487" spans="1:141" s="19" customFormat="1" ht="12" customHeight="1" x14ac:dyDescent="0.25">
      <c r="A1487" s="22"/>
      <c r="B1487" s="4"/>
      <c r="C1487" s="73"/>
      <c r="D1487" s="73"/>
      <c r="E1487" s="73"/>
      <c r="F1487" s="73"/>
      <c r="G1487" s="73"/>
      <c r="H1487" s="73"/>
      <c r="I1487" s="73"/>
      <c r="J1487" s="73"/>
      <c r="K1487" s="82"/>
      <c r="L1487" s="81"/>
      <c r="M1487" s="81"/>
      <c r="N1487" s="55"/>
      <c r="O1487" s="55"/>
      <c r="P1487" s="56"/>
      <c r="Q1487" s="17"/>
      <c r="R1487" s="150"/>
      <c r="S1487" s="150"/>
      <c r="T1487" s="150"/>
      <c r="U1487" s="150"/>
      <c r="V1487" s="321"/>
      <c r="W1487" s="338"/>
      <c r="X1487" s="192"/>
      <c r="Y1487" s="195"/>
      <c r="Z1487" s="151"/>
      <c r="AA1487" s="152"/>
      <c r="AB1487" s="152"/>
      <c r="AC1487" s="152"/>
      <c r="AD1487" s="152"/>
      <c r="AE1487" s="20"/>
      <c r="AF1487" s="20"/>
      <c r="AG1487" s="20"/>
      <c r="AH1487" s="20"/>
      <c r="AI1487" s="20"/>
      <c r="AJ1487" s="20"/>
      <c r="AK1487" s="20"/>
      <c r="AL1487" s="20"/>
      <c r="AM1487" s="20"/>
      <c r="AN1487" s="20"/>
      <c r="AO1487" s="20"/>
      <c r="AP1487" s="20"/>
      <c r="AQ1487" s="20"/>
      <c r="AR1487" s="20"/>
      <c r="AS1487" s="20"/>
      <c r="AT1487" s="20"/>
      <c r="AU1487" s="20"/>
      <c r="AV1487" s="20"/>
      <c r="AW1487" s="20"/>
      <c r="AX1487" s="20"/>
      <c r="AY1487" s="20"/>
      <c r="AZ1487" s="20"/>
      <c r="BA1487" s="20"/>
      <c r="BB1487" s="20"/>
      <c r="BC1487" s="20"/>
      <c r="BD1487" s="20"/>
      <c r="BE1487" s="20"/>
      <c r="BF1487" s="20"/>
      <c r="BG1487" s="20"/>
      <c r="BH1487" s="20"/>
      <c r="BI1487" s="20"/>
      <c r="BJ1487" s="20"/>
      <c r="BK1487" s="20"/>
      <c r="BL1487" s="20"/>
      <c r="BM1487" s="20"/>
      <c r="BN1487" s="20"/>
      <c r="BO1487" s="20"/>
      <c r="BP1487" s="20"/>
      <c r="BQ1487" s="20"/>
      <c r="BR1487" s="20"/>
      <c r="BS1487" s="20"/>
      <c r="BT1487" s="20"/>
      <c r="BU1487" s="20"/>
      <c r="BV1487" s="20"/>
      <c r="BW1487" s="20"/>
      <c r="BX1487" s="20"/>
      <c r="BY1487" s="20"/>
      <c r="BZ1487" s="20"/>
      <c r="CA1487" s="20"/>
      <c r="CB1487" s="20"/>
      <c r="CC1487" s="20"/>
      <c r="CD1487" s="20"/>
      <c r="CE1487" s="20"/>
      <c r="CF1487" s="20"/>
      <c r="CG1487" s="20"/>
      <c r="CH1487" s="20"/>
      <c r="CI1487" s="20"/>
      <c r="CJ1487" s="20"/>
      <c r="CK1487" s="20"/>
      <c r="CL1487" s="20"/>
      <c r="CM1487" s="20"/>
      <c r="CN1487" s="20"/>
      <c r="CO1487" s="20"/>
      <c r="CP1487" s="20"/>
      <c r="CQ1487" s="20"/>
      <c r="CR1487" s="20"/>
      <c r="CS1487" s="20"/>
      <c r="CT1487" s="20"/>
      <c r="CU1487" s="20"/>
      <c r="CV1487" s="20"/>
      <c r="CW1487" s="20"/>
      <c r="CX1487" s="20"/>
      <c r="CY1487" s="20"/>
      <c r="CZ1487" s="20"/>
      <c r="DA1487" s="20"/>
      <c r="DB1487" s="20"/>
      <c r="DC1487" s="20"/>
      <c r="DD1487" s="20"/>
      <c r="DE1487" s="20"/>
      <c r="DF1487" s="20"/>
      <c r="DG1487" s="20"/>
      <c r="DH1487" s="20"/>
      <c r="DI1487" s="20"/>
      <c r="DJ1487" s="20"/>
      <c r="DK1487" s="20"/>
      <c r="DL1487" s="20"/>
      <c r="DM1487" s="20"/>
      <c r="DN1487" s="20"/>
      <c r="DO1487" s="20"/>
      <c r="DP1487" s="20"/>
      <c r="DQ1487" s="20"/>
      <c r="DR1487" s="20"/>
      <c r="DS1487" s="20"/>
      <c r="DT1487" s="20"/>
      <c r="DU1487" s="20"/>
      <c r="DV1487" s="20"/>
      <c r="DW1487" s="20"/>
      <c r="DX1487" s="20"/>
      <c r="DY1487" s="20"/>
      <c r="DZ1487" s="20"/>
      <c r="EA1487" s="20"/>
      <c r="EB1487" s="20"/>
      <c r="EC1487" s="20"/>
      <c r="ED1487" s="20"/>
      <c r="EE1487" s="20"/>
      <c r="EF1487" s="20"/>
      <c r="EG1487" s="20"/>
      <c r="EH1487" s="20"/>
    </row>
    <row r="1488" spans="1:141" s="19" customFormat="1" ht="12" customHeight="1" x14ac:dyDescent="0.25">
      <c r="A1488" s="22"/>
      <c r="B1488" s="4"/>
      <c r="C1488" s="73"/>
      <c r="D1488" s="73"/>
      <c r="E1488" s="73"/>
      <c r="F1488" s="73"/>
      <c r="G1488" s="73"/>
      <c r="H1488" s="73"/>
      <c r="I1488" s="73"/>
      <c r="J1488" s="73"/>
      <c r="K1488" s="82"/>
      <c r="L1488" s="81"/>
      <c r="M1488" s="81"/>
      <c r="N1488" s="55"/>
      <c r="O1488" s="55"/>
      <c r="P1488" s="56"/>
      <c r="Q1488" s="17"/>
      <c r="R1488" s="150"/>
      <c r="S1488" s="150"/>
      <c r="T1488" s="150"/>
      <c r="U1488" s="150"/>
      <c r="V1488" s="321"/>
      <c r="W1488" s="338"/>
      <c r="X1488" s="192"/>
      <c r="Y1488" s="195"/>
      <c r="Z1488" s="151"/>
      <c r="AA1488" s="152"/>
      <c r="AB1488" s="152"/>
      <c r="AC1488" s="152"/>
      <c r="AD1488" s="152"/>
      <c r="AE1488" s="20"/>
      <c r="AF1488" s="20"/>
      <c r="AG1488" s="20"/>
      <c r="AH1488" s="20"/>
      <c r="AI1488" s="20"/>
      <c r="AJ1488" s="20"/>
      <c r="AK1488" s="20"/>
      <c r="AL1488" s="20"/>
      <c r="AM1488" s="20"/>
      <c r="AN1488" s="20"/>
      <c r="AO1488" s="20"/>
      <c r="AP1488" s="20"/>
      <c r="AQ1488" s="20"/>
      <c r="AR1488" s="20"/>
      <c r="AS1488" s="20"/>
      <c r="AT1488" s="20"/>
      <c r="AU1488" s="20"/>
      <c r="AV1488" s="20"/>
      <c r="AW1488" s="20"/>
      <c r="AX1488" s="20"/>
      <c r="AY1488" s="20"/>
      <c r="AZ1488" s="20"/>
      <c r="BA1488" s="20"/>
      <c r="BB1488" s="20"/>
      <c r="BC1488" s="20"/>
      <c r="BD1488" s="20"/>
      <c r="BE1488" s="20"/>
      <c r="BF1488" s="20"/>
      <c r="BG1488" s="20"/>
      <c r="BH1488" s="20"/>
      <c r="BI1488" s="20"/>
      <c r="BJ1488" s="20"/>
      <c r="BK1488" s="20"/>
      <c r="BL1488" s="20"/>
      <c r="BM1488" s="20"/>
      <c r="BN1488" s="20"/>
      <c r="BO1488" s="20"/>
      <c r="BP1488" s="20"/>
      <c r="BQ1488" s="20"/>
      <c r="BR1488" s="20"/>
      <c r="BS1488" s="20"/>
      <c r="BT1488" s="20"/>
      <c r="BU1488" s="20"/>
      <c r="BV1488" s="20"/>
      <c r="BW1488" s="20"/>
      <c r="BX1488" s="20"/>
      <c r="BY1488" s="20"/>
      <c r="BZ1488" s="20"/>
      <c r="CA1488" s="20"/>
      <c r="CB1488" s="20"/>
      <c r="CC1488" s="20"/>
      <c r="CD1488" s="20"/>
      <c r="CE1488" s="20"/>
      <c r="CF1488" s="20"/>
      <c r="CG1488" s="20"/>
      <c r="CH1488" s="20"/>
      <c r="CI1488" s="20"/>
      <c r="CJ1488" s="20"/>
      <c r="CK1488" s="20"/>
      <c r="CL1488" s="20"/>
      <c r="CM1488" s="20"/>
      <c r="CN1488" s="20"/>
      <c r="CO1488" s="20"/>
      <c r="CP1488" s="20"/>
      <c r="CQ1488" s="20"/>
      <c r="CR1488" s="20"/>
      <c r="CS1488" s="20"/>
      <c r="CT1488" s="20"/>
      <c r="CU1488" s="20"/>
      <c r="CV1488" s="20"/>
      <c r="CW1488" s="20"/>
      <c r="CX1488" s="20"/>
      <c r="CY1488" s="20"/>
      <c r="CZ1488" s="20"/>
      <c r="DA1488" s="20"/>
      <c r="DB1488" s="20"/>
      <c r="DC1488" s="20"/>
      <c r="DD1488" s="20"/>
      <c r="DE1488" s="20"/>
      <c r="DF1488" s="20"/>
      <c r="DG1488" s="20"/>
      <c r="DH1488" s="20"/>
      <c r="DI1488" s="20"/>
      <c r="DJ1488" s="20"/>
      <c r="DK1488" s="20"/>
      <c r="DL1488" s="20"/>
      <c r="DM1488" s="20"/>
      <c r="DN1488" s="20"/>
      <c r="DO1488" s="20"/>
      <c r="DP1488" s="20"/>
      <c r="DQ1488" s="20"/>
      <c r="DR1488" s="20"/>
      <c r="DS1488" s="20"/>
      <c r="DT1488" s="20"/>
      <c r="DU1488" s="20"/>
      <c r="DV1488" s="20"/>
      <c r="DW1488" s="20"/>
      <c r="DX1488" s="20"/>
      <c r="DY1488" s="20"/>
      <c r="DZ1488" s="20"/>
      <c r="EA1488" s="20"/>
      <c r="EB1488" s="20"/>
      <c r="EC1488" s="20"/>
      <c r="ED1488" s="20"/>
      <c r="EE1488" s="20"/>
      <c r="EF1488" s="20"/>
      <c r="EG1488" s="20"/>
      <c r="EH1488" s="20"/>
    </row>
    <row r="1489" spans="1:138" s="19" customFormat="1" ht="12" customHeight="1" x14ac:dyDescent="0.25">
      <c r="A1489" s="22"/>
      <c r="B1489" s="4"/>
      <c r="C1489" s="73"/>
      <c r="D1489" s="73"/>
      <c r="E1489" s="73"/>
      <c r="F1489" s="73"/>
      <c r="G1489" s="73"/>
      <c r="H1489" s="73"/>
      <c r="I1489" s="73"/>
      <c r="J1489" s="73"/>
      <c r="K1489" s="82"/>
      <c r="L1489" s="81"/>
      <c r="M1489" s="81"/>
      <c r="N1489" s="55"/>
      <c r="O1489" s="55"/>
      <c r="P1489" s="56"/>
      <c r="Q1489" s="17"/>
      <c r="R1489" s="150"/>
      <c r="S1489" s="150"/>
      <c r="T1489" s="150"/>
      <c r="U1489" s="150"/>
      <c r="V1489" s="321"/>
      <c r="W1489" s="338"/>
      <c r="X1489" s="192"/>
      <c r="Y1489" s="195"/>
      <c r="Z1489" s="151"/>
      <c r="AA1489" s="152"/>
      <c r="AB1489" s="152"/>
      <c r="AC1489" s="152"/>
      <c r="AD1489" s="152"/>
      <c r="AE1489" s="20"/>
      <c r="AF1489" s="20"/>
      <c r="AG1489" s="20"/>
      <c r="AH1489" s="20"/>
      <c r="AI1489" s="20"/>
      <c r="AJ1489" s="20"/>
      <c r="AK1489" s="20"/>
      <c r="AL1489" s="20"/>
      <c r="AM1489" s="20"/>
      <c r="AN1489" s="20"/>
      <c r="AO1489" s="20"/>
      <c r="AP1489" s="20"/>
      <c r="AQ1489" s="20"/>
      <c r="AR1489" s="20"/>
      <c r="AS1489" s="20"/>
      <c r="AT1489" s="20"/>
      <c r="AU1489" s="20"/>
      <c r="AV1489" s="20"/>
      <c r="AW1489" s="20"/>
      <c r="AX1489" s="20"/>
      <c r="AY1489" s="20"/>
      <c r="AZ1489" s="20"/>
      <c r="BA1489" s="20"/>
      <c r="BB1489" s="20"/>
      <c r="BC1489" s="20"/>
      <c r="BD1489" s="20"/>
      <c r="BE1489" s="20"/>
      <c r="BF1489" s="20"/>
      <c r="BG1489" s="20"/>
      <c r="BH1489" s="20"/>
      <c r="BI1489" s="20"/>
      <c r="BJ1489" s="20"/>
      <c r="BK1489" s="20"/>
      <c r="BL1489" s="20"/>
      <c r="BM1489" s="20"/>
      <c r="BN1489" s="20"/>
      <c r="BO1489" s="20"/>
      <c r="BP1489" s="20"/>
      <c r="BQ1489" s="20"/>
      <c r="BR1489" s="20"/>
      <c r="BS1489" s="20"/>
      <c r="BT1489" s="20"/>
      <c r="BU1489" s="20"/>
      <c r="BV1489" s="20"/>
      <c r="BW1489" s="20"/>
      <c r="BX1489" s="20"/>
      <c r="BY1489" s="20"/>
      <c r="BZ1489" s="20"/>
      <c r="CA1489" s="20"/>
      <c r="CB1489" s="20"/>
      <c r="CC1489" s="20"/>
      <c r="CD1489" s="20"/>
      <c r="CE1489" s="20"/>
      <c r="CF1489" s="20"/>
      <c r="CG1489" s="20"/>
      <c r="CH1489" s="20"/>
      <c r="CI1489" s="20"/>
      <c r="CJ1489" s="20"/>
      <c r="CK1489" s="20"/>
      <c r="CL1489" s="20"/>
      <c r="CM1489" s="20"/>
      <c r="CN1489" s="20"/>
      <c r="CO1489" s="20"/>
      <c r="CP1489" s="20"/>
      <c r="CQ1489" s="20"/>
      <c r="CR1489" s="20"/>
      <c r="CS1489" s="20"/>
      <c r="CT1489" s="20"/>
      <c r="CU1489" s="20"/>
      <c r="CV1489" s="20"/>
      <c r="CW1489" s="20"/>
      <c r="CX1489" s="20"/>
      <c r="CY1489" s="20"/>
      <c r="CZ1489" s="20"/>
      <c r="DA1489" s="20"/>
      <c r="DB1489" s="20"/>
      <c r="DC1489" s="20"/>
      <c r="DD1489" s="20"/>
      <c r="DE1489" s="20"/>
      <c r="DF1489" s="20"/>
      <c r="DG1489" s="20"/>
      <c r="DH1489" s="20"/>
      <c r="DI1489" s="20"/>
      <c r="DJ1489" s="20"/>
      <c r="DK1489" s="20"/>
      <c r="DL1489" s="20"/>
      <c r="DM1489" s="20"/>
      <c r="DN1489" s="20"/>
      <c r="DO1489" s="20"/>
      <c r="DP1489" s="20"/>
      <c r="DQ1489" s="20"/>
      <c r="DR1489" s="20"/>
      <c r="DS1489" s="20"/>
      <c r="DT1489" s="20"/>
      <c r="DU1489" s="20"/>
      <c r="DV1489" s="20"/>
      <c r="DW1489" s="20"/>
      <c r="DX1489" s="20"/>
      <c r="DY1489" s="20"/>
      <c r="DZ1489" s="20"/>
      <c r="EA1489" s="20"/>
      <c r="EB1489" s="20"/>
      <c r="EC1489" s="20"/>
      <c r="ED1489" s="20"/>
      <c r="EE1489" s="20"/>
      <c r="EF1489" s="20"/>
      <c r="EG1489" s="20"/>
      <c r="EH1489" s="20"/>
    </row>
    <row r="1490" spans="1:138" s="19" customFormat="1" ht="12" customHeight="1" x14ac:dyDescent="0.25">
      <c r="A1490" s="22"/>
      <c r="B1490" s="4"/>
      <c r="C1490" s="73"/>
      <c r="D1490" s="73"/>
      <c r="E1490" s="73"/>
      <c r="F1490" s="73"/>
      <c r="G1490" s="73"/>
      <c r="H1490" s="73"/>
      <c r="I1490" s="73"/>
      <c r="J1490" s="73"/>
      <c r="K1490" s="82"/>
      <c r="L1490" s="81"/>
      <c r="M1490" s="81"/>
      <c r="N1490" s="55"/>
      <c r="O1490" s="55"/>
      <c r="P1490" s="56"/>
      <c r="Q1490" s="17"/>
      <c r="R1490" s="150"/>
      <c r="S1490" s="150"/>
      <c r="T1490" s="150"/>
      <c r="U1490" s="150"/>
      <c r="V1490" s="321"/>
      <c r="W1490" s="338"/>
      <c r="X1490" s="192"/>
      <c r="Y1490" s="195"/>
      <c r="Z1490" s="151"/>
      <c r="AA1490" s="152"/>
      <c r="AB1490" s="152"/>
      <c r="AC1490" s="152"/>
      <c r="AD1490" s="152"/>
      <c r="AE1490" s="20"/>
      <c r="AF1490" s="20"/>
      <c r="AG1490" s="20"/>
      <c r="AH1490" s="20"/>
      <c r="AI1490" s="20"/>
      <c r="AJ1490" s="20"/>
      <c r="AK1490" s="20"/>
      <c r="AL1490" s="20"/>
      <c r="AM1490" s="20"/>
      <c r="AN1490" s="20"/>
      <c r="AO1490" s="20"/>
      <c r="AP1490" s="20"/>
      <c r="AQ1490" s="20"/>
      <c r="AR1490" s="20"/>
      <c r="AS1490" s="20"/>
      <c r="AT1490" s="20"/>
      <c r="AU1490" s="20"/>
      <c r="AV1490" s="20"/>
      <c r="AW1490" s="20"/>
      <c r="AX1490" s="20"/>
      <c r="AY1490" s="20"/>
      <c r="AZ1490" s="20"/>
      <c r="BA1490" s="20"/>
      <c r="BB1490" s="20"/>
      <c r="BC1490" s="20"/>
      <c r="BD1490" s="20"/>
      <c r="BE1490" s="20"/>
      <c r="BF1490" s="20"/>
      <c r="BG1490" s="20"/>
      <c r="BH1490" s="20"/>
      <c r="BI1490" s="20"/>
      <c r="BJ1490" s="20"/>
      <c r="BK1490" s="20"/>
      <c r="BL1490" s="20"/>
      <c r="BM1490" s="20"/>
      <c r="BN1490" s="20"/>
      <c r="BO1490" s="20"/>
      <c r="BP1490" s="20"/>
      <c r="BQ1490" s="20"/>
      <c r="BR1490" s="20"/>
      <c r="BS1490" s="20"/>
      <c r="BT1490" s="20"/>
      <c r="BU1490" s="20"/>
      <c r="BV1490" s="20"/>
      <c r="BW1490" s="20"/>
      <c r="BX1490" s="20"/>
      <c r="BY1490" s="20"/>
      <c r="BZ1490" s="20"/>
      <c r="CA1490" s="20"/>
      <c r="CB1490" s="20"/>
      <c r="CC1490" s="20"/>
      <c r="CD1490" s="20"/>
      <c r="CE1490" s="20"/>
      <c r="CF1490" s="20"/>
      <c r="CG1490" s="20"/>
      <c r="CH1490" s="20"/>
      <c r="CI1490" s="20"/>
      <c r="CJ1490" s="20"/>
      <c r="CK1490" s="20"/>
      <c r="CL1490" s="20"/>
      <c r="CM1490" s="20"/>
      <c r="CN1490" s="20"/>
      <c r="CO1490" s="20"/>
      <c r="CP1490" s="20"/>
      <c r="CQ1490" s="20"/>
      <c r="CR1490" s="20"/>
      <c r="CS1490" s="20"/>
      <c r="CT1490" s="20"/>
      <c r="CU1490" s="20"/>
      <c r="CV1490" s="20"/>
      <c r="CW1490" s="20"/>
      <c r="CX1490" s="20"/>
      <c r="CY1490" s="20"/>
      <c r="CZ1490" s="20"/>
      <c r="DA1490" s="20"/>
      <c r="DB1490" s="20"/>
      <c r="DC1490" s="20"/>
      <c r="DD1490" s="20"/>
      <c r="DE1490" s="20"/>
      <c r="DF1490" s="20"/>
      <c r="DG1490" s="20"/>
      <c r="DH1490" s="20"/>
      <c r="DI1490" s="20"/>
      <c r="DJ1490" s="20"/>
      <c r="DK1490" s="20"/>
      <c r="DL1490" s="20"/>
      <c r="DM1490" s="20"/>
      <c r="DN1490" s="20"/>
      <c r="DO1490" s="20"/>
      <c r="DP1490" s="20"/>
      <c r="DQ1490" s="20"/>
      <c r="DR1490" s="20"/>
      <c r="DS1490" s="20"/>
      <c r="DT1490" s="20"/>
      <c r="DU1490" s="20"/>
      <c r="DV1490" s="20"/>
      <c r="DW1490" s="20"/>
      <c r="DX1490" s="20"/>
      <c r="DY1490" s="20"/>
      <c r="DZ1490" s="20"/>
      <c r="EA1490" s="20"/>
      <c r="EB1490" s="20"/>
      <c r="EC1490" s="20"/>
      <c r="ED1490" s="20"/>
      <c r="EE1490" s="20"/>
      <c r="EF1490" s="20"/>
      <c r="EG1490" s="20"/>
      <c r="EH1490" s="20"/>
    </row>
    <row r="1491" spans="1:138" s="19" customFormat="1" ht="12" customHeight="1" x14ac:dyDescent="0.25">
      <c r="A1491" s="22"/>
      <c r="B1491" s="4"/>
      <c r="C1491" s="73"/>
      <c r="D1491" s="73"/>
      <c r="E1491" s="73"/>
      <c r="F1491" s="73"/>
      <c r="G1491" s="73"/>
      <c r="H1491" s="73"/>
      <c r="I1491" s="73"/>
      <c r="J1491" s="73"/>
      <c r="K1491" s="82"/>
      <c r="L1491" s="81"/>
      <c r="M1491" s="81"/>
      <c r="N1491" s="55"/>
      <c r="O1491" s="55"/>
      <c r="P1491" s="56"/>
      <c r="Q1491" s="17"/>
      <c r="R1491" s="150"/>
      <c r="S1491" s="150"/>
      <c r="T1491" s="150"/>
      <c r="U1491" s="150"/>
      <c r="V1491" s="321"/>
      <c r="W1491" s="338"/>
      <c r="X1491" s="192"/>
      <c r="Y1491" s="195"/>
      <c r="Z1491" s="151"/>
      <c r="AA1491" s="152"/>
      <c r="AB1491" s="152"/>
      <c r="AC1491" s="152"/>
      <c r="AD1491" s="152"/>
      <c r="AE1491" s="20"/>
      <c r="AF1491" s="20"/>
      <c r="AG1491" s="20"/>
      <c r="AH1491" s="20"/>
      <c r="AI1491" s="20"/>
      <c r="AJ1491" s="20"/>
      <c r="AK1491" s="20"/>
      <c r="AL1491" s="20"/>
      <c r="AM1491" s="20"/>
      <c r="AN1491" s="20"/>
      <c r="AO1491" s="20"/>
      <c r="AP1491" s="20"/>
      <c r="AQ1491" s="20"/>
      <c r="AR1491" s="20"/>
      <c r="AS1491" s="20"/>
      <c r="AT1491" s="20"/>
      <c r="AU1491" s="20"/>
      <c r="AV1491" s="20"/>
      <c r="AW1491" s="20"/>
      <c r="AX1491" s="20"/>
      <c r="AY1491" s="20"/>
      <c r="AZ1491" s="20"/>
      <c r="BA1491" s="20"/>
      <c r="BB1491" s="20"/>
      <c r="BC1491" s="20"/>
      <c r="BD1491" s="20"/>
      <c r="BE1491" s="20"/>
      <c r="BF1491" s="20"/>
      <c r="BG1491" s="20"/>
      <c r="BH1491" s="20"/>
      <c r="BI1491" s="20"/>
      <c r="BJ1491" s="20"/>
      <c r="BK1491" s="20"/>
      <c r="BL1491" s="20"/>
      <c r="BM1491" s="20"/>
      <c r="BN1491" s="20"/>
      <c r="BO1491" s="20"/>
      <c r="BP1491" s="20"/>
      <c r="BQ1491" s="20"/>
      <c r="BR1491" s="20"/>
      <c r="BS1491" s="20"/>
      <c r="BT1491" s="20"/>
      <c r="BU1491" s="20"/>
      <c r="BV1491" s="20"/>
      <c r="BW1491" s="20"/>
      <c r="BX1491" s="20"/>
      <c r="BY1491" s="20"/>
      <c r="BZ1491" s="20"/>
      <c r="CA1491" s="20"/>
      <c r="CB1491" s="20"/>
      <c r="CC1491" s="20"/>
      <c r="CD1491" s="20"/>
      <c r="CE1491" s="20"/>
      <c r="CF1491" s="20"/>
      <c r="CG1491" s="20"/>
      <c r="CH1491" s="20"/>
      <c r="CI1491" s="20"/>
      <c r="CJ1491" s="20"/>
      <c r="CK1491" s="20"/>
      <c r="CL1491" s="20"/>
      <c r="CM1491" s="20"/>
      <c r="CN1491" s="20"/>
      <c r="CO1491" s="20"/>
      <c r="CP1491" s="20"/>
      <c r="CQ1491" s="20"/>
      <c r="CR1491" s="20"/>
      <c r="CS1491" s="20"/>
      <c r="CT1491" s="20"/>
      <c r="CU1491" s="20"/>
      <c r="CV1491" s="20"/>
      <c r="CW1491" s="20"/>
      <c r="CX1491" s="20"/>
      <c r="CY1491" s="20"/>
      <c r="CZ1491" s="20"/>
      <c r="DA1491" s="20"/>
      <c r="DB1491" s="20"/>
      <c r="DC1491" s="20"/>
      <c r="DD1491" s="20"/>
      <c r="DE1491" s="20"/>
      <c r="DF1491" s="20"/>
      <c r="DG1491" s="20"/>
      <c r="DH1491" s="20"/>
      <c r="DI1491" s="20"/>
      <c r="DJ1491" s="20"/>
      <c r="DK1491" s="20"/>
      <c r="DL1491" s="20"/>
      <c r="DM1491" s="20"/>
      <c r="DN1491" s="20"/>
      <c r="DO1491" s="20"/>
      <c r="DP1491" s="20"/>
      <c r="DQ1491" s="20"/>
      <c r="DR1491" s="20"/>
      <c r="DS1491" s="20"/>
      <c r="DT1491" s="20"/>
      <c r="DU1491" s="20"/>
      <c r="DV1491" s="20"/>
      <c r="DW1491" s="20"/>
      <c r="DX1491" s="20"/>
      <c r="DY1491" s="20"/>
      <c r="DZ1491" s="20"/>
      <c r="EA1491" s="20"/>
      <c r="EB1491" s="20"/>
      <c r="EC1491" s="20"/>
      <c r="ED1491" s="20"/>
      <c r="EE1491" s="20"/>
      <c r="EF1491" s="20"/>
      <c r="EG1491" s="20"/>
      <c r="EH1491" s="20"/>
    </row>
    <row r="1492" spans="1:138" s="19" customFormat="1" ht="12" customHeight="1" x14ac:dyDescent="0.25">
      <c r="A1492" s="22"/>
      <c r="B1492" s="4"/>
      <c r="C1492" s="73"/>
      <c r="D1492" s="73"/>
      <c r="E1492" s="73"/>
      <c r="F1492" s="73"/>
      <c r="G1492" s="73"/>
      <c r="H1492" s="73"/>
      <c r="I1492" s="73"/>
      <c r="J1492" s="73"/>
      <c r="K1492" s="82"/>
      <c r="L1492" s="81"/>
      <c r="M1492" s="81"/>
      <c r="N1492" s="55"/>
      <c r="O1492" s="55"/>
      <c r="P1492" s="56"/>
      <c r="Q1492" s="17"/>
      <c r="R1492" s="150"/>
      <c r="S1492" s="150"/>
      <c r="T1492" s="150"/>
      <c r="U1492" s="150"/>
      <c r="V1492" s="321"/>
      <c r="W1492" s="338"/>
      <c r="X1492" s="192"/>
      <c r="Y1492" s="195"/>
      <c r="Z1492" s="151"/>
      <c r="AA1492" s="152"/>
      <c r="AB1492" s="152"/>
      <c r="AC1492" s="152"/>
      <c r="AD1492" s="152"/>
      <c r="AE1492" s="20"/>
      <c r="AF1492" s="20"/>
      <c r="AG1492" s="20"/>
      <c r="AH1492" s="20"/>
      <c r="AI1492" s="20"/>
      <c r="AJ1492" s="20"/>
      <c r="AK1492" s="20"/>
      <c r="AL1492" s="20"/>
      <c r="AM1492" s="20"/>
      <c r="AN1492" s="20"/>
      <c r="AO1492" s="20"/>
      <c r="AP1492" s="20"/>
      <c r="AQ1492" s="20"/>
      <c r="AR1492" s="20"/>
      <c r="AS1492" s="20"/>
      <c r="AT1492" s="20"/>
      <c r="AU1492" s="20"/>
      <c r="AV1492" s="20"/>
      <c r="AW1492" s="20"/>
      <c r="AX1492" s="20"/>
      <c r="AY1492" s="20"/>
      <c r="AZ1492" s="20"/>
      <c r="BA1492" s="20"/>
      <c r="BB1492" s="20"/>
      <c r="BC1492" s="20"/>
      <c r="BD1492" s="20"/>
      <c r="BE1492" s="20"/>
      <c r="BF1492" s="20"/>
      <c r="BG1492" s="20"/>
      <c r="BH1492" s="20"/>
      <c r="BI1492" s="20"/>
      <c r="BJ1492" s="20"/>
      <c r="BK1492" s="20"/>
      <c r="BL1492" s="20"/>
      <c r="BM1492" s="20"/>
      <c r="BN1492" s="20"/>
      <c r="BO1492" s="20"/>
      <c r="BP1492" s="20"/>
      <c r="BQ1492" s="20"/>
      <c r="BR1492" s="20"/>
      <c r="BS1492" s="20"/>
      <c r="BT1492" s="20"/>
      <c r="BU1492" s="20"/>
      <c r="BV1492" s="20"/>
      <c r="BW1492" s="20"/>
      <c r="BX1492" s="20"/>
      <c r="BY1492" s="20"/>
      <c r="BZ1492" s="20"/>
      <c r="CA1492" s="20"/>
      <c r="CB1492" s="20"/>
      <c r="CC1492" s="20"/>
      <c r="CD1492" s="20"/>
      <c r="CE1492" s="20"/>
      <c r="CF1492" s="20"/>
      <c r="CG1492" s="20"/>
      <c r="CH1492" s="20"/>
      <c r="CI1492" s="20"/>
      <c r="CJ1492" s="20"/>
      <c r="CK1492" s="20"/>
      <c r="CL1492" s="20"/>
      <c r="CM1492" s="20"/>
      <c r="CN1492" s="20"/>
      <c r="CO1492" s="20"/>
      <c r="CP1492" s="20"/>
      <c r="CQ1492" s="20"/>
      <c r="CR1492" s="20"/>
      <c r="CS1492" s="20"/>
      <c r="CT1492" s="20"/>
      <c r="CU1492" s="20"/>
      <c r="CV1492" s="20"/>
      <c r="CW1492" s="20"/>
      <c r="CX1492" s="20"/>
      <c r="CY1492" s="20"/>
      <c r="CZ1492" s="20"/>
      <c r="DA1492" s="20"/>
      <c r="DB1492" s="20"/>
      <c r="DC1492" s="20"/>
      <c r="DD1492" s="20"/>
      <c r="DE1492" s="20"/>
      <c r="DF1492" s="20"/>
      <c r="DG1492" s="20"/>
      <c r="DH1492" s="20"/>
      <c r="DI1492" s="20"/>
      <c r="DJ1492" s="20"/>
      <c r="DK1492" s="20"/>
      <c r="DL1492" s="20"/>
      <c r="DM1492" s="20"/>
      <c r="DN1492" s="20"/>
      <c r="DO1492" s="20"/>
      <c r="DP1492" s="20"/>
      <c r="DQ1492" s="20"/>
      <c r="DR1492" s="20"/>
      <c r="DS1492" s="20"/>
      <c r="DT1492" s="20"/>
      <c r="DU1492" s="20"/>
      <c r="DV1492" s="20"/>
      <c r="DW1492" s="20"/>
      <c r="DX1492" s="20"/>
      <c r="DY1492" s="20"/>
      <c r="DZ1492" s="20"/>
      <c r="EA1492" s="20"/>
      <c r="EB1492" s="20"/>
      <c r="EC1492" s="20"/>
      <c r="ED1492" s="20"/>
      <c r="EE1492" s="20"/>
      <c r="EF1492" s="20"/>
      <c r="EG1492" s="20"/>
      <c r="EH1492" s="20"/>
    </row>
    <row r="1493" spans="1:138" s="19" customFormat="1" ht="12" customHeight="1" x14ac:dyDescent="0.25">
      <c r="A1493" s="22"/>
      <c r="B1493" s="4"/>
      <c r="C1493" s="73"/>
      <c r="D1493" s="73"/>
      <c r="E1493" s="73"/>
      <c r="F1493" s="73"/>
      <c r="G1493" s="73"/>
      <c r="H1493" s="73"/>
      <c r="I1493" s="73"/>
      <c r="J1493" s="73"/>
      <c r="K1493" s="82"/>
      <c r="L1493" s="81"/>
      <c r="M1493" s="81"/>
      <c r="N1493" s="55"/>
      <c r="O1493" s="55"/>
      <c r="P1493" s="56"/>
      <c r="Q1493" s="17"/>
      <c r="R1493" s="150"/>
      <c r="S1493" s="150"/>
      <c r="T1493" s="150"/>
      <c r="U1493" s="150"/>
      <c r="V1493" s="321"/>
      <c r="W1493" s="338"/>
      <c r="X1493" s="192"/>
      <c r="Y1493" s="195"/>
      <c r="Z1493" s="151"/>
      <c r="AA1493" s="152"/>
      <c r="AB1493" s="152"/>
      <c r="AC1493" s="152"/>
      <c r="AD1493" s="152"/>
      <c r="AE1493" s="20"/>
      <c r="AF1493" s="20"/>
      <c r="AG1493" s="20"/>
      <c r="AH1493" s="20"/>
      <c r="AI1493" s="20"/>
      <c r="AJ1493" s="20"/>
      <c r="AK1493" s="20"/>
      <c r="AL1493" s="20"/>
      <c r="AM1493" s="20"/>
      <c r="AN1493" s="20"/>
      <c r="AO1493" s="20"/>
      <c r="AP1493" s="20"/>
      <c r="AQ1493" s="20"/>
      <c r="AR1493" s="20"/>
      <c r="AS1493" s="20"/>
      <c r="AT1493" s="20"/>
      <c r="AU1493" s="20"/>
      <c r="AV1493" s="20"/>
      <c r="AW1493" s="20"/>
      <c r="AX1493" s="20"/>
      <c r="AY1493" s="20"/>
      <c r="AZ1493" s="20"/>
      <c r="BA1493" s="20"/>
      <c r="BB1493" s="20"/>
      <c r="BC1493" s="20"/>
      <c r="BD1493" s="20"/>
      <c r="BE1493" s="20"/>
      <c r="BF1493" s="20"/>
      <c r="BG1493" s="20"/>
      <c r="BH1493" s="20"/>
      <c r="BI1493" s="20"/>
      <c r="BJ1493" s="20"/>
      <c r="BK1493" s="20"/>
      <c r="BL1493" s="20"/>
      <c r="BM1493" s="20"/>
      <c r="BN1493" s="20"/>
      <c r="BO1493" s="20"/>
      <c r="BP1493" s="20"/>
      <c r="BQ1493" s="20"/>
      <c r="BR1493" s="20"/>
      <c r="BS1493" s="20"/>
      <c r="BT1493" s="20"/>
      <c r="BU1493" s="20"/>
      <c r="BV1493" s="20"/>
      <c r="BW1493" s="20"/>
      <c r="BX1493" s="20"/>
      <c r="BY1493" s="20"/>
      <c r="BZ1493" s="20"/>
      <c r="CA1493" s="20"/>
      <c r="CB1493" s="20"/>
      <c r="CC1493" s="20"/>
      <c r="CD1493" s="20"/>
      <c r="CE1493" s="20"/>
      <c r="CF1493" s="20"/>
      <c r="CG1493" s="20"/>
      <c r="CH1493" s="20"/>
      <c r="CI1493" s="20"/>
      <c r="CJ1493" s="20"/>
      <c r="CK1493" s="20"/>
      <c r="CL1493" s="20"/>
      <c r="CM1493" s="20"/>
      <c r="CN1493" s="20"/>
      <c r="CO1493" s="20"/>
      <c r="CP1493" s="20"/>
      <c r="CQ1493" s="20"/>
      <c r="CR1493" s="20"/>
      <c r="CS1493" s="20"/>
      <c r="CT1493" s="20"/>
      <c r="CU1493" s="20"/>
      <c r="CV1493" s="20"/>
      <c r="CW1493" s="20"/>
      <c r="CX1493" s="20"/>
      <c r="CY1493" s="20"/>
      <c r="CZ1493" s="20"/>
      <c r="DA1493" s="20"/>
      <c r="DB1493" s="20"/>
      <c r="DC1493" s="20"/>
      <c r="DD1493" s="20"/>
      <c r="DE1493" s="20"/>
      <c r="DF1493" s="20"/>
      <c r="DG1493" s="20"/>
      <c r="DH1493" s="20"/>
      <c r="DI1493" s="20"/>
      <c r="DJ1493" s="20"/>
      <c r="DK1493" s="20"/>
      <c r="DL1493" s="20"/>
      <c r="DM1493" s="20"/>
      <c r="DN1493" s="20"/>
      <c r="DO1493" s="20"/>
      <c r="DP1493" s="20"/>
      <c r="DQ1493" s="20"/>
      <c r="DR1493" s="20"/>
      <c r="DS1493" s="20"/>
      <c r="DT1493" s="20"/>
      <c r="DU1493" s="20"/>
      <c r="DV1493" s="20"/>
      <c r="DW1493" s="20"/>
      <c r="DX1493" s="20"/>
      <c r="DY1493" s="20"/>
      <c r="DZ1493" s="20"/>
      <c r="EA1493" s="20"/>
      <c r="EB1493" s="20"/>
      <c r="EC1493" s="20"/>
      <c r="ED1493" s="20"/>
      <c r="EE1493" s="20"/>
      <c r="EF1493" s="20"/>
      <c r="EG1493" s="20"/>
      <c r="EH1493" s="20"/>
    </row>
    <row r="1494" spans="1:138" s="19" customFormat="1" ht="12" customHeight="1" x14ac:dyDescent="0.25">
      <c r="A1494" s="22"/>
      <c r="B1494" s="4"/>
      <c r="C1494" s="73"/>
      <c r="D1494" s="73"/>
      <c r="E1494" s="73"/>
      <c r="F1494" s="73"/>
      <c r="G1494" s="73"/>
      <c r="H1494" s="73"/>
      <c r="I1494" s="73"/>
      <c r="J1494" s="73"/>
      <c r="K1494" s="82"/>
      <c r="L1494" s="81"/>
      <c r="M1494" s="81"/>
      <c r="N1494" s="55"/>
      <c r="O1494" s="55"/>
      <c r="P1494" s="56"/>
      <c r="Q1494" s="17"/>
      <c r="R1494" s="150"/>
      <c r="S1494" s="150"/>
      <c r="T1494" s="150"/>
      <c r="U1494" s="150"/>
      <c r="V1494" s="321"/>
      <c r="W1494" s="338"/>
      <c r="X1494" s="192"/>
      <c r="Y1494" s="195"/>
      <c r="Z1494" s="151"/>
      <c r="AA1494" s="152"/>
      <c r="AB1494" s="152"/>
      <c r="AC1494" s="152"/>
      <c r="AD1494" s="152"/>
      <c r="AE1494" s="20"/>
      <c r="AF1494" s="20"/>
      <c r="AG1494" s="20"/>
      <c r="AH1494" s="20"/>
      <c r="AI1494" s="20"/>
      <c r="AJ1494" s="20"/>
      <c r="AK1494" s="20"/>
      <c r="AL1494" s="20"/>
      <c r="AM1494" s="20"/>
      <c r="AN1494" s="20"/>
      <c r="AO1494" s="20"/>
      <c r="AP1494" s="20"/>
      <c r="AQ1494" s="20"/>
      <c r="AR1494" s="20"/>
      <c r="AS1494" s="20"/>
      <c r="AT1494" s="20"/>
      <c r="AU1494" s="20"/>
      <c r="AV1494" s="20"/>
      <c r="AW1494" s="20"/>
      <c r="AX1494" s="20"/>
      <c r="AY1494" s="20"/>
      <c r="AZ1494" s="20"/>
      <c r="BA1494" s="20"/>
      <c r="BB1494" s="20"/>
      <c r="BC1494" s="20"/>
      <c r="BD1494" s="20"/>
      <c r="BE1494" s="20"/>
      <c r="BF1494" s="20"/>
      <c r="BG1494" s="20"/>
      <c r="BH1494" s="20"/>
      <c r="BI1494" s="20"/>
      <c r="BJ1494" s="20"/>
      <c r="BK1494" s="20"/>
      <c r="BL1494" s="20"/>
      <c r="BM1494" s="20"/>
      <c r="BN1494" s="20"/>
      <c r="BO1494" s="20"/>
      <c r="BP1494" s="20"/>
      <c r="BQ1494" s="20"/>
      <c r="BR1494" s="20"/>
      <c r="BS1494" s="20"/>
      <c r="BT1494" s="20"/>
      <c r="BU1494" s="20"/>
      <c r="BV1494" s="20"/>
      <c r="BW1494" s="20"/>
      <c r="BX1494" s="20"/>
      <c r="BY1494" s="20"/>
      <c r="BZ1494" s="20"/>
      <c r="CA1494" s="20"/>
      <c r="CB1494" s="20"/>
      <c r="CC1494" s="20"/>
      <c r="CD1494" s="20"/>
      <c r="CE1494" s="20"/>
      <c r="CF1494" s="20"/>
      <c r="CG1494" s="20"/>
      <c r="CH1494" s="20"/>
      <c r="CI1494" s="20"/>
      <c r="CJ1494" s="20"/>
      <c r="CK1494" s="20"/>
      <c r="CL1494" s="20"/>
      <c r="CM1494" s="20"/>
      <c r="CN1494" s="20"/>
      <c r="CO1494" s="20"/>
      <c r="CP1494" s="20"/>
      <c r="CQ1494" s="20"/>
      <c r="CR1494" s="20"/>
      <c r="CS1494" s="20"/>
      <c r="CT1494" s="20"/>
      <c r="CU1494" s="20"/>
      <c r="CV1494" s="20"/>
      <c r="CW1494" s="20"/>
      <c r="CX1494" s="20"/>
      <c r="CY1494" s="20"/>
      <c r="CZ1494" s="20"/>
      <c r="DA1494" s="20"/>
      <c r="DB1494" s="20"/>
      <c r="DC1494" s="20"/>
      <c r="DD1494" s="20"/>
      <c r="DE1494" s="20"/>
      <c r="DF1494" s="20"/>
      <c r="DG1494" s="20"/>
      <c r="DH1494" s="20"/>
      <c r="DI1494" s="20"/>
      <c r="DJ1494" s="20"/>
      <c r="DK1494" s="20"/>
      <c r="DL1494" s="20"/>
      <c r="DM1494" s="20"/>
      <c r="DN1494" s="20"/>
      <c r="DO1494" s="20"/>
      <c r="DP1494" s="20"/>
      <c r="DQ1494" s="20"/>
      <c r="DR1494" s="20"/>
      <c r="DS1494" s="20"/>
      <c r="DT1494" s="20"/>
      <c r="DU1494" s="20"/>
      <c r="DV1494" s="20"/>
      <c r="DW1494" s="20"/>
      <c r="DX1494" s="20"/>
      <c r="DY1494" s="20"/>
      <c r="DZ1494" s="20"/>
      <c r="EA1494" s="20"/>
      <c r="EB1494" s="20"/>
      <c r="EC1494" s="20"/>
      <c r="ED1494" s="20"/>
      <c r="EE1494" s="20"/>
      <c r="EF1494" s="20"/>
      <c r="EG1494" s="20"/>
      <c r="EH1494" s="20"/>
    </row>
    <row r="1495" spans="1:138" s="19" customFormat="1" ht="12" customHeight="1" x14ac:dyDescent="0.25">
      <c r="A1495" s="22"/>
      <c r="B1495" s="4"/>
      <c r="C1495" s="73"/>
      <c r="D1495" s="73"/>
      <c r="E1495" s="73"/>
      <c r="F1495" s="73"/>
      <c r="G1495" s="73"/>
      <c r="H1495" s="73"/>
      <c r="I1495" s="73"/>
      <c r="J1495" s="73"/>
      <c r="K1495" s="82"/>
      <c r="L1495" s="81"/>
      <c r="M1495" s="81"/>
      <c r="N1495" s="55"/>
      <c r="O1495" s="55"/>
      <c r="P1495" s="56"/>
      <c r="Q1495" s="17"/>
      <c r="R1495" s="150"/>
      <c r="S1495" s="150"/>
      <c r="T1495" s="150"/>
      <c r="U1495" s="150"/>
      <c r="V1495" s="321"/>
      <c r="W1495" s="338"/>
      <c r="X1495" s="192"/>
      <c r="Y1495" s="53"/>
      <c r="Z1495" s="151"/>
      <c r="AA1495" s="152"/>
      <c r="AB1495" s="152"/>
      <c r="AC1495" s="152"/>
      <c r="AD1495" s="152"/>
      <c r="AE1495" s="20"/>
      <c r="AF1495" s="20"/>
      <c r="AG1495" s="20"/>
      <c r="AH1495" s="20"/>
      <c r="AI1495" s="20"/>
      <c r="AJ1495" s="20"/>
      <c r="AK1495" s="20"/>
      <c r="AL1495" s="20"/>
      <c r="AM1495" s="20"/>
      <c r="AN1495" s="20"/>
      <c r="AO1495" s="20"/>
      <c r="AP1495" s="20"/>
      <c r="AQ1495" s="20"/>
      <c r="AR1495" s="20"/>
      <c r="AS1495" s="20"/>
      <c r="AT1495" s="20"/>
      <c r="AU1495" s="20"/>
      <c r="AV1495" s="20"/>
      <c r="AW1495" s="20"/>
      <c r="AX1495" s="20"/>
      <c r="AY1495" s="20"/>
      <c r="AZ1495" s="20"/>
      <c r="BA1495" s="20"/>
      <c r="BB1495" s="20"/>
      <c r="BC1495" s="20"/>
      <c r="BD1495" s="20"/>
      <c r="BE1495" s="20"/>
      <c r="BF1495" s="20"/>
      <c r="BG1495" s="20"/>
      <c r="BH1495" s="20"/>
      <c r="BI1495" s="20"/>
      <c r="BJ1495" s="20"/>
      <c r="BK1495" s="20"/>
      <c r="BL1495" s="20"/>
      <c r="BM1495" s="20"/>
      <c r="BN1495" s="20"/>
      <c r="BO1495" s="20"/>
      <c r="BP1495" s="20"/>
      <c r="BQ1495" s="20"/>
      <c r="BR1495" s="20"/>
      <c r="BS1495" s="20"/>
      <c r="BT1495" s="20"/>
      <c r="BU1495" s="20"/>
      <c r="BV1495" s="20"/>
      <c r="BW1495" s="20"/>
      <c r="BX1495" s="20"/>
      <c r="BY1495" s="20"/>
      <c r="BZ1495" s="20"/>
      <c r="CA1495" s="20"/>
      <c r="CB1495" s="20"/>
      <c r="CC1495" s="20"/>
      <c r="CD1495" s="20"/>
      <c r="CE1495" s="20"/>
      <c r="CF1495" s="20"/>
      <c r="CG1495" s="20"/>
      <c r="CH1495" s="20"/>
      <c r="CI1495" s="20"/>
      <c r="CJ1495" s="20"/>
      <c r="CK1495" s="20"/>
      <c r="CL1495" s="20"/>
      <c r="CM1495" s="20"/>
      <c r="CN1495" s="20"/>
      <c r="CO1495" s="20"/>
      <c r="CP1495" s="20"/>
      <c r="CQ1495" s="20"/>
      <c r="CR1495" s="20"/>
      <c r="CS1495" s="20"/>
      <c r="CT1495" s="20"/>
      <c r="CU1495" s="20"/>
      <c r="CV1495" s="20"/>
      <c r="CW1495" s="20"/>
      <c r="CX1495" s="20"/>
      <c r="CY1495" s="20"/>
      <c r="CZ1495" s="20"/>
      <c r="DA1495" s="20"/>
      <c r="DB1495" s="20"/>
      <c r="DC1495" s="20"/>
      <c r="DD1495" s="20"/>
      <c r="DE1495" s="20"/>
      <c r="DF1495" s="20"/>
      <c r="DG1495" s="20"/>
      <c r="DH1495" s="20"/>
      <c r="DI1495" s="20"/>
      <c r="DJ1495" s="20"/>
      <c r="DK1495" s="20"/>
      <c r="DL1495" s="20"/>
      <c r="DM1495" s="20"/>
      <c r="DN1495" s="20"/>
      <c r="DO1495" s="20"/>
      <c r="DP1495" s="20"/>
      <c r="DQ1495" s="20"/>
      <c r="DR1495" s="20"/>
      <c r="DS1495" s="20"/>
      <c r="DT1495" s="20"/>
      <c r="DU1495" s="20"/>
      <c r="DV1495" s="20"/>
      <c r="DW1495" s="20"/>
      <c r="DX1495" s="20"/>
      <c r="DY1495" s="20"/>
      <c r="DZ1495" s="20"/>
      <c r="EA1495" s="20"/>
      <c r="EB1495" s="20"/>
      <c r="EC1495" s="20"/>
      <c r="ED1495" s="20"/>
      <c r="EE1495" s="20"/>
      <c r="EF1495" s="20"/>
      <c r="EG1495" s="20"/>
      <c r="EH1495" s="20"/>
    </row>
    <row r="1496" spans="1:138" s="19" customFormat="1" ht="12" customHeight="1" x14ac:dyDescent="0.25">
      <c r="B1496" s="4"/>
      <c r="C1496" s="73"/>
      <c r="D1496" s="73"/>
      <c r="E1496" s="73"/>
      <c r="F1496" s="73"/>
      <c r="G1496" s="73"/>
      <c r="H1496" s="73"/>
      <c r="I1496" s="73"/>
      <c r="J1496" s="73"/>
      <c r="K1496" s="82"/>
      <c r="L1496" s="81"/>
      <c r="M1496" s="81"/>
      <c r="N1496" s="55"/>
      <c r="O1496" s="55"/>
      <c r="P1496" s="56"/>
      <c r="Q1496" s="17"/>
      <c r="R1496" s="150"/>
      <c r="S1496" s="150"/>
      <c r="T1496" s="150"/>
      <c r="U1496" s="150"/>
      <c r="V1496" s="321"/>
      <c r="W1496" s="338"/>
      <c r="X1496" s="192"/>
      <c r="Y1496" s="53"/>
      <c r="Z1496" s="151"/>
      <c r="AA1496" s="152"/>
      <c r="AB1496" s="152"/>
      <c r="AC1496" s="152"/>
      <c r="AD1496" s="152"/>
      <c r="AE1496" s="20"/>
      <c r="AF1496" s="20"/>
      <c r="AG1496" s="20"/>
      <c r="AH1496" s="20"/>
      <c r="AI1496" s="20"/>
      <c r="AJ1496" s="20"/>
      <c r="AK1496" s="20"/>
      <c r="AL1496" s="20"/>
      <c r="AM1496" s="20"/>
      <c r="AN1496" s="20"/>
      <c r="AO1496" s="20"/>
      <c r="AP1496" s="20"/>
      <c r="AQ1496" s="20"/>
      <c r="AR1496" s="20"/>
      <c r="AS1496" s="20"/>
      <c r="AT1496" s="20"/>
      <c r="AU1496" s="20"/>
      <c r="AV1496" s="20"/>
      <c r="AW1496" s="20"/>
      <c r="AX1496" s="20"/>
      <c r="AY1496" s="20"/>
      <c r="AZ1496" s="20"/>
      <c r="BA1496" s="20"/>
      <c r="BB1496" s="20"/>
      <c r="BC1496" s="20"/>
      <c r="BD1496" s="20"/>
      <c r="BE1496" s="20"/>
      <c r="BF1496" s="20"/>
      <c r="BG1496" s="20"/>
      <c r="BH1496" s="20"/>
      <c r="BI1496" s="20"/>
      <c r="BJ1496" s="20"/>
      <c r="BK1496" s="20"/>
      <c r="BL1496" s="20"/>
      <c r="BM1496" s="20"/>
      <c r="BN1496" s="20"/>
      <c r="BO1496" s="20"/>
      <c r="BP1496" s="20"/>
      <c r="BQ1496" s="20"/>
      <c r="BR1496" s="20"/>
      <c r="BS1496" s="20"/>
      <c r="BT1496" s="20"/>
      <c r="BU1496" s="20"/>
      <c r="BV1496" s="20"/>
      <c r="BW1496" s="20"/>
      <c r="BX1496" s="20"/>
      <c r="BY1496" s="20"/>
      <c r="BZ1496" s="20"/>
      <c r="CA1496" s="20"/>
      <c r="CB1496" s="20"/>
      <c r="CC1496" s="20"/>
      <c r="CD1496" s="20"/>
      <c r="CE1496" s="20"/>
      <c r="CF1496" s="20"/>
      <c r="CG1496" s="20"/>
      <c r="CH1496" s="20"/>
      <c r="CI1496" s="20"/>
      <c r="CJ1496" s="20"/>
      <c r="CK1496" s="20"/>
      <c r="CL1496" s="20"/>
      <c r="CM1496" s="20"/>
      <c r="CN1496" s="20"/>
      <c r="CO1496" s="20"/>
      <c r="CP1496" s="20"/>
      <c r="CQ1496" s="20"/>
      <c r="CR1496" s="20"/>
      <c r="CS1496" s="20"/>
      <c r="CT1496" s="20"/>
      <c r="CU1496" s="20"/>
      <c r="CV1496" s="20"/>
      <c r="CW1496" s="20"/>
      <c r="CX1496" s="20"/>
      <c r="CY1496" s="20"/>
      <c r="CZ1496" s="20"/>
      <c r="DA1496" s="20"/>
      <c r="DB1496" s="20"/>
      <c r="DC1496" s="20"/>
      <c r="DD1496" s="20"/>
      <c r="DE1496" s="20"/>
      <c r="DF1496" s="20"/>
      <c r="DG1496" s="20"/>
      <c r="DH1496" s="20"/>
      <c r="DI1496" s="20"/>
      <c r="DJ1496" s="20"/>
      <c r="DK1496" s="20"/>
      <c r="DL1496" s="20"/>
      <c r="DM1496" s="20"/>
      <c r="DN1496" s="20"/>
      <c r="DO1496" s="20"/>
      <c r="DP1496" s="20"/>
      <c r="DQ1496" s="20"/>
      <c r="DR1496" s="20"/>
      <c r="DS1496" s="20"/>
      <c r="DT1496" s="20"/>
      <c r="DU1496" s="20"/>
      <c r="DV1496" s="20"/>
      <c r="DW1496" s="20"/>
      <c r="DX1496" s="20"/>
      <c r="DY1496" s="20"/>
      <c r="DZ1496" s="20"/>
      <c r="EA1496" s="20"/>
      <c r="EB1496" s="20"/>
      <c r="EC1496" s="20"/>
      <c r="ED1496" s="20"/>
      <c r="EE1496" s="20"/>
      <c r="EF1496" s="20"/>
      <c r="EG1496" s="20"/>
      <c r="EH1496" s="20"/>
    </row>
    <row r="1497" spans="1:138" s="19" customFormat="1" ht="12" customHeight="1" x14ac:dyDescent="0.25">
      <c r="B1497" s="4"/>
      <c r="C1497" s="73"/>
      <c r="D1497" s="73"/>
      <c r="E1497" s="73"/>
      <c r="F1497" s="73"/>
      <c r="G1497" s="73"/>
      <c r="H1497" s="73"/>
      <c r="I1497" s="73"/>
      <c r="J1497" s="73"/>
      <c r="K1497" s="82"/>
      <c r="L1497" s="81"/>
      <c r="M1497" s="81"/>
      <c r="N1497" s="55"/>
      <c r="O1497" s="55"/>
      <c r="P1497" s="56"/>
      <c r="Q1497" s="17"/>
      <c r="R1497" s="150"/>
      <c r="S1497" s="150"/>
      <c r="T1497" s="150"/>
      <c r="U1497" s="150"/>
      <c r="V1497" s="321"/>
      <c r="W1497" s="338"/>
      <c r="X1497" s="192"/>
      <c r="Y1497" s="53"/>
      <c r="Z1497" s="151"/>
      <c r="AA1497" s="152"/>
      <c r="AB1497" s="152"/>
      <c r="AC1497" s="152"/>
      <c r="AD1497" s="152"/>
      <c r="AE1497" s="20"/>
      <c r="AF1497" s="20"/>
      <c r="AG1497" s="20"/>
      <c r="AH1497" s="20"/>
      <c r="AI1497" s="20"/>
      <c r="AJ1497" s="20"/>
      <c r="AK1497" s="20"/>
      <c r="AL1497" s="20"/>
      <c r="AM1497" s="20"/>
      <c r="AN1497" s="20"/>
      <c r="AO1497" s="20"/>
      <c r="AP1497" s="20"/>
      <c r="AQ1497" s="20"/>
      <c r="AR1497" s="20"/>
      <c r="AS1497" s="20"/>
      <c r="AT1497" s="20"/>
      <c r="AU1497" s="20"/>
      <c r="AV1497" s="20"/>
      <c r="AW1497" s="20"/>
      <c r="AX1497" s="20"/>
      <c r="AY1497" s="20"/>
      <c r="AZ1497" s="20"/>
      <c r="BA1497" s="20"/>
      <c r="BB1497" s="20"/>
      <c r="BC1497" s="20"/>
      <c r="BD1497" s="20"/>
      <c r="BE1497" s="20"/>
      <c r="BF1497" s="20"/>
      <c r="BG1497" s="20"/>
      <c r="BH1497" s="20"/>
      <c r="BI1497" s="20"/>
      <c r="BJ1497" s="20"/>
      <c r="BK1497" s="20"/>
      <c r="BL1497" s="20"/>
      <c r="BM1497" s="20"/>
      <c r="BN1497" s="20"/>
      <c r="BO1497" s="20"/>
      <c r="BP1497" s="20"/>
      <c r="BQ1497" s="20"/>
      <c r="BR1497" s="20"/>
      <c r="BS1497" s="20"/>
      <c r="BT1497" s="20"/>
      <c r="BU1497" s="20"/>
      <c r="BV1497" s="20"/>
      <c r="BW1497" s="20"/>
      <c r="BX1497" s="20"/>
      <c r="BY1497" s="20"/>
      <c r="BZ1497" s="20"/>
      <c r="CA1497" s="20"/>
      <c r="CB1497" s="20"/>
      <c r="CC1497" s="20"/>
      <c r="CD1497" s="20"/>
      <c r="CE1497" s="20"/>
      <c r="CF1497" s="20"/>
      <c r="CG1497" s="20"/>
      <c r="CH1497" s="20"/>
      <c r="CI1497" s="20"/>
      <c r="CJ1497" s="20"/>
      <c r="CK1497" s="20"/>
      <c r="CL1497" s="20"/>
      <c r="CM1497" s="20"/>
      <c r="CN1497" s="20"/>
      <c r="CO1497" s="20"/>
      <c r="CP1497" s="20"/>
      <c r="CQ1497" s="20"/>
      <c r="CR1497" s="20"/>
      <c r="CS1497" s="20"/>
      <c r="CT1497" s="20"/>
      <c r="CU1497" s="20"/>
      <c r="CV1497" s="20"/>
      <c r="CW1497" s="20"/>
      <c r="CX1497" s="20"/>
      <c r="CY1497" s="20"/>
      <c r="CZ1497" s="20"/>
      <c r="DA1497" s="20"/>
      <c r="DB1497" s="20"/>
      <c r="DC1497" s="20"/>
      <c r="DD1497" s="20"/>
      <c r="DE1497" s="20"/>
      <c r="DF1497" s="20"/>
      <c r="DG1497" s="20"/>
      <c r="DH1497" s="20"/>
      <c r="DI1497" s="20"/>
      <c r="DJ1497" s="20"/>
      <c r="DK1497" s="20"/>
      <c r="DL1497" s="20"/>
      <c r="DM1497" s="20"/>
      <c r="DN1497" s="20"/>
      <c r="DO1497" s="20"/>
      <c r="DP1497" s="20"/>
      <c r="DQ1497" s="20"/>
      <c r="DR1497" s="20"/>
      <c r="DS1497" s="20"/>
      <c r="DT1497" s="20"/>
      <c r="DU1497" s="20"/>
      <c r="DV1497" s="20"/>
      <c r="DW1497" s="20"/>
      <c r="DX1497" s="20"/>
      <c r="DY1497" s="20"/>
      <c r="DZ1497" s="20"/>
      <c r="EA1497" s="20"/>
      <c r="EB1497" s="20"/>
      <c r="EC1497" s="20"/>
      <c r="ED1497" s="20"/>
      <c r="EE1497" s="20"/>
      <c r="EF1497" s="20"/>
      <c r="EG1497" s="20"/>
      <c r="EH1497" s="20"/>
    </row>
    <row r="1498" spans="1:138" s="19" customFormat="1" ht="12" customHeight="1" x14ac:dyDescent="0.25">
      <c r="B1498" s="4"/>
      <c r="C1498" s="73"/>
      <c r="D1498" s="73"/>
      <c r="E1498" s="73"/>
      <c r="F1498" s="73"/>
      <c r="G1498" s="73"/>
      <c r="H1498" s="73"/>
      <c r="I1498" s="73"/>
      <c r="J1498" s="73"/>
      <c r="K1498" s="82"/>
      <c r="L1498" s="81"/>
      <c r="M1498" s="81"/>
      <c r="N1498" s="55"/>
      <c r="O1498" s="55"/>
      <c r="P1498" s="56"/>
      <c r="Q1498" s="17"/>
      <c r="R1498" s="150"/>
      <c r="S1498" s="150"/>
      <c r="T1498" s="150"/>
      <c r="U1498" s="150"/>
      <c r="V1498" s="321"/>
      <c r="W1498" s="338"/>
      <c r="X1498" s="192"/>
      <c r="Y1498" s="53"/>
      <c r="Z1498" s="151"/>
      <c r="AA1498" s="152"/>
      <c r="AB1498" s="152"/>
      <c r="AC1498" s="152"/>
      <c r="AD1498" s="152"/>
      <c r="AE1498" s="20"/>
      <c r="AF1498" s="20"/>
      <c r="AG1498" s="20"/>
      <c r="AH1498" s="20"/>
      <c r="AI1498" s="20"/>
      <c r="AJ1498" s="20"/>
      <c r="AK1498" s="20"/>
      <c r="AL1498" s="20"/>
      <c r="AM1498" s="20"/>
      <c r="AN1498" s="20"/>
      <c r="AO1498" s="20"/>
      <c r="AP1498" s="20"/>
      <c r="AQ1498" s="20"/>
      <c r="AR1498" s="20"/>
      <c r="AS1498" s="20"/>
      <c r="AT1498" s="20"/>
      <c r="AU1498" s="20"/>
      <c r="AV1498" s="20"/>
      <c r="AW1498" s="20"/>
      <c r="AX1498" s="20"/>
      <c r="AY1498" s="20"/>
      <c r="AZ1498" s="20"/>
      <c r="BA1498" s="20"/>
      <c r="BB1498" s="20"/>
      <c r="BC1498" s="20"/>
      <c r="BD1498" s="20"/>
      <c r="BE1498" s="20"/>
      <c r="BF1498" s="20"/>
      <c r="BG1498" s="20"/>
      <c r="BH1498" s="20"/>
      <c r="BI1498" s="20"/>
      <c r="BJ1498" s="20"/>
      <c r="BK1498" s="20"/>
      <c r="BL1498" s="20"/>
      <c r="BM1498" s="20"/>
      <c r="BN1498" s="20"/>
      <c r="BO1498" s="20"/>
      <c r="BP1498" s="20"/>
      <c r="BQ1498" s="20"/>
      <c r="BR1498" s="20"/>
      <c r="BS1498" s="20"/>
      <c r="BT1498" s="20"/>
      <c r="BU1498" s="20"/>
      <c r="BV1498" s="20"/>
      <c r="BW1498" s="20"/>
      <c r="BX1498" s="20"/>
      <c r="BY1498" s="20"/>
      <c r="BZ1498" s="20"/>
      <c r="CA1498" s="20"/>
      <c r="CB1498" s="20"/>
      <c r="CC1498" s="20"/>
      <c r="CD1498" s="20"/>
      <c r="CE1498" s="20"/>
      <c r="CF1498" s="20"/>
      <c r="CG1498" s="20"/>
      <c r="CH1498" s="20"/>
      <c r="CI1498" s="20"/>
      <c r="CJ1498" s="20"/>
      <c r="CK1498" s="20"/>
      <c r="CL1498" s="20"/>
      <c r="CM1498" s="20"/>
      <c r="CN1498" s="20"/>
      <c r="CO1498" s="20"/>
      <c r="CP1498" s="20"/>
      <c r="CQ1498" s="20"/>
      <c r="CR1498" s="20"/>
      <c r="CS1498" s="20"/>
      <c r="CT1498" s="20"/>
      <c r="CU1498" s="20"/>
      <c r="CV1498" s="20"/>
      <c r="CW1498" s="20"/>
      <c r="CX1498" s="20"/>
      <c r="CY1498" s="20"/>
      <c r="CZ1498" s="20"/>
      <c r="DA1498" s="20"/>
      <c r="DB1498" s="20"/>
      <c r="DC1498" s="20"/>
      <c r="DD1498" s="20"/>
      <c r="DE1498" s="20"/>
      <c r="DF1498" s="20"/>
      <c r="DG1498" s="20"/>
      <c r="DH1498" s="20"/>
      <c r="DI1498" s="20"/>
      <c r="DJ1498" s="20"/>
      <c r="DK1498" s="20"/>
      <c r="DL1498" s="20"/>
      <c r="DM1498" s="20"/>
      <c r="DN1498" s="20"/>
      <c r="DO1498" s="20"/>
      <c r="DP1498" s="20"/>
      <c r="DQ1498" s="20"/>
      <c r="DR1498" s="20"/>
      <c r="DS1498" s="20"/>
      <c r="DT1498" s="20"/>
      <c r="DU1498" s="20"/>
      <c r="DV1498" s="20"/>
      <c r="DW1498" s="20"/>
      <c r="DX1498" s="20"/>
      <c r="DY1498" s="20"/>
      <c r="DZ1498" s="20"/>
      <c r="EA1498" s="20"/>
      <c r="EB1498" s="20"/>
      <c r="EC1498" s="20"/>
      <c r="ED1498" s="20"/>
      <c r="EE1498" s="20"/>
      <c r="EF1498" s="20"/>
      <c r="EG1498" s="20"/>
      <c r="EH1498" s="20"/>
    </row>
    <row r="1499" spans="1:138" s="19" customFormat="1" ht="12" customHeight="1" x14ac:dyDescent="0.25">
      <c r="B1499" s="4"/>
      <c r="C1499" s="73"/>
      <c r="D1499" s="73"/>
      <c r="E1499" s="73"/>
      <c r="F1499" s="73"/>
      <c r="G1499" s="73"/>
      <c r="H1499" s="73"/>
      <c r="I1499" s="73"/>
      <c r="J1499" s="73"/>
      <c r="K1499" s="82"/>
      <c r="L1499" s="81"/>
      <c r="M1499" s="81"/>
      <c r="N1499" s="55"/>
      <c r="O1499" s="55"/>
      <c r="P1499" s="56"/>
      <c r="Q1499" s="17"/>
      <c r="R1499" s="150"/>
      <c r="S1499" s="150"/>
      <c r="T1499" s="150"/>
      <c r="U1499" s="150"/>
      <c r="V1499" s="321"/>
      <c r="W1499" s="338"/>
      <c r="X1499" s="192"/>
      <c r="Y1499" s="53"/>
      <c r="Z1499" s="151"/>
      <c r="AA1499" s="152"/>
      <c r="AB1499" s="152"/>
      <c r="AC1499" s="152"/>
      <c r="AD1499" s="152"/>
      <c r="AE1499" s="20"/>
      <c r="AF1499" s="20"/>
      <c r="AG1499" s="20"/>
      <c r="AH1499" s="20"/>
      <c r="AI1499" s="20"/>
      <c r="AJ1499" s="20"/>
      <c r="AK1499" s="20"/>
      <c r="AL1499" s="20"/>
      <c r="AM1499" s="20"/>
      <c r="AN1499" s="20"/>
      <c r="AO1499" s="20"/>
      <c r="AP1499" s="20"/>
      <c r="AQ1499" s="20"/>
      <c r="AR1499" s="20"/>
      <c r="AS1499" s="20"/>
      <c r="AT1499" s="20"/>
      <c r="AU1499" s="20"/>
      <c r="AV1499" s="20"/>
      <c r="AW1499" s="20"/>
      <c r="AX1499" s="20"/>
      <c r="AY1499" s="20"/>
      <c r="AZ1499" s="20"/>
      <c r="BA1499" s="20"/>
      <c r="BB1499" s="20"/>
      <c r="BC1499" s="20"/>
      <c r="BD1499" s="20"/>
      <c r="BE1499" s="20"/>
      <c r="BF1499" s="20"/>
      <c r="BG1499" s="20"/>
      <c r="BH1499" s="20"/>
      <c r="BI1499" s="20"/>
      <c r="BJ1499" s="20"/>
      <c r="BK1499" s="20"/>
      <c r="BL1499" s="20"/>
      <c r="BM1499" s="20"/>
      <c r="BN1499" s="20"/>
      <c r="BO1499" s="20"/>
      <c r="BP1499" s="20"/>
      <c r="BQ1499" s="20"/>
      <c r="BR1499" s="20"/>
      <c r="BS1499" s="20"/>
      <c r="BT1499" s="20"/>
      <c r="BU1499" s="20"/>
      <c r="BV1499" s="20"/>
      <c r="BW1499" s="20"/>
      <c r="BX1499" s="20"/>
      <c r="BY1499" s="20"/>
      <c r="BZ1499" s="20"/>
      <c r="CA1499" s="20"/>
      <c r="CB1499" s="20"/>
      <c r="CC1499" s="20"/>
      <c r="CD1499" s="20"/>
      <c r="CE1499" s="20"/>
      <c r="CF1499" s="20"/>
      <c r="CG1499" s="20"/>
      <c r="CH1499" s="20"/>
      <c r="CI1499" s="20"/>
      <c r="CJ1499" s="20"/>
      <c r="CK1499" s="20"/>
      <c r="CL1499" s="20"/>
      <c r="CM1499" s="20"/>
      <c r="CN1499" s="20"/>
      <c r="CO1499" s="20"/>
      <c r="CP1499" s="20"/>
      <c r="CQ1499" s="20"/>
      <c r="CR1499" s="20"/>
      <c r="CS1499" s="20"/>
      <c r="CT1499" s="20"/>
      <c r="CU1499" s="20"/>
      <c r="CV1499" s="20"/>
      <c r="CW1499" s="20"/>
      <c r="CX1499" s="20"/>
      <c r="CY1499" s="20"/>
      <c r="CZ1499" s="20"/>
      <c r="DA1499" s="20"/>
      <c r="DB1499" s="20"/>
      <c r="DC1499" s="20"/>
      <c r="DD1499" s="20"/>
      <c r="DE1499" s="20"/>
      <c r="DF1499" s="20"/>
      <c r="DG1499" s="20"/>
      <c r="DH1499" s="20"/>
      <c r="DI1499" s="20"/>
      <c r="DJ1499" s="20"/>
      <c r="DK1499" s="20"/>
      <c r="DL1499" s="20"/>
      <c r="DM1499" s="20"/>
      <c r="DN1499" s="20"/>
      <c r="DO1499" s="20"/>
      <c r="DP1499" s="20"/>
      <c r="DQ1499" s="20"/>
      <c r="DR1499" s="20"/>
      <c r="DS1499" s="20"/>
      <c r="DT1499" s="20"/>
      <c r="DU1499" s="20"/>
      <c r="DV1499" s="20"/>
      <c r="DW1499" s="20"/>
      <c r="DX1499" s="20"/>
      <c r="DY1499" s="20"/>
      <c r="DZ1499" s="20"/>
      <c r="EA1499" s="20"/>
      <c r="EB1499" s="20"/>
      <c r="EC1499" s="20"/>
      <c r="ED1499" s="20"/>
      <c r="EE1499" s="20"/>
      <c r="EF1499" s="20"/>
      <c r="EG1499" s="20"/>
      <c r="EH1499" s="20"/>
    </row>
    <row r="1500" spans="1:138" s="19" customFormat="1" ht="12" customHeight="1" x14ac:dyDescent="0.25">
      <c r="B1500" s="4"/>
      <c r="C1500" s="73"/>
      <c r="D1500" s="73"/>
      <c r="E1500" s="73"/>
      <c r="F1500" s="73"/>
      <c r="G1500" s="73"/>
      <c r="H1500" s="73"/>
      <c r="I1500" s="73"/>
      <c r="J1500" s="73"/>
      <c r="K1500" s="82"/>
      <c r="L1500" s="81"/>
      <c r="M1500" s="81"/>
      <c r="N1500" s="55"/>
      <c r="O1500" s="55"/>
      <c r="P1500" s="56"/>
      <c r="Q1500" s="17"/>
      <c r="R1500" s="150"/>
      <c r="S1500" s="150"/>
      <c r="T1500" s="150"/>
      <c r="U1500" s="150"/>
      <c r="V1500" s="321"/>
      <c r="W1500" s="338"/>
      <c r="X1500" s="192"/>
      <c r="Y1500" s="53"/>
      <c r="Z1500" s="151"/>
      <c r="AA1500" s="152"/>
      <c r="AB1500" s="152"/>
      <c r="AC1500" s="152"/>
      <c r="AD1500" s="152"/>
      <c r="AE1500" s="20"/>
      <c r="AF1500" s="20"/>
      <c r="AG1500" s="20"/>
      <c r="AH1500" s="20"/>
      <c r="AI1500" s="20"/>
      <c r="AJ1500" s="20"/>
      <c r="AK1500" s="20"/>
      <c r="AL1500" s="20"/>
      <c r="AM1500" s="20"/>
      <c r="AN1500" s="20"/>
      <c r="AO1500" s="20"/>
      <c r="AP1500" s="20"/>
      <c r="AQ1500" s="20"/>
      <c r="AR1500" s="20"/>
      <c r="AS1500" s="20"/>
      <c r="AT1500" s="20"/>
      <c r="AU1500" s="20"/>
      <c r="AV1500" s="20"/>
      <c r="AW1500" s="20"/>
      <c r="AX1500" s="20"/>
      <c r="AY1500" s="20"/>
      <c r="AZ1500" s="20"/>
      <c r="BA1500" s="20"/>
      <c r="BB1500" s="20"/>
      <c r="BC1500" s="20"/>
      <c r="BD1500" s="20"/>
      <c r="BE1500" s="20"/>
      <c r="BF1500" s="20"/>
      <c r="BG1500" s="20"/>
      <c r="BH1500" s="20"/>
      <c r="BI1500" s="20"/>
      <c r="BJ1500" s="20"/>
      <c r="BK1500" s="20"/>
      <c r="BL1500" s="20"/>
      <c r="BM1500" s="20"/>
      <c r="BN1500" s="20"/>
      <c r="BO1500" s="20"/>
      <c r="BP1500" s="20"/>
      <c r="BQ1500" s="20"/>
      <c r="BR1500" s="20"/>
      <c r="BS1500" s="20"/>
      <c r="BT1500" s="20"/>
      <c r="BU1500" s="20"/>
      <c r="BV1500" s="20"/>
      <c r="BW1500" s="20"/>
      <c r="BX1500" s="20"/>
      <c r="BY1500" s="20"/>
      <c r="BZ1500" s="20"/>
      <c r="CA1500" s="20"/>
      <c r="CB1500" s="20"/>
      <c r="CC1500" s="20"/>
      <c r="CD1500" s="20"/>
      <c r="CE1500" s="20"/>
      <c r="CF1500" s="20"/>
      <c r="CG1500" s="20"/>
      <c r="CH1500" s="20"/>
      <c r="CI1500" s="20"/>
      <c r="CJ1500" s="20"/>
      <c r="CK1500" s="20"/>
      <c r="CL1500" s="20"/>
      <c r="CM1500" s="20"/>
      <c r="CN1500" s="20"/>
      <c r="CO1500" s="20"/>
      <c r="CP1500" s="20"/>
      <c r="CQ1500" s="20"/>
      <c r="CR1500" s="20"/>
      <c r="CS1500" s="20"/>
      <c r="CT1500" s="20"/>
      <c r="CU1500" s="20"/>
      <c r="CV1500" s="20"/>
      <c r="CW1500" s="20"/>
      <c r="CX1500" s="20"/>
      <c r="CY1500" s="20"/>
      <c r="CZ1500" s="20"/>
      <c r="DA1500" s="20"/>
      <c r="DB1500" s="20"/>
      <c r="DC1500" s="20"/>
      <c r="DD1500" s="20"/>
      <c r="DE1500" s="20"/>
      <c r="DF1500" s="20"/>
      <c r="DG1500" s="20"/>
      <c r="DH1500" s="20"/>
      <c r="DI1500" s="20"/>
      <c r="DJ1500" s="20"/>
      <c r="DK1500" s="20"/>
      <c r="DL1500" s="20"/>
      <c r="DM1500" s="20"/>
      <c r="DN1500" s="20"/>
      <c r="DO1500" s="20"/>
      <c r="DP1500" s="20"/>
      <c r="DQ1500" s="20"/>
      <c r="DR1500" s="20"/>
      <c r="DS1500" s="20"/>
      <c r="DT1500" s="20"/>
      <c r="DU1500" s="20"/>
      <c r="DV1500" s="20"/>
      <c r="DW1500" s="20"/>
      <c r="DX1500" s="20"/>
      <c r="DY1500" s="20"/>
      <c r="DZ1500" s="20"/>
      <c r="EA1500" s="20"/>
      <c r="EB1500" s="20"/>
      <c r="EC1500" s="20"/>
      <c r="ED1500" s="20"/>
      <c r="EE1500" s="20"/>
      <c r="EF1500" s="20"/>
      <c r="EG1500" s="20"/>
      <c r="EH1500" s="20"/>
    </row>
    <row r="1501" spans="1:138" s="19" customFormat="1" ht="12" customHeight="1" x14ac:dyDescent="0.25">
      <c r="B1501" s="4"/>
      <c r="C1501" s="73"/>
      <c r="D1501" s="73"/>
      <c r="E1501" s="73"/>
      <c r="F1501" s="73"/>
      <c r="G1501" s="73"/>
      <c r="H1501" s="73"/>
      <c r="I1501" s="73"/>
      <c r="J1501" s="73"/>
      <c r="K1501" s="82"/>
      <c r="L1501" s="81"/>
      <c r="M1501" s="81"/>
      <c r="N1501" s="55"/>
      <c r="O1501" s="55"/>
      <c r="P1501" s="56"/>
      <c r="Q1501" s="17"/>
      <c r="R1501" s="150"/>
      <c r="S1501" s="150"/>
      <c r="T1501" s="150"/>
      <c r="U1501" s="150"/>
      <c r="V1501" s="321"/>
      <c r="W1501" s="338"/>
      <c r="X1501" s="192"/>
      <c r="Y1501" s="53"/>
      <c r="Z1501" s="151"/>
      <c r="AA1501" s="152"/>
      <c r="AB1501" s="152"/>
      <c r="AC1501" s="152"/>
      <c r="AD1501" s="152"/>
      <c r="AE1501" s="20"/>
      <c r="AF1501" s="20"/>
      <c r="AG1501" s="20"/>
      <c r="AH1501" s="20"/>
      <c r="AI1501" s="20"/>
      <c r="AJ1501" s="20"/>
      <c r="AK1501" s="20"/>
      <c r="AL1501" s="20"/>
      <c r="AM1501" s="20"/>
      <c r="AN1501" s="20"/>
      <c r="AO1501" s="20"/>
      <c r="AP1501" s="20"/>
      <c r="AQ1501" s="20"/>
      <c r="AR1501" s="20"/>
      <c r="AS1501" s="20"/>
      <c r="AT1501" s="20"/>
      <c r="AU1501" s="20"/>
      <c r="AV1501" s="20"/>
      <c r="AW1501" s="20"/>
      <c r="AX1501" s="20"/>
      <c r="AY1501" s="20"/>
      <c r="AZ1501" s="20"/>
      <c r="BA1501" s="20"/>
      <c r="BB1501" s="20"/>
      <c r="BC1501" s="20"/>
      <c r="BD1501" s="20"/>
      <c r="BE1501" s="20"/>
      <c r="BF1501" s="20"/>
      <c r="BG1501" s="20"/>
      <c r="BH1501" s="20"/>
      <c r="BI1501" s="20"/>
      <c r="BJ1501" s="20"/>
      <c r="BK1501" s="20"/>
      <c r="BL1501" s="20"/>
      <c r="BM1501" s="20"/>
      <c r="BN1501" s="20"/>
      <c r="BO1501" s="20"/>
      <c r="BP1501" s="20"/>
      <c r="BQ1501" s="20"/>
      <c r="BR1501" s="20"/>
      <c r="BS1501" s="20"/>
      <c r="BT1501" s="20"/>
      <c r="BU1501" s="20"/>
      <c r="BV1501" s="20"/>
      <c r="BW1501" s="20"/>
      <c r="BX1501" s="20"/>
      <c r="BY1501" s="20"/>
      <c r="BZ1501" s="20"/>
      <c r="CA1501" s="20"/>
      <c r="CB1501" s="20"/>
      <c r="CC1501" s="20"/>
      <c r="CD1501" s="20"/>
      <c r="CE1501" s="20"/>
      <c r="CF1501" s="20"/>
      <c r="CG1501" s="20"/>
      <c r="CH1501" s="20"/>
      <c r="CI1501" s="20"/>
      <c r="CJ1501" s="20"/>
      <c r="CK1501" s="20"/>
      <c r="CL1501" s="20"/>
      <c r="CM1501" s="20"/>
      <c r="CN1501" s="20"/>
      <c r="CO1501" s="20"/>
      <c r="CP1501" s="20"/>
      <c r="CQ1501" s="20"/>
      <c r="CR1501" s="20"/>
      <c r="CS1501" s="20"/>
      <c r="CT1501" s="20"/>
      <c r="CU1501" s="20"/>
      <c r="CV1501" s="20"/>
      <c r="CW1501" s="20"/>
      <c r="CX1501" s="20"/>
      <c r="CY1501" s="20"/>
      <c r="CZ1501" s="20"/>
      <c r="DA1501" s="20"/>
      <c r="DB1501" s="20"/>
      <c r="DC1501" s="20"/>
      <c r="DD1501" s="20"/>
      <c r="DE1501" s="20"/>
      <c r="DF1501" s="20"/>
      <c r="DG1501" s="20"/>
      <c r="DH1501" s="20"/>
      <c r="DI1501" s="20"/>
      <c r="DJ1501" s="20"/>
      <c r="DK1501" s="20"/>
      <c r="DL1501" s="20"/>
      <c r="DM1501" s="20"/>
      <c r="DN1501" s="20"/>
      <c r="DO1501" s="20"/>
      <c r="DP1501" s="20"/>
      <c r="DQ1501" s="20"/>
      <c r="DR1501" s="20"/>
      <c r="DS1501" s="20"/>
      <c r="DT1501" s="20"/>
      <c r="DU1501" s="20"/>
      <c r="DV1501" s="20"/>
      <c r="DW1501" s="20"/>
      <c r="DX1501" s="20"/>
      <c r="DY1501" s="20"/>
      <c r="DZ1501" s="20"/>
      <c r="EA1501" s="20"/>
      <c r="EB1501" s="20"/>
      <c r="EC1501" s="20"/>
      <c r="ED1501" s="20"/>
      <c r="EE1501" s="20"/>
      <c r="EF1501" s="20"/>
      <c r="EG1501" s="20"/>
      <c r="EH1501" s="20"/>
    </row>
    <row r="1502" spans="1:138" s="19" customFormat="1" ht="12" customHeight="1" x14ac:dyDescent="0.25">
      <c r="B1502" s="4"/>
      <c r="C1502" s="73"/>
      <c r="D1502" s="73"/>
      <c r="E1502" s="73"/>
      <c r="F1502" s="73"/>
      <c r="G1502" s="73"/>
      <c r="H1502" s="73"/>
      <c r="I1502" s="73"/>
      <c r="J1502" s="73"/>
      <c r="K1502" s="82"/>
      <c r="L1502" s="81"/>
      <c r="M1502" s="81"/>
      <c r="N1502" s="55"/>
      <c r="O1502" s="55"/>
      <c r="P1502" s="56"/>
      <c r="Q1502" s="17"/>
      <c r="R1502" s="150"/>
      <c r="S1502" s="150"/>
      <c r="T1502" s="150"/>
      <c r="U1502" s="150"/>
      <c r="V1502" s="321"/>
      <c r="W1502" s="338"/>
      <c r="X1502" s="192"/>
      <c r="Y1502" s="53"/>
      <c r="Z1502" s="151"/>
      <c r="AA1502" s="152"/>
      <c r="AB1502" s="152"/>
      <c r="AC1502" s="152"/>
      <c r="AD1502" s="152"/>
      <c r="AE1502" s="20"/>
      <c r="AF1502" s="20"/>
      <c r="AG1502" s="20"/>
      <c r="AH1502" s="20"/>
      <c r="AI1502" s="20"/>
      <c r="AJ1502" s="20"/>
      <c r="AK1502" s="20"/>
      <c r="AL1502" s="20"/>
      <c r="AM1502" s="20"/>
      <c r="AN1502" s="20"/>
      <c r="AO1502" s="20"/>
      <c r="AP1502" s="20"/>
      <c r="AQ1502" s="20"/>
      <c r="AR1502" s="20"/>
      <c r="AS1502" s="20"/>
      <c r="AT1502" s="20"/>
      <c r="AU1502" s="20"/>
      <c r="AV1502" s="20"/>
      <c r="AW1502" s="20"/>
      <c r="AX1502" s="20"/>
      <c r="AY1502" s="20"/>
      <c r="AZ1502" s="20"/>
      <c r="BA1502" s="20"/>
      <c r="BB1502" s="20"/>
      <c r="BC1502" s="20"/>
      <c r="BD1502" s="20"/>
      <c r="BE1502" s="20"/>
      <c r="BF1502" s="20"/>
      <c r="BG1502" s="20"/>
      <c r="BH1502" s="20"/>
      <c r="BI1502" s="20"/>
      <c r="BJ1502" s="20"/>
      <c r="BK1502" s="20"/>
      <c r="BL1502" s="20"/>
      <c r="BM1502" s="20"/>
      <c r="BN1502" s="20"/>
      <c r="BO1502" s="20"/>
      <c r="BP1502" s="20"/>
      <c r="BQ1502" s="20"/>
      <c r="BR1502" s="20"/>
      <c r="BS1502" s="20"/>
      <c r="BT1502" s="20"/>
      <c r="BU1502" s="20"/>
      <c r="BV1502" s="20"/>
      <c r="BW1502" s="20"/>
      <c r="BX1502" s="20"/>
      <c r="BY1502" s="20"/>
      <c r="BZ1502" s="20"/>
      <c r="CA1502" s="20"/>
      <c r="CB1502" s="20"/>
      <c r="CC1502" s="20"/>
      <c r="CD1502" s="20"/>
      <c r="CE1502" s="20"/>
      <c r="CF1502" s="20"/>
      <c r="CG1502" s="20"/>
      <c r="CH1502" s="20"/>
      <c r="CI1502" s="20"/>
      <c r="CJ1502" s="20"/>
      <c r="CK1502" s="20"/>
      <c r="CL1502" s="20"/>
      <c r="CM1502" s="20"/>
      <c r="CN1502" s="20"/>
      <c r="CO1502" s="20"/>
      <c r="CP1502" s="20"/>
      <c r="CQ1502" s="20"/>
      <c r="CR1502" s="20"/>
      <c r="CS1502" s="20"/>
      <c r="CT1502" s="20"/>
      <c r="CU1502" s="20"/>
      <c r="CV1502" s="20"/>
      <c r="CW1502" s="20"/>
      <c r="CX1502" s="20"/>
      <c r="CY1502" s="20"/>
      <c r="CZ1502" s="20"/>
      <c r="DA1502" s="20"/>
      <c r="DB1502" s="20"/>
      <c r="DC1502" s="20"/>
      <c r="DD1502" s="20"/>
      <c r="DE1502" s="20"/>
      <c r="DF1502" s="20"/>
      <c r="DG1502" s="20"/>
      <c r="DH1502" s="20"/>
      <c r="DI1502" s="20"/>
      <c r="DJ1502" s="20"/>
      <c r="DK1502" s="20"/>
      <c r="DL1502" s="20"/>
      <c r="DM1502" s="20"/>
      <c r="DN1502" s="20"/>
      <c r="DO1502" s="20"/>
      <c r="DP1502" s="20"/>
      <c r="DQ1502" s="20"/>
      <c r="DR1502" s="20"/>
      <c r="DS1502" s="20"/>
      <c r="DT1502" s="20"/>
      <c r="DU1502" s="20"/>
      <c r="DV1502" s="20"/>
      <c r="DW1502" s="20"/>
      <c r="DX1502" s="20"/>
      <c r="DY1502" s="20"/>
      <c r="DZ1502" s="20"/>
      <c r="EA1502" s="20"/>
      <c r="EB1502" s="20"/>
      <c r="EC1502" s="20"/>
      <c r="ED1502" s="20"/>
      <c r="EE1502" s="20"/>
      <c r="EF1502" s="20"/>
      <c r="EG1502" s="20"/>
      <c r="EH1502" s="20"/>
    </row>
    <row r="1503" spans="1:138" s="19" customFormat="1" ht="12" customHeight="1" x14ac:dyDescent="0.25">
      <c r="B1503" s="4"/>
      <c r="C1503" s="73"/>
      <c r="D1503" s="73"/>
      <c r="E1503" s="73"/>
      <c r="F1503" s="73"/>
      <c r="G1503" s="73"/>
      <c r="H1503" s="73"/>
      <c r="I1503" s="73"/>
      <c r="J1503" s="73"/>
      <c r="K1503" s="82"/>
      <c r="L1503" s="81"/>
      <c r="M1503" s="81"/>
      <c r="N1503" s="55"/>
      <c r="O1503" s="55"/>
      <c r="P1503" s="56"/>
      <c r="Q1503" s="17"/>
      <c r="R1503" s="150"/>
      <c r="S1503" s="150"/>
      <c r="T1503" s="150"/>
      <c r="U1503" s="150"/>
      <c r="V1503" s="321"/>
      <c r="W1503" s="338"/>
      <c r="X1503" s="192"/>
      <c r="Y1503" s="53"/>
      <c r="Z1503" s="151"/>
      <c r="AA1503" s="152"/>
      <c r="AB1503" s="152"/>
      <c r="AC1503" s="152"/>
      <c r="AD1503" s="152"/>
      <c r="AE1503" s="20"/>
      <c r="AF1503" s="20"/>
      <c r="AG1503" s="20"/>
      <c r="AH1503" s="20"/>
      <c r="AI1503" s="20"/>
      <c r="AJ1503" s="20"/>
      <c r="AK1503" s="20"/>
      <c r="AL1503" s="20"/>
      <c r="AM1503" s="20"/>
      <c r="AN1503" s="20"/>
      <c r="AO1503" s="20"/>
      <c r="AP1503" s="20"/>
      <c r="AQ1503" s="20"/>
      <c r="AR1503" s="20"/>
      <c r="AS1503" s="20"/>
      <c r="AT1503" s="20"/>
      <c r="AU1503" s="20"/>
      <c r="AV1503" s="20"/>
      <c r="AW1503" s="20"/>
      <c r="AX1503" s="20"/>
      <c r="AY1503" s="20"/>
      <c r="AZ1503" s="20"/>
      <c r="BA1503" s="20"/>
      <c r="BB1503" s="20"/>
      <c r="BC1503" s="20"/>
      <c r="BD1503" s="20"/>
      <c r="BE1503" s="20"/>
      <c r="BF1503" s="20"/>
      <c r="BG1503" s="20"/>
      <c r="BH1503" s="20"/>
      <c r="BI1503" s="20"/>
      <c r="BJ1503" s="20"/>
      <c r="BK1503" s="20"/>
      <c r="BL1503" s="20"/>
      <c r="BM1503" s="20"/>
      <c r="BN1503" s="20"/>
      <c r="BO1503" s="20"/>
      <c r="BP1503" s="20"/>
      <c r="BQ1503" s="20"/>
      <c r="BR1503" s="20"/>
      <c r="BS1503" s="20"/>
      <c r="BT1503" s="20"/>
      <c r="BU1503" s="20"/>
      <c r="BV1503" s="20"/>
      <c r="BW1503" s="20"/>
      <c r="BX1503" s="20"/>
      <c r="BY1503" s="20"/>
      <c r="BZ1503" s="20"/>
      <c r="CA1503" s="20"/>
      <c r="CB1503" s="20"/>
      <c r="CC1503" s="20"/>
      <c r="CD1503" s="20"/>
      <c r="CE1503" s="20"/>
      <c r="CF1503" s="20"/>
      <c r="CG1503" s="20"/>
      <c r="CH1503" s="20"/>
      <c r="CI1503" s="20"/>
      <c r="CJ1503" s="20"/>
      <c r="CK1503" s="20"/>
      <c r="CL1503" s="20"/>
      <c r="CM1503" s="20"/>
      <c r="CN1503" s="20"/>
      <c r="CO1503" s="20"/>
      <c r="CP1503" s="20"/>
      <c r="CQ1503" s="20"/>
      <c r="CR1503" s="20"/>
      <c r="CS1503" s="20"/>
      <c r="CT1503" s="20"/>
      <c r="CU1503" s="20"/>
      <c r="CV1503" s="20"/>
      <c r="CW1503" s="20"/>
      <c r="CX1503" s="20"/>
      <c r="CY1503" s="20"/>
      <c r="CZ1503" s="20"/>
      <c r="DA1503" s="20"/>
      <c r="DB1503" s="20"/>
      <c r="DC1503" s="20"/>
      <c r="DD1503" s="20"/>
      <c r="DE1503" s="20"/>
      <c r="DF1503" s="20"/>
      <c r="DG1503" s="20"/>
      <c r="DH1503" s="20"/>
      <c r="DI1503" s="20"/>
      <c r="DJ1503" s="20"/>
      <c r="DK1503" s="20"/>
      <c r="DL1503" s="20"/>
      <c r="DM1503" s="20"/>
      <c r="DN1503" s="20"/>
      <c r="DO1503" s="20"/>
      <c r="DP1503" s="20"/>
      <c r="DQ1503" s="20"/>
      <c r="DR1503" s="20"/>
      <c r="DS1503" s="20"/>
      <c r="DT1503" s="20"/>
      <c r="DU1503" s="20"/>
      <c r="DV1503" s="20"/>
      <c r="DW1503" s="20"/>
      <c r="DX1503" s="20"/>
      <c r="DY1503" s="20"/>
      <c r="DZ1503" s="20"/>
      <c r="EA1503" s="20"/>
      <c r="EB1503" s="20"/>
      <c r="EC1503" s="20"/>
      <c r="ED1503" s="20"/>
      <c r="EE1503" s="20"/>
      <c r="EF1503" s="20"/>
      <c r="EG1503" s="20"/>
      <c r="EH1503" s="20"/>
    </row>
    <row r="1504" spans="1:138" s="19" customFormat="1" ht="12" customHeight="1" x14ac:dyDescent="0.25">
      <c r="B1504" s="4"/>
      <c r="C1504" s="73"/>
      <c r="D1504" s="73"/>
      <c r="E1504" s="73"/>
      <c r="F1504" s="73"/>
      <c r="G1504" s="73"/>
      <c r="H1504" s="73"/>
      <c r="I1504" s="73"/>
      <c r="J1504" s="73"/>
      <c r="K1504" s="82"/>
      <c r="L1504" s="81"/>
      <c r="M1504" s="81"/>
      <c r="N1504" s="55"/>
      <c r="O1504" s="55"/>
      <c r="P1504" s="56"/>
      <c r="Q1504" s="17"/>
      <c r="R1504" s="150"/>
      <c r="S1504" s="150"/>
      <c r="T1504" s="150"/>
      <c r="U1504" s="150"/>
      <c r="V1504" s="321"/>
      <c r="W1504" s="338"/>
      <c r="X1504" s="192"/>
      <c r="Y1504" s="53"/>
      <c r="Z1504" s="151"/>
      <c r="AA1504" s="152"/>
      <c r="AB1504" s="152"/>
      <c r="AC1504" s="152"/>
      <c r="AD1504" s="152"/>
      <c r="AE1504" s="20"/>
      <c r="AF1504" s="20"/>
      <c r="AG1504" s="20"/>
      <c r="AH1504" s="20"/>
      <c r="AI1504" s="20"/>
      <c r="AJ1504" s="20"/>
      <c r="AK1504" s="20"/>
      <c r="AL1504" s="20"/>
      <c r="AM1504" s="20"/>
      <c r="AN1504" s="20"/>
      <c r="AO1504" s="20"/>
      <c r="AP1504" s="20"/>
      <c r="AQ1504" s="20"/>
      <c r="AR1504" s="20"/>
      <c r="AS1504" s="20"/>
      <c r="AT1504" s="20"/>
      <c r="AU1504" s="20"/>
      <c r="AV1504" s="20"/>
      <c r="AW1504" s="20"/>
      <c r="AX1504" s="20"/>
      <c r="AY1504" s="20"/>
      <c r="AZ1504" s="20"/>
      <c r="BA1504" s="20"/>
      <c r="BB1504" s="20"/>
      <c r="BC1504" s="20"/>
      <c r="BD1504" s="20"/>
      <c r="BE1504" s="20"/>
      <c r="BF1504" s="20"/>
      <c r="BG1504" s="20"/>
      <c r="BH1504" s="20"/>
      <c r="BI1504" s="20"/>
      <c r="BJ1504" s="20"/>
      <c r="BK1504" s="20"/>
      <c r="BL1504" s="20"/>
      <c r="BM1504" s="20"/>
      <c r="BN1504" s="20"/>
      <c r="BO1504" s="20"/>
      <c r="BP1504" s="20"/>
      <c r="BQ1504" s="20"/>
      <c r="BR1504" s="20"/>
      <c r="BS1504" s="20"/>
      <c r="BT1504" s="20"/>
      <c r="BU1504" s="20"/>
      <c r="BV1504" s="20"/>
      <c r="BW1504" s="20"/>
      <c r="BX1504" s="20"/>
      <c r="BY1504" s="20"/>
      <c r="BZ1504" s="20"/>
      <c r="CA1504" s="20"/>
      <c r="CB1504" s="20"/>
      <c r="CC1504" s="20"/>
      <c r="CD1504" s="20"/>
      <c r="CE1504" s="20"/>
      <c r="CF1504" s="20"/>
      <c r="CG1504" s="20"/>
      <c r="CH1504" s="20"/>
      <c r="CI1504" s="20"/>
      <c r="CJ1504" s="20"/>
      <c r="CK1504" s="20"/>
      <c r="CL1504" s="20"/>
      <c r="CM1504" s="20"/>
      <c r="CN1504" s="20"/>
      <c r="CO1504" s="20"/>
      <c r="CP1504" s="20"/>
      <c r="CQ1504" s="20"/>
      <c r="CR1504" s="20"/>
      <c r="CS1504" s="20"/>
      <c r="CT1504" s="20"/>
      <c r="CU1504" s="20"/>
      <c r="CV1504" s="20"/>
      <c r="CW1504" s="20"/>
      <c r="CX1504" s="20"/>
      <c r="CY1504" s="20"/>
      <c r="CZ1504" s="20"/>
      <c r="DA1504" s="20"/>
      <c r="DB1504" s="20"/>
      <c r="DC1504" s="20"/>
      <c r="DD1504" s="20"/>
      <c r="DE1504" s="20"/>
      <c r="DF1504" s="20"/>
      <c r="DG1504" s="20"/>
      <c r="DH1504" s="20"/>
      <c r="DI1504" s="20"/>
      <c r="DJ1504" s="20"/>
      <c r="DK1504" s="20"/>
      <c r="DL1504" s="20"/>
      <c r="DM1504" s="20"/>
      <c r="DN1504" s="20"/>
      <c r="DO1504" s="20"/>
      <c r="DP1504" s="20"/>
      <c r="DQ1504" s="20"/>
      <c r="DR1504" s="20"/>
      <c r="DS1504" s="20"/>
      <c r="DT1504" s="20"/>
      <c r="DU1504" s="20"/>
      <c r="DV1504" s="20"/>
      <c r="DW1504" s="20"/>
      <c r="DX1504" s="20"/>
      <c r="DY1504" s="20"/>
      <c r="DZ1504" s="20"/>
      <c r="EA1504" s="20"/>
      <c r="EB1504" s="20"/>
      <c r="EC1504" s="20"/>
      <c r="ED1504" s="20"/>
      <c r="EE1504" s="20"/>
      <c r="EF1504" s="20"/>
      <c r="EG1504" s="20"/>
      <c r="EH1504" s="20"/>
    </row>
    <row r="1505" spans="1:141" s="19" customFormat="1" ht="12" customHeight="1" x14ac:dyDescent="0.25">
      <c r="B1505" s="4"/>
      <c r="C1505" s="73"/>
      <c r="D1505" s="73"/>
      <c r="E1505" s="73"/>
      <c r="F1505" s="73"/>
      <c r="G1505" s="73"/>
      <c r="H1505" s="73"/>
      <c r="I1505" s="73"/>
      <c r="J1505" s="73"/>
      <c r="K1505" s="82"/>
      <c r="L1505" s="81"/>
      <c r="M1505" s="81"/>
      <c r="N1505" s="55"/>
      <c r="O1505" s="55"/>
      <c r="P1505" s="56"/>
      <c r="Q1505" s="17"/>
      <c r="R1505" s="150"/>
      <c r="S1505" s="150"/>
      <c r="T1505" s="150"/>
      <c r="U1505" s="150"/>
      <c r="V1505" s="321"/>
      <c r="W1505" s="338"/>
      <c r="X1505" s="192"/>
      <c r="Y1505" s="53"/>
      <c r="Z1505" s="151"/>
      <c r="AA1505" s="152"/>
      <c r="AB1505" s="152"/>
      <c r="AC1505" s="152"/>
      <c r="AD1505" s="152"/>
      <c r="AE1505" s="20"/>
      <c r="AF1505" s="20"/>
      <c r="AG1505" s="20"/>
      <c r="AH1505" s="20"/>
      <c r="AI1505" s="20"/>
      <c r="AJ1505" s="20"/>
      <c r="AK1505" s="20"/>
      <c r="AL1505" s="20"/>
      <c r="AM1505" s="20"/>
      <c r="AN1505" s="20"/>
      <c r="AO1505" s="20"/>
      <c r="AP1505" s="20"/>
      <c r="AQ1505" s="20"/>
      <c r="AR1505" s="20"/>
      <c r="AS1505" s="20"/>
      <c r="AT1505" s="20"/>
      <c r="AU1505" s="20"/>
      <c r="AV1505" s="20"/>
      <c r="AW1505" s="20"/>
      <c r="AX1505" s="20"/>
      <c r="AY1505" s="20"/>
      <c r="AZ1505" s="20"/>
      <c r="BA1505" s="20"/>
      <c r="BB1505" s="20"/>
      <c r="BC1505" s="20"/>
      <c r="BD1505" s="20"/>
      <c r="BE1505" s="20"/>
      <c r="BF1505" s="20"/>
      <c r="BG1505" s="20"/>
      <c r="BH1505" s="20"/>
      <c r="BI1505" s="20"/>
      <c r="BJ1505" s="20"/>
      <c r="BK1505" s="20"/>
      <c r="BL1505" s="20"/>
      <c r="BM1505" s="20"/>
      <c r="BN1505" s="20"/>
      <c r="BO1505" s="20"/>
      <c r="BP1505" s="20"/>
      <c r="BQ1505" s="20"/>
      <c r="BR1505" s="20"/>
      <c r="BS1505" s="20"/>
      <c r="BT1505" s="20"/>
      <c r="BU1505" s="20"/>
      <c r="BV1505" s="20"/>
      <c r="BW1505" s="20"/>
      <c r="BX1505" s="20"/>
      <c r="BY1505" s="20"/>
      <c r="BZ1505" s="20"/>
      <c r="CA1505" s="20"/>
      <c r="CB1505" s="20"/>
      <c r="CC1505" s="20"/>
      <c r="CD1505" s="20"/>
      <c r="CE1505" s="20"/>
      <c r="CF1505" s="20"/>
      <c r="CG1505" s="20"/>
      <c r="CH1505" s="20"/>
      <c r="CI1505" s="20"/>
      <c r="CJ1505" s="20"/>
      <c r="CK1505" s="20"/>
      <c r="CL1505" s="20"/>
      <c r="CM1505" s="20"/>
      <c r="CN1505" s="20"/>
      <c r="CO1505" s="20"/>
      <c r="CP1505" s="20"/>
      <c r="CQ1505" s="20"/>
      <c r="CR1505" s="20"/>
      <c r="CS1505" s="20"/>
      <c r="CT1505" s="20"/>
      <c r="CU1505" s="20"/>
      <c r="CV1505" s="20"/>
      <c r="CW1505" s="20"/>
      <c r="CX1505" s="20"/>
      <c r="CY1505" s="20"/>
      <c r="CZ1505" s="20"/>
      <c r="DA1505" s="20"/>
      <c r="DB1505" s="20"/>
      <c r="DC1505" s="20"/>
      <c r="DD1505" s="20"/>
      <c r="DE1505" s="20"/>
      <c r="DF1505" s="20"/>
      <c r="DG1505" s="20"/>
      <c r="DH1505" s="20"/>
      <c r="DI1505" s="20"/>
      <c r="DJ1505" s="20"/>
      <c r="DK1505" s="20"/>
      <c r="DL1505" s="20"/>
      <c r="DM1505" s="20"/>
      <c r="DN1505" s="20"/>
      <c r="DO1505" s="20"/>
      <c r="DP1505" s="20"/>
      <c r="DQ1505" s="20"/>
      <c r="DR1505" s="20"/>
      <c r="DS1505" s="20"/>
      <c r="DT1505" s="20"/>
      <c r="DU1505" s="20"/>
      <c r="DV1505" s="20"/>
      <c r="DW1505" s="20"/>
      <c r="DX1505" s="20"/>
      <c r="DY1505" s="20"/>
      <c r="DZ1505" s="20"/>
      <c r="EA1505" s="20"/>
      <c r="EB1505" s="20"/>
      <c r="EC1505" s="20"/>
      <c r="ED1505" s="20"/>
      <c r="EE1505" s="20"/>
      <c r="EF1505" s="20"/>
      <c r="EG1505" s="20"/>
      <c r="EH1505" s="20"/>
    </row>
    <row r="1506" spans="1:141" s="19" customFormat="1" ht="12" customHeight="1" x14ac:dyDescent="0.25">
      <c r="B1506" s="4"/>
      <c r="C1506" s="73"/>
      <c r="D1506" s="73"/>
      <c r="E1506" s="73"/>
      <c r="F1506" s="73"/>
      <c r="G1506" s="73"/>
      <c r="H1506" s="73"/>
      <c r="I1506" s="73"/>
      <c r="J1506" s="73"/>
      <c r="K1506" s="82"/>
      <c r="L1506" s="81"/>
      <c r="M1506" s="81"/>
      <c r="N1506" s="55"/>
      <c r="O1506" s="55"/>
      <c r="P1506" s="56"/>
      <c r="Q1506" s="17"/>
      <c r="R1506" s="150"/>
      <c r="S1506" s="150"/>
      <c r="T1506" s="150"/>
      <c r="U1506" s="150"/>
      <c r="V1506" s="321"/>
      <c r="W1506" s="338"/>
      <c r="X1506" s="192"/>
      <c r="Y1506" s="53"/>
      <c r="Z1506" s="151"/>
      <c r="AA1506" s="152"/>
      <c r="AB1506" s="152"/>
      <c r="AC1506" s="152"/>
      <c r="AD1506" s="152"/>
      <c r="AE1506" s="20"/>
      <c r="AF1506" s="20"/>
      <c r="AG1506" s="20"/>
      <c r="AH1506" s="20"/>
      <c r="AI1506" s="20"/>
      <c r="AJ1506" s="20"/>
      <c r="AK1506" s="20"/>
      <c r="AL1506" s="20"/>
      <c r="AM1506" s="20"/>
      <c r="AN1506" s="20"/>
      <c r="AO1506" s="20"/>
      <c r="AP1506" s="20"/>
      <c r="AQ1506" s="20"/>
      <c r="AR1506" s="20"/>
      <c r="AS1506" s="20"/>
      <c r="AT1506" s="20"/>
      <c r="AU1506" s="20"/>
      <c r="AV1506" s="20"/>
      <c r="AW1506" s="20"/>
      <c r="AX1506" s="20"/>
      <c r="AY1506" s="20"/>
      <c r="AZ1506" s="20"/>
      <c r="BA1506" s="20"/>
      <c r="BB1506" s="20"/>
      <c r="BC1506" s="20"/>
      <c r="BD1506" s="20"/>
      <c r="BE1506" s="20"/>
      <c r="BF1506" s="20"/>
      <c r="BG1506" s="20"/>
      <c r="BH1506" s="20"/>
      <c r="BI1506" s="20"/>
      <c r="BJ1506" s="20"/>
      <c r="BK1506" s="20"/>
      <c r="BL1506" s="20"/>
      <c r="BM1506" s="20"/>
      <c r="BN1506" s="20"/>
      <c r="BO1506" s="20"/>
      <c r="BP1506" s="20"/>
      <c r="BQ1506" s="20"/>
      <c r="BR1506" s="20"/>
      <c r="BS1506" s="20"/>
      <c r="BT1506" s="20"/>
      <c r="BU1506" s="20"/>
      <c r="BV1506" s="20"/>
      <c r="BW1506" s="20"/>
      <c r="BX1506" s="20"/>
      <c r="BY1506" s="20"/>
      <c r="BZ1506" s="20"/>
      <c r="CA1506" s="20"/>
      <c r="CB1506" s="20"/>
      <c r="CC1506" s="20"/>
      <c r="CD1506" s="20"/>
      <c r="CE1506" s="20"/>
      <c r="CF1506" s="20"/>
      <c r="CG1506" s="20"/>
      <c r="CH1506" s="20"/>
      <c r="CI1506" s="20"/>
      <c r="CJ1506" s="20"/>
      <c r="CK1506" s="20"/>
      <c r="CL1506" s="20"/>
      <c r="CM1506" s="20"/>
      <c r="CN1506" s="20"/>
      <c r="CO1506" s="20"/>
      <c r="CP1506" s="20"/>
      <c r="CQ1506" s="20"/>
      <c r="CR1506" s="20"/>
      <c r="CS1506" s="20"/>
      <c r="CT1506" s="20"/>
      <c r="CU1506" s="20"/>
      <c r="CV1506" s="20"/>
      <c r="CW1506" s="20"/>
      <c r="CX1506" s="20"/>
      <c r="CY1506" s="20"/>
      <c r="CZ1506" s="20"/>
      <c r="DA1506" s="20"/>
      <c r="DB1506" s="20"/>
      <c r="DC1506" s="20"/>
      <c r="DD1506" s="20"/>
      <c r="DE1506" s="20"/>
      <c r="DF1506" s="20"/>
      <c r="DG1506" s="20"/>
      <c r="DH1506" s="20"/>
      <c r="DI1506" s="20"/>
      <c r="DJ1506" s="20"/>
      <c r="DK1506" s="20"/>
      <c r="DL1506" s="20"/>
      <c r="DM1506" s="20"/>
      <c r="DN1506" s="20"/>
      <c r="DO1506" s="20"/>
      <c r="DP1506" s="20"/>
      <c r="DQ1506" s="20"/>
      <c r="DR1506" s="20"/>
      <c r="DS1506" s="20"/>
      <c r="DT1506" s="20"/>
      <c r="DU1506" s="20"/>
      <c r="DV1506" s="20"/>
      <c r="DW1506" s="20"/>
      <c r="DX1506" s="20"/>
      <c r="DY1506" s="20"/>
      <c r="DZ1506" s="20"/>
      <c r="EA1506" s="20"/>
      <c r="EB1506" s="20"/>
      <c r="EC1506" s="20"/>
      <c r="ED1506" s="20"/>
      <c r="EE1506" s="20"/>
      <c r="EF1506" s="20"/>
      <c r="EG1506" s="20"/>
      <c r="EH1506" s="20"/>
    </row>
    <row r="1507" spans="1:141" s="19" customFormat="1" ht="12" customHeight="1" x14ac:dyDescent="0.25">
      <c r="A1507" s="22"/>
      <c r="B1507" s="4"/>
      <c r="C1507" s="73"/>
      <c r="D1507" s="73"/>
      <c r="E1507" s="73"/>
      <c r="F1507" s="73"/>
      <c r="G1507" s="73"/>
      <c r="H1507" s="73"/>
      <c r="I1507" s="73"/>
      <c r="J1507" s="73"/>
      <c r="K1507" s="82"/>
      <c r="L1507" s="81"/>
      <c r="M1507" s="81"/>
      <c r="N1507" s="55"/>
      <c r="O1507" s="55"/>
      <c r="P1507" s="56"/>
      <c r="Q1507" s="17"/>
      <c r="R1507" s="150"/>
      <c r="S1507" s="150"/>
      <c r="T1507" s="150"/>
      <c r="U1507" s="150"/>
      <c r="V1507" s="321"/>
      <c r="W1507" s="338"/>
      <c r="X1507" s="192"/>
      <c r="Y1507" s="53"/>
      <c r="Z1507" s="151"/>
      <c r="AA1507" s="152"/>
      <c r="AB1507" s="152"/>
      <c r="AC1507" s="152"/>
      <c r="AD1507" s="152"/>
      <c r="AE1507" s="20"/>
      <c r="AF1507" s="20"/>
      <c r="AG1507" s="20"/>
      <c r="AH1507" s="20"/>
      <c r="AI1507" s="20"/>
      <c r="AJ1507" s="20"/>
      <c r="AK1507" s="20"/>
      <c r="AL1507" s="20"/>
      <c r="AM1507" s="20"/>
      <c r="AN1507" s="20"/>
      <c r="AO1507" s="20"/>
      <c r="AP1507" s="20"/>
      <c r="AQ1507" s="20"/>
      <c r="AR1507" s="20"/>
      <c r="AS1507" s="20"/>
      <c r="AT1507" s="20"/>
      <c r="AU1507" s="20"/>
      <c r="AV1507" s="20"/>
      <c r="AW1507" s="20"/>
      <c r="AX1507" s="20"/>
      <c r="AY1507" s="20"/>
      <c r="AZ1507" s="20"/>
      <c r="BA1507" s="20"/>
      <c r="BB1507" s="20"/>
      <c r="BC1507" s="20"/>
      <c r="BD1507" s="20"/>
      <c r="BE1507" s="20"/>
      <c r="BF1507" s="20"/>
      <c r="BG1507" s="20"/>
      <c r="BH1507" s="20"/>
      <c r="BI1507" s="20"/>
      <c r="BJ1507" s="20"/>
      <c r="BK1507" s="20"/>
      <c r="BL1507" s="20"/>
      <c r="BM1507" s="20"/>
      <c r="BN1507" s="20"/>
      <c r="BO1507" s="20"/>
      <c r="BP1507" s="20"/>
      <c r="BQ1507" s="20"/>
      <c r="BR1507" s="20"/>
      <c r="BS1507" s="20"/>
      <c r="BT1507" s="20"/>
      <c r="BU1507" s="20"/>
      <c r="BV1507" s="20"/>
      <c r="BW1507" s="20"/>
      <c r="BX1507" s="20"/>
      <c r="BY1507" s="20"/>
      <c r="BZ1507" s="20"/>
      <c r="CA1507" s="20"/>
      <c r="CB1507" s="20"/>
      <c r="CC1507" s="20"/>
      <c r="CD1507" s="20"/>
      <c r="CE1507" s="20"/>
      <c r="CF1507" s="20"/>
      <c r="CG1507" s="20"/>
      <c r="CH1507" s="20"/>
      <c r="CI1507" s="20"/>
      <c r="CJ1507" s="20"/>
      <c r="CK1507" s="20"/>
      <c r="CL1507" s="20"/>
      <c r="CM1507" s="20"/>
      <c r="CN1507" s="20"/>
      <c r="CO1507" s="20"/>
      <c r="CP1507" s="20"/>
      <c r="CQ1507" s="20"/>
      <c r="CR1507" s="20"/>
      <c r="CS1507" s="20"/>
      <c r="CT1507" s="20"/>
      <c r="CU1507" s="20"/>
      <c r="CV1507" s="20"/>
      <c r="CW1507" s="20"/>
      <c r="CX1507" s="20"/>
      <c r="CY1507" s="20"/>
      <c r="CZ1507" s="20"/>
      <c r="DA1507" s="20"/>
      <c r="DB1507" s="20"/>
      <c r="DC1507" s="20"/>
      <c r="DD1507" s="20"/>
      <c r="DE1507" s="20"/>
      <c r="DF1507" s="20"/>
      <c r="DG1507" s="20"/>
      <c r="DH1507" s="20"/>
      <c r="DI1507" s="20"/>
      <c r="DJ1507" s="20"/>
      <c r="DK1507" s="20"/>
      <c r="DL1507" s="20"/>
      <c r="DM1507" s="20"/>
      <c r="DN1507" s="20"/>
      <c r="DO1507" s="20"/>
      <c r="DP1507" s="20"/>
      <c r="DQ1507" s="20"/>
      <c r="DR1507" s="20"/>
      <c r="DS1507" s="20"/>
      <c r="DT1507" s="20"/>
      <c r="DU1507" s="20"/>
      <c r="DV1507" s="20"/>
      <c r="DW1507" s="20"/>
      <c r="DX1507" s="20"/>
      <c r="DY1507" s="20"/>
      <c r="DZ1507" s="20"/>
      <c r="EA1507" s="20"/>
      <c r="EB1507" s="20"/>
      <c r="EC1507" s="20"/>
      <c r="ED1507" s="20"/>
      <c r="EE1507" s="20"/>
      <c r="EF1507" s="20"/>
      <c r="EG1507" s="20"/>
      <c r="EH1507" s="20"/>
      <c r="EK1507" s="21"/>
    </row>
    <row r="1508" spans="1:141" s="19" customFormat="1" ht="12" customHeight="1" x14ac:dyDescent="0.25">
      <c r="B1508" s="4"/>
      <c r="C1508" s="73"/>
      <c r="D1508" s="73"/>
      <c r="E1508" s="73"/>
      <c r="F1508" s="73"/>
      <c r="G1508" s="73"/>
      <c r="H1508" s="73"/>
      <c r="I1508" s="73"/>
      <c r="J1508" s="73"/>
      <c r="K1508" s="82"/>
      <c r="L1508" s="81"/>
      <c r="M1508" s="81"/>
      <c r="N1508" s="55"/>
      <c r="O1508" s="55"/>
      <c r="P1508" s="56"/>
      <c r="Q1508" s="17"/>
      <c r="R1508" s="150"/>
      <c r="S1508" s="150"/>
      <c r="T1508" s="150"/>
      <c r="U1508" s="150"/>
      <c r="V1508" s="321"/>
      <c r="W1508" s="338"/>
      <c r="X1508" s="192"/>
      <c r="Y1508" s="53"/>
      <c r="Z1508" s="151"/>
      <c r="AA1508" s="152"/>
      <c r="AB1508" s="152"/>
      <c r="AC1508" s="152"/>
      <c r="AD1508" s="152"/>
      <c r="AE1508" s="20"/>
      <c r="AF1508" s="20"/>
      <c r="AG1508" s="20"/>
      <c r="AH1508" s="20"/>
      <c r="AI1508" s="20"/>
      <c r="AJ1508" s="20"/>
      <c r="AK1508" s="20"/>
      <c r="AL1508" s="20"/>
      <c r="AM1508" s="20"/>
      <c r="AN1508" s="20"/>
      <c r="AO1508" s="20"/>
      <c r="AP1508" s="20"/>
      <c r="AQ1508" s="20"/>
      <c r="AR1508" s="20"/>
      <c r="AS1508" s="20"/>
      <c r="AT1508" s="20"/>
      <c r="AU1508" s="20"/>
      <c r="AV1508" s="20"/>
      <c r="AW1508" s="20"/>
      <c r="AX1508" s="20"/>
      <c r="AY1508" s="20"/>
      <c r="AZ1508" s="20"/>
      <c r="BA1508" s="20"/>
      <c r="BB1508" s="20"/>
      <c r="BC1508" s="20"/>
      <c r="BD1508" s="20"/>
      <c r="BE1508" s="20"/>
      <c r="BF1508" s="20"/>
      <c r="BG1508" s="20"/>
      <c r="BH1508" s="20"/>
      <c r="BI1508" s="20"/>
      <c r="BJ1508" s="20"/>
      <c r="BK1508" s="20"/>
      <c r="BL1508" s="20"/>
      <c r="BM1508" s="20"/>
      <c r="BN1508" s="20"/>
      <c r="BO1508" s="20"/>
      <c r="BP1508" s="20"/>
      <c r="BQ1508" s="20"/>
      <c r="BR1508" s="20"/>
      <c r="BS1508" s="20"/>
      <c r="BT1508" s="20"/>
      <c r="BU1508" s="20"/>
      <c r="BV1508" s="20"/>
      <c r="BW1508" s="20"/>
      <c r="BX1508" s="20"/>
      <c r="BY1508" s="20"/>
      <c r="BZ1508" s="20"/>
      <c r="CA1508" s="20"/>
      <c r="CB1508" s="20"/>
      <c r="CC1508" s="20"/>
      <c r="CD1508" s="20"/>
      <c r="CE1508" s="20"/>
      <c r="CF1508" s="20"/>
      <c r="CG1508" s="20"/>
      <c r="CH1508" s="20"/>
      <c r="CI1508" s="20"/>
      <c r="CJ1508" s="20"/>
      <c r="CK1508" s="20"/>
      <c r="CL1508" s="20"/>
      <c r="CM1508" s="20"/>
      <c r="CN1508" s="20"/>
      <c r="CO1508" s="20"/>
      <c r="CP1508" s="20"/>
      <c r="CQ1508" s="20"/>
      <c r="CR1508" s="20"/>
      <c r="CS1508" s="20"/>
      <c r="CT1508" s="20"/>
      <c r="CU1508" s="20"/>
      <c r="CV1508" s="20"/>
      <c r="CW1508" s="20"/>
      <c r="CX1508" s="20"/>
      <c r="CY1508" s="20"/>
      <c r="CZ1508" s="20"/>
      <c r="DA1508" s="20"/>
      <c r="DB1508" s="20"/>
      <c r="DC1508" s="20"/>
      <c r="DD1508" s="20"/>
      <c r="DE1508" s="20"/>
      <c r="DF1508" s="20"/>
      <c r="DG1508" s="20"/>
      <c r="DH1508" s="20"/>
      <c r="DI1508" s="20"/>
      <c r="DJ1508" s="20"/>
      <c r="DK1508" s="20"/>
      <c r="DL1508" s="20"/>
      <c r="DM1508" s="20"/>
      <c r="DN1508" s="20"/>
      <c r="DO1508" s="20"/>
      <c r="DP1508" s="20"/>
      <c r="DQ1508" s="20"/>
      <c r="DR1508" s="20"/>
      <c r="DS1508" s="20"/>
      <c r="DT1508" s="20"/>
      <c r="DU1508" s="20"/>
      <c r="DV1508" s="20"/>
      <c r="DW1508" s="20"/>
      <c r="DX1508" s="20"/>
      <c r="DY1508" s="20"/>
      <c r="DZ1508" s="20"/>
      <c r="EA1508" s="20"/>
      <c r="EB1508" s="20"/>
      <c r="EC1508" s="20"/>
      <c r="ED1508" s="20"/>
      <c r="EE1508" s="20"/>
      <c r="EF1508" s="20"/>
      <c r="EG1508" s="20"/>
      <c r="EH1508" s="20"/>
      <c r="EK1508" s="21"/>
    </row>
    <row r="1509" spans="1:141" s="19" customFormat="1" ht="12" customHeight="1" x14ac:dyDescent="0.25">
      <c r="B1509" s="4"/>
      <c r="C1509" s="73"/>
      <c r="D1509" s="73"/>
      <c r="E1509" s="73"/>
      <c r="F1509" s="73"/>
      <c r="G1509" s="73"/>
      <c r="H1509" s="73"/>
      <c r="I1509" s="73"/>
      <c r="J1509" s="73"/>
      <c r="K1509" s="82"/>
      <c r="L1509" s="81"/>
      <c r="M1509" s="81"/>
      <c r="N1509" s="55"/>
      <c r="O1509" s="55"/>
      <c r="P1509" s="56"/>
      <c r="Q1509" s="17"/>
      <c r="R1509" s="150"/>
      <c r="S1509" s="150"/>
      <c r="T1509" s="150"/>
      <c r="U1509" s="150"/>
      <c r="V1509" s="321"/>
      <c r="W1509" s="338"/>
      <c r="X1509" s="192"/>
      <c r="Y1509" s="53"/>
      <c r="Z1509" s="151"/>
      <c r="AA1509" s="152"/>
      <c r="AB1509" s="152"/>
      <c r="AC1509" s="152"/>
      <c r="AD1509" s="152"/>
      <c r="AE1509" s="20"/>
      <c r="AF1509" s="20"/>
      <c r="AG1509" s="20"/>
      <c r="AH1509" s="20"/>
      <c r="AI1509" s="20"/>
      <c r="AJ1509" s="20"/>
      <c r="AK1509" s="20"/>
      <c r="AL1509" s="20"/>
      <c r="AM1509" s="20"/>
      <c r="AN1509" s="20"/>
      <c r="AO1509" s="20"/>
      <c r="AP1509" s="20"/>
      <c r="AQ1509" s="20"/>
      <c r="AR1509" s="20"/>
      <c r="AS1509" s="20"/>
      <c r="AT1509" s="20"/>
      <c r="AU1509" s="20"/>
      <c r="AV1509" s="20"/>
      <c r="AW1509" s="20"/>
      <c r="AX1509" s="20"/>
      <c r="AY1509" s="20"/>
      <c r="AZ1509" s="20"/>
      <c r="BA1509" s="20"/>
      <c r="BB1509" s="20"/>
      <c r="BC1509" s="20"/>
      <c r="BD1509" s="20"/>
      <c r="BE1509" s="20"/>
      <c r="BF1509" s="20"/>
      <c r="BG1509" s="20"/>
      <c r="BH1509" s="20"/>
      <c r="BI1509" s="20"/>
      <c r="BJ1509" s="20"/>
      <c r="BK1509" s="20"/>
      <c r="BL1509" s="20"/>
      <c r="BM1509" s="20"/>
      <c r="BN1509" s="20"/>
      <c r="BO1509" s="20"/>
      <c r="BP1509" s="20"/>
      <c r="BQ1509" s="20"/>
      <c r="BR1509" s="20"/>
      <c r="BS1509" s="20"/>
      <c r="BT1509" s="20"/>
      <c r="BU1509" s="20"/>
      <c r="BV1509" s="20"/>
      <c r="BW1509" s="20"/>
      <c r="BX1509" s="20"/>
      <c r="BY1509" s="20"/>
      <c r="BZ1509" s="20"/>
      <c r="CA1509" s="20"/>
      <c r="CB1509" s="20"/>
      <c r="CC1509" s="20"/>
      <c r="CD1509" s="20"/>
      <c r="CE1509" s="20"/>
      <c r="CF1509" s="20"/>
      <c r="CG1509" s="20"/>
      <c r="CH1509" s="20"/>
      <c r="CI1509" s="20"/>
      <c r="CJ1509" s="20"/>
      <c r="CK1509" s="20"/>
      <c r="CL1509" s="20"/>
      <c r="CM1509" s="20"/>
      <c r="CN1509" s="20"/>
      <c r="CO1509" s="20"/>
      <c r="CP1509" s="20"/>
      <c r="CQ1509" s="20"/>
      <c r="CR1509" s="20"/>
      <c r="CS1509" s="20"/>
      <c r="CT1509" s="20"/>
      <c r="CU1509" s="20"/>
      <c r="CV1509" s="20"/>
      <c r="CW1509" s="20"/>
      <c r="CX1509" s="20"/>
      <c r="CY1509" s="20"/>
      <c r="CZ1509" s="20"/>
      <c r="DA1509" s="20"/>
      <c r="DB1509" s="20"/>
      <c r="DC1509" s="20"/>
      <c r="DD1509" s="20"/>
      <c r="DE1509" s="20"/>
      <c r="DF1509" s="20"/>
      <c r="DG1509" s="20"/>
      <c r="DH1509" s="20"/>
      <c r="DI1509" s="20"/>
      <c r="DJ1509" s="20"/>
      <c r="DK1509" s="20"/>
      <c r="DL1509" s="20"/>
      <c r="DM1509" s="20"/>
      <c r="DN1509" s="20"/>
      <c r="DO1509" s="20"/>
      <c r="DP1509" s="20"/>
      <c r="DQ1509" s="20"/>
      <c r="DR1509" s="20"/>
      <c r="DS1509" s="20"/>
      <c r="DT1509" s="20"/>
      <c r="DU1509" s="20"/>
      <c r="DV1509" s="20"/>
      <c r="DW1509" s="20"/>
      <c r="DX1509" s="20"/>
      <c r="DY1509" s="20"/>
      <c r="DZ1509" s="20"/>
      <c r="EA1509" s="20"/>
      <c r="EB1509" s="20"/>
      <c r="EC1509" s="20"/>
      <c r="ED1509" s="20"/>
      <c r="EE1509" s="20"/>
      <c r="EF1509" s="20"/>
      <c r="EG1509" s="20"/>
      <c r="EH1509" s="20"/>
      <c r="EK1509" s="21"/>
    </row>
    <row r="1510" spans="1:141" s="19" customFormat="1" ht="12" customHeight="1" x14ac:dyDescent="0.25">
      <c r="B1510" s="4"/>
      <c r="C1510" s="73"/>
      <c r="D1510" s="73"/>
      <c r="E1510" s="73"/>
      <c r="F1510" s="73"/>
      <c r="G1510" s="73"/>
      <c r="H1510" s="73"/>
      <c r="I1510" s="73"/>
      <c r="J1510" s="73"/>
      <c r="K1510" s="82"/>
      <c r="L1510" s="81"/>
      <c r="M1510" s="81"/>
      <c r="N1510" s="55"/>
      <c r="O1510" s="55"/>
      <c r="P1510" s="56"/>
      <c r="Q1510" s="17"/>
      <c r="R1510" s="150"/>
      <c r="S1510" s="150"/>
      <c r="T1510" s="150"/>
      <c r="U1510" s="150"/>
      <c r="V1510" s="321"/>
      <c r="W1510" s="338"/>
      <c r="X1510" s="192"/>
      <c r="Y1510" s="53"/>
      <c r="Z1510" s="151"/>
      <c r="AA1510" s="152"/>
      <c r="AB1510" s="152"/>
      <c r="AC1510" s="152"/>
      <c r="AD1510" s="152"/>
      <c r="AE1510" s="20"/>
      <c r="AF1510" s="20"/>
      <c r="AG1510" s="20"/>
      <c r="AH1510" s="20"/>
      <c r="AI1510" s="20"/>
      <c r="AJ1510" s="20"/>
      <c r="AK1510" s="20"/>
      <c r="AL1510" s="20"/>
      <c r="AM1510" s="20"/>
      <c r="AN1510" s="20"/>
      <c r="AO1510" s="20"/>
      <c r="AP1510" s="20"/>
      <c r="AQ1510" s="20"/>
      <c r="AR1510" s="20"/>
      <c r="AS1510" s="20"/>
      <c r="AT1510" s="20"/>
      <c r="AU1510" s="20"/>
      <c r="AV1510" s="20"/>
      <c r="AW1510" s="20"/>
      <c r="AX1510" s="20"/>
      <c r="AY1510" s="20"/>
      <c r="AZ1510" s="20"/>
      <c r="BA1510" s="20"/>
      <c r="BB1510" s="20"/>
      <c r="BC1510" s="20"/>
      <c r="BD1510" s="20"/>
      <c r="BE1510" s="20"/>
      <c r="BF1510" s="20"/>
      <c r="BG1510" s="20"/>
      <c r="BH1510" s="20"/>
      <c r="BI1510" s="20"/>
      <c r="BJ1510" s="20"/>
      <c r="BK1510" s="20"/>
      <c r="BL1510" s="20"/>
      <c r="BM1510" s="20"/>
      <c r="BN1510" s="20"/>
      <c r="BO1510" s="20"/>
      <c r="BP1510" s="20"/>
      <c r="BQ1510" s="20"/>
      <c r="BR1510" s="20"/>
      <c r="BS1510" s="20"/>
      <c r="BT1510" s="20"/>
      <c r="BU1510" s="20"/>
      <c r="BV1510" s="20"/>
      <c r="BW1510" s="20"/>
      <c r="BX1510" s="20"/>
      <c r="BY1510" s="20"/>
      <c r="BZ1510" s="20"/>
      <c r="CA1510" s="20"/>
      <c r="CB1510" s="20"/>
      <c r="CC1510" s="20"/>
      <c r="CD1510" s="20"/>
      <c r="CE1510" s="20"/>
      <c r="CF1510" s="20"/>
      <c r="CG1510" s="20"/>
      <c r="CH1510" s="20"/>
      <c r="CI1510" s="20"/>
      <c r="CJ1510" s="20"/>
      <c r="CK1510" s="20"/>
      <c r="CL1510" s="20"/>
      <c r="CM1510" s="20"/>
      <c r="CN1510" s="20"/>
      <c r="CO1510" s="20"/>
      <c r="CP1510" s="20"/>
      <c r="CQ1510" s="20"/>
      <c r="CR1510" s="20"/>
      <c r="CS1510" s="20"/>
      <c r="CT1510" s="20"/>
      <c r="CU1510" s="20"/>
      <c r="CV1510" s="20"/>
      <c r="CW1510" s="20"/>
      <c r="CX1510" s="20"/>
      <c r="CY1510" s="20"/>
      <c r="CZ1510" s="20"/>
      <c r="DA1510" s="20"/>
      <c r="DB1510" s="20"/>
      <c r="DC1510" s="20"/>
      <c r="DD1510" s="20"/>
      <c r="DE1510" s="20"/>
      <c r="DF1510" s="20"/>
      <c r="DG1510" s="20"/>
      <c r="DH1510" s="20"/>
      <c r="DI1510" s="20"/>
      <c r="DJ1510" s="20"/>
      <c r="DK1510" s="20"/>
      <c r="DL1510" s="20"/>
      <c r="DM1510" s="20"/>
      <c r="DN1510" s="20"/>
      <c r="DO1510" s="20"/>
      <c r="DP1510" s="20"/>
      <c r="DQ1510" s="20"/>
      <c r="DR1510" s="20"/>
      <c r="DS1510" s="20"/>
      <c r="DT1510" s="20"/>
      <c r="DU1510" s="20"/>
      <c r="DV1510" s="20"/>
      <c r="DW1510" s="20"/>
      <c r="DX1510" s="20"/>
      <c r="DY1510" s="20"/>
      <c r="DZ1510" s="20"/>
      <c r="EA1510" s="20"/>
      <c r="EB1510" s="20"/>
      <c r="EC1510" s="20"/>
      <c r="ED1510" s="20"/>
      <c r="EE1510" s="20"/>
      <c r="EF1510" s="20"/>
      <c r="EG1510" s="20"/>
      <c r="EH1510" s="20"/>
      <c r="EK1510" s="21"/>
    </row>
    <row r="1511" spans="1:141" s="19" customFormat="1" ht="12" customHeight="1" x14ac:dyDescent="0.25">
      <c r="B1511" s="4"/>
      <c r="C1511" s="73"/>
      <c r="D1511" s="73"/>
      <c r="E1511" s="73"/>
      <c r="F1511" s="73"/>
      <c r="G1511" s="73"/>
      <c r="H1511" s="73"/>
      <c r="I1511" s="73"/>
      <c r="J1511" s="73"/>
      <c r="K1511" s="82"/>
      <c r="L1511" s="81"/>
      <c r="M1511" s="81"/>
      <c r="N1511" s="55"/>
      <c r="O1511" s="55"/>
      <c r="P1511" s="56"/>
      <c r="Q1511" s="17"/>
      <c r="R1511" s="150"/>
      <c r="S1511" s="150"/>
      <c r="T1511" s="150"/>
      <c r="U1511" s="150"/>
      <c r="V1511" s="321"/>
      <c r="W1511" s="338"/>
      <c r="X1511" s="192"/>
      <c r="Y1511" s="53"/>
      <c r="Z1511" s="151"/>
      <c r="AA1511" s="152"/>
      <c r="AB1511" s="152"/>
      <c r="AC1511" s="152"/>
      <c r="AD1511" s="152"/>
      <c r="AE1511" s="20"/>
      <c r="AF1511" s="20"/>
      <c r="AG1511" s="20"/>
      <c r="AH1511" s="20"/>
      <c r="AI1511" s="20"/>
      <c r="AJ1511" s="20"/>
      <c r="AK1511" s="20"/>
      <c r="AL1511" s="20"/>
      <c r="AM1511" s="20"/>
      <c r="AN1511" s="20"/>
      <c r="AO1511" s="20"/>
      <c r="AP1511" s="20"/>
      <c r="AQ1511" s="20"/>
      <c r="AR1511" s="20"/>
      <c r="AS1511" s="20"/>
      <c r="AT1511" s="20"/>
      <c r="AU1511" s="20"/>
      <c r="AV1511" s="20"/>
      <c r="AW1511" s="20"/>
      <c r="AX1511" s="20"/>
      <c r="AY1511" s="20"/>
      <c r="AZ1511" s="20"/>
      <c r="BA1511" s="20"/>
      <c r="BB1511" s="20"/>
      <c r="BC1511" s="20"/>
      <c r="BD1511" s="20"/>
      <c r="BE1511" s="20"/>
      <c r="BF1511" s="20"/>
      <c r="BG1511" s="20"/>
      <c r="BH1511" s="20"/>
      <c r="BI1511" s="20"/>
      <c r="BJ1511" s="20"/>
      <c r="BK1511" s="20"/>
      <c r="BL1511" s="20"/>
      <c r="BM1511" s="20"/>
      <c r="BN1511" s="20"/>
      <c r="BO1511" s="20"/>
      <c r="BP1511" s="20"/>
      <c r="BQ1511" s="20"/>
      <c r="BR1511" s="20"/>
      <c r="BS1511" s="20"/>
      <c r="BT1511" s="20"/>
      <c r="BU1511" s="20"/>
      <c r="BV1511" s="20"/>
      <c r="BW1511" s="20"/>
      <c r="BX1511" s="20"/>
      <c r="BY1511" s="20"/>
      <c r="BZ1511" s="20"/>
      <c r="CA1511" s="20"/>
      <c r="CB1511" s="20"/>
      <c r="CC1511" s="20"/>
      <c r="CD1511" s="20"/>
      <c r="CE1511" s="20"/>
      <c r="CF1511" s="20"/>
      <c r="CG1511" s="20"/>
      <c r="CH1511" s="20"/>
      <c r="CI1511" s="20"/>
      <c r="CJ1511" s="20"/>
      <c r="CK1511" s="20"/>
      <c r="CL1511" s="20"/>
      <c r="CM1511" s="20"/>
      <c r="CN1511" s="20"/>
      <c r="CO1511" s="20"/>
      <c r="CP1511" s="20"/>
      <c r="CQ1511" s="20"/>
      <c r="CR1511" s="20"/>
      <c r="CS1511" s="20"/>
      <c r="CT1511" s="20"/>
      <c r="CU1511" s="20"/>
      <c r="CV1511" s="20"/>
      <c r="CW1511" s="20"/>
      <c r="CX1511" s="20"/>
      <c r="CY1511" s="20"/>
      <c r="CZ1511" s="20"/>
      <c r="DA1511" s="20"/>
      <c r="DB1511" s="20"/>
      <c r="DC1511" s="20"/>
      <c r="DD1511" s="20"/>
      <c r="DE1511" s="20"/>
      <c r="DF1511" s="20"/>
      <c r="DG1511" s="20"/>
      <c r="DH1511" s="20"/>
      <c r="DI1511" s="20"/>
      <c r="DJ1511" s="20"/>
      <c r="DK1511" s="20"/>
      <c r="DL1511" s="20"/>
      <c r="DM1511" s="20"/>
      <c r="DN1511" s="20"/>
      <c r="DO1511" s="20"/>
      <c r="DP1511" s="20"/>
      <c r="DQ1511" s="20"/>
      <c r="DR1511" s="20"/>
      <c r="DS1511" s="20"/>
      <c r="DT1511" s="20"/>
      <c r="DU1511" s="20"/>
      <c r="DV1511" s="20"/>
      <c r="DW1511" s="20"/>
      <c r="DX1511" s="20"/>
      <c r="DY1511" s="20"/>
      <c r="DZ1511" s="20"/>
      <c r="EA1511" s="20"/>
      <c r="EB1511" s="20"/>
      <c r="EC1511" s="20"/>
      <c r="ED1511" s="20"/>
      <c r="EE1511" s="20"/>
      <c r="EF1511" s="20"/>
      <c r="EG1511" s="20"/>
      <c r="EH1511" s="20"/>
      <c r="EK1511" s="21"/>
    </row>
    <row r="1512" spans="1:141" s="19" customFormat="1" ht="12" customHeight="1" x14ac:dyDescent="0.25">
      <c r="B1512" s="4"/>
      <c r="C1512" s="73"/>
      <c r="D1512" s="73"/>
      <c r="E1512" s="73"/>
      <c r="F1512" s="73"/>
      <c r="G1512" s="73"/>
      <c r="H1512" s="73"/>
      <c r="I1512" s="73"/>
      <c r="J1512" s="73"/>
      <c r="K1512" s="82"/>
      <c r="L1512" s="81"/>
      <c r="M1512" s="81"/>
      <c r="N1512" s="55"/>
      <c r="O1512" s="55"/>
      <c r="P1512" s="56"/>
      <c r="Q1512" s="17"/>
      <c r="R1512" s="150"/>
      <c r="S1512" s="150"/>
      <c r="T1512" s="150"/>
      <c r="U1512" s="150"/>
      <c r="V1512" s="321"/>
      <c r="W1512" s="338"/>
      <c r="X1512" s="192"/>
      <c r="Y1512" s="53"/>
      <c r="Z1512" s="151"/>
      <c r="AA1512" s="152"/>
      <c r="AB1512" s="152"/>
      <c r="AC1512" s="152"/>
      <c r="AD1512" s="152"/>
      <c r="AE1512" s="20"/>
      <c r="AF1512" s="20"/>
      <c r="AG1512" s="20"/>
      <c r="AH1512" s="20"/>
      <c r="AI1512" s="20"/>
      <c r="AJ1512" s="20"/>
      <c r="AK1512" s="20"/>
      <c r="AL1512" s="20"/>
      <c r="AM1512" s="20"/>
      <c r="AN1512" s="20"/>
      <c r="AO1512" s="20"/>
      <c r="AP1512" s="20"/>
      <c r="AQ1512" s="20"/>
      <c r="AR1512" s="20"/>
      <c r="AS1512" s="20"/>
      <c r="AT1512" s="20"/>
      <c r="AU1512" s="20"/>
      <c r="AV1512" s="20"/>
      <c r="AW1512" s="20"/>
      <c r="AX1512" s="20"/>
      <c r="AY1512" s="20"/>
      <c r="AZ1512" s="20"/>
      <c r="BA1512" s="20"/>
      <c r="BB1512" s="20"/>
      <c r="BC1512" s="20"/>
      <c r="BD1512" s="20"/>
      <c r="BE1512" s="20"/>
      <c r="BF1512" s="20"/>
      <c r="BG1512" s="20"/>
      <c r="BH1512" s="20"/>
      <c r="BI1512" s="20"/>
      <c r="BJ1512" s="20"/>
      <c r="BK1512" s="20"/>
      <c r="BL1512" s="20"/>
      <c r="BM1512" s="20"/>
      <c r="BN1512" s="20"/>
      <c r="BO1512" s="20"/>
      <c r="BP1512" s="20"/>
      <c r="BQ1512" s="20"/>
      <c r="BR1512" s="20"/>
      <c r="BS1512" s="20"/>
      <c r="BT1512" s="20"/>
      <c r="BU1512" s="20"/>
      <c r="BV1512" s="20"/>
      <c r="BW1512" s="20"/>
      <c r="BX1512" s="20"/>
      <c r="BY1512" s="20"/>
      <c r="BZ1512" s="20"/>
      <c r="CA1512" s="20"/>
      <c r="CB1512" s="20"/>
      <c r="CC1512" s="20"/>
      <c r="CD1512" s="20"/>
      <c r="CE1512" s="20"/>
      <c r="CF1512" s="20"/>
      <c r="CG1512" s="20"/>
      <c r="CH1512" s="20"/>
      <c r="CI1512" s="20"/>
      <c r="CJ1512" s="20"/>
      <c r="CK1512" s="20"/>
      <c r="CL1512" s="20"/>
      <c r="CM1512" s="20"/>
      <c r="CN1512" s="20"/>
      <c r="CO1512" s="20"/>
      <c r="CP1512" s="20"/>
      <c r="CQ1512" s="20"/>
      <c r="CR1512" s="20"/>
      <c r="CS1512" s="20"/>
      <c r="CT1512" s="20"/>
      <c r="CU1512" s="20"/>
      <c r="CV1512" s="20"/>
      <c r="CW1512" s="20"/>
      <c r="CX1512" s="20"/>
      <c r="CY1512" s="20"/>
      <c r="CZ1512" s="20"/>
      <c r="DA1512" s="20"/>
      <c r="DB1512" s="20"/>
      <c r="DC1512" s="20"/>
      <c r="DD1512" s="20"/>
      <c r="DE1512" s="20"/>
      <c r="DF1512" s="20"/>
      <c r="DG1512" s="20"/>
      <c r="DH1512" s="20"/>
      <c r="DI1512" s="20"/>
      <c r="DJ1512" s="20"/>
      <c r="DK1512" s="20"/>
      <c r="DL1512" s="20"/>
      <c r="DM1512" s="20"/>
      <c r="DN1512" s="20"/>
      <c r="DO1512" s="20"/>
      <c r="DP1512" s="20"/>
      <c r="DQ1512" s="20"/>
      <c r="DR1512" s="20"/>
      <c r="DS1512" s="20"/>
      <c r="DT1512" s="20"/>
      <c r="DU1512" s="20"/>
      <c r="DV1512" s="20"/>
      <c r="DW1512" s="20"/>
      <c r="DX1512" s="20"/>
      <c r="DY1512" s="20"/>
      <c r="DZ1512" s="20"/>
      <c r="EA1512" s="20"/>
      <c r="EB1512" s="20"/>
      <c r="EC1512" s="20"/>
      <c r="ED1512" s="20"/>
      <c r="EE1512" s="20"/>
      <c r="EF1512" s="20"/>
      <c r="EG1512" s="20"/>
      <c r="EH1512" s="20"/>
      <c r="EK1512" s="21"/>
    </row>
    <row r="1513" spans="1:141" s="19" customFormat="1" ht="12" customHeight="1" x14ac:dyDescent="0.25">
      <c r="B1513" s="4"/>
      <c r="C1513" s="73"/>
      <c r="D1513" s="73"/>
      <c r="E1513" s="73"/>
      <c r="F1513" s="73"/>
      <c r="G1513" s="73"/>
      <c r="H1513" s="73"/>
      <c r="I1513" s="73"/>
      <c r="J1513" s="73"/>
      <c r="K1513" s="82"/>
      <c r="L1513" s="81"/>
      <c r="M1513" s="81"/>
      <c r="N1513" s="55"/>
      <c r="O1513" s="55"/>
      <c r="P1513" s="56"/>
      <c r="Q1513" s="17"/>
      <c r="R1513" s="150"/>
      <c r="S1513" s="150"/>
      <c r="T1513" s="150"/>
      <c r="U1513" s="150"/>
      <c r="V1513" s="321"/>
      <c r="W1513" s="338"/>
      <c r="X1513" s="192"/>
      <c r="Y1513" s="195"/>
      <c r="Z1513" s="151"/>
      <c r="AA1513" s="152"/>
      <c r="AB1513" s="152"/>
      <c r="AC1513" s="152"/>
      <c r="AD1513" s="152"/>
      <c r="AE1513" s="20"/>
      <c r="AF1513" s="20"/>
      <c r="AG1513" s="20"/>
      <c r="AH1513" s="20"/>
      <c r="AI1513" s="20"/>
      <c r="AJ1513" s="20"/>
      <c r="AK1513" s="20"/>
      <c r="AL1513" s="20"/>
      <c r="AM1513" s="20"/>
      <c r="AN1513" s="20"/>
      <c r="AO1513" s="20"/>
      <c r="AP1513" s="20"/>
      <c r="AQ1513" s="20"/>
      <c r="AR1513" s="20"/>
      <c r="AS1513" s="20"/>
      <c r="AT1513" s="20"/>
      <c r="AU1513" s="20"/>
      <c r="AV1513" s="20"/>
      <c r="AW1513" s="20"/>
      <c r="AX1513" s="20"/>
      <c r="AY1513" s="20"/>
      <c r="AZ1513" s="20"/>
      <c r="BA1513" s="20"/>
      <c r="BB1513" s="20"/>
      <c r="BC1513" s="20"/>
      <c r="BD1513" s="20"/>
      <c r="BE1513" s="20"/>
      <c r="BF1513" s="20"/>
      <c r="BG1513" s="20"/>
      <c r="BH1513" s="20"/>
      <c r="BI1513" s="20"/>
      <c r="BJ1513" s="20"/>
      <c r="BK1513" s="20"/>
      <c r="BL1513" s="20"/>
      <c r="BM1513" s="20"/>
      <c r="BN1513" s="20"/>
      <c r="BO1513" s="20"/>
      <c r="BP1513" s="20"/>
      <c r="BQ1513" s="20"/>
      <c r="BR1513" s="20"/>
      <c r="BS1513" s="20"/>
      <c r="BT1513" s="20"/>
      <c r="BU1513" s="20"/>
      <c r="BV1513" s="20"/>
      <c r="BW1513" s="20"/>
      <c r="BX1513" s="20"/>
      <c r="BY1513" s="20"/>
      <c r="BZ1513" s="20"/>
      <c r="CA1513" s="20"/>
      <c r="CB1513" s="20"/>
      <c r="CC1513" s="20"/>
      <c r="CD1513" s="20"/>
      <c r="CE1513" s="20"/>
      <c r="CF1513" s="20"/>
      <c r="CG1513" s="20"/>
      <c r="CH1513" s="20"/>
      <c r="CI1513" s="20"/>
      <c r="CJ1513" s="20"/>
      <c r="CK1513" s="20"/>
      <c r="CL1513" s="20"/>
      <c r="CM1513" s="20"/>
      <c r="CN1513" s="20"/>
      <c r="CO1513" s="20"/>
      <c r="CP1513" s="20"/>
      <c r="CQ1513" s="20"/>
      <c r="CR1513" s="20"/>
      <c r="CS1513" s="20"/>
      <c r="CT1513" s="20"/>
      <c r="CU1513" s="20"/>
      <c r="CV1513" s="20"/>
      <c r="CW1513" s="20"/>
      <c r="CX1513" s="20"/>
      <c r="CY1513" s="20"/>
      <c r="CZ1513" s="20"/>
      <c r="DA1513" s="20"/>
      <c r="DB1513" s="20"/>
      <c r="DC1513" s="20"/>
      <c r="DD1513" s="20"/>
      <c r="DE1513" s="20"/>
      <c r="DF1513" s="20"/>
      <c r="DG1513" s="20"/>
      <c r="DH1513" s="20"/>
      <c r="DI1513" s="20"/>
      <c r="DJ1513" s="20"/>
      <c r="DK1513" s="20"/>
      <c r="DL1513" s="20"/>
      <c r="DM1513" s="20"/>
      <c r="DN1513" s="20"/>
      <c r="DO1513" s="20"/>
      <c r="DP1513" s="20"/>
      <c r="DQ1513" s="20"/>
      <c r="DR1513" s="20"/>
      <c r="DS1513" s="20"/>
      <c r="DT1513" s="20"/>
      <c r="DU1513" s="20"/>
      <c r="DV1513" s="20"/>
      <c r="DW1513" s="20"/>
      <c r="DX1513" s="20"/>
      <c r="DY1513" s="20"/>
      <c r="DZ1513" s="20"/>
      <c r="EA1513" s="20"/>
      <c r="EB1513" s="20"/>
      <c r="EC1513" s="20"/>
      <c r="ED1513" s="20"/>
      <c r="EE1513" s="20"/>
      <c r="EF1513" s="20"/>
      <c r="EG1513" s="20"/>
      <c r="EH1513" s="20"/>
      <c r="EK1513" s="21"/>
    </row>
    <row r="1514" spans="1:141" ht="12" customHeight="1" x14ac:dyDescent="0.25">
      <c r="B1514" s="4"/>
      <c r="C1514" s="73"/>
      <c r="D1514" s="73"/>
      <c r="E1514" s="73"/>
      <c r="F1514" s="73"/>
      <c r="G1514" s="73"/>
      <c r="H1514" s="73"/>
      <c r="I1514" s="73"/>
      <c r="J1514" s="73"/>
      <c r="K1514" s="82"/>
      <c r="L1514" s="81"/>
      <c r="M1514" s="81"/>
      <c r="N1514" s="55"/>
      <c r="O1514" s="55"/>
      <c r="P1514" s="56"/>
      <c r="Q1514" s="8"/>
      <c r="R1514" s="148"/>
      <c r="S1514" s="148"/>
      <c r="T1514" s="148"/>
      <c r="U1514" s="148"/>
      <c r="Y1514" s="193"/>
    </row>
    <row r="1515" spans="1:141" ht="12" customHeight="1" x14ac:dyDescent="0.25">
      <c r="B1515" s="4"/>
      <c r="C1515" s="73"/>
      <c r="D1515" s="73"/>
      <c r="E1515" s="73"/>
      <c r="F1515" s="73"/>
      <c r="G1515" s="73"/>
      <c r="H1515" s="73"/>
      <c r="I1515" s="73"/>
      <c r="J1515" s="73"/>
      <c r="K1515" s="82"/>
      <c r="L1515" s="81"/>
      <c r="M1515" s="81"/>
      <c r="N1515" s="55"/>
      <c r="O1515" s="55"/>
      <c r="P1515" s="56"/>
      <c r="Q1515" s="8"/>
      <c r="R1515" s="148"/>
      <c r="S1515" s="148"/>
      <c r="T1515" s="148"/>
      <c r="U1515" s="148"/>
      <c r="Y1515" s="193"/>
    </row>
    <row r="1516" spans="1:141" ht="12" customHeight="1" x14ac:dyDescent="0.25">
      <c r="B1516" s="4"/>
      <c r="C1516" s="73"/>
      <c r="D1516" s="73"/>
      <c r="E1516" s="73"/>
      <c r="F1516" s="73"/>
      <c r="G1516" s="73"/>
      <c r="H1516" s="73"/>
      <c r="I1516" s="73"/>
      <c r="J1516" s="73"/>
      <c r="K1516" s="82"/>
      <c r="L1516" s="81"/>
      <c r="M1516" s="81"/>
      <c r="N1516" s="55"/>
      <c r="O1516" s="55"/>
      <c r="P1516" s="56"/>
      <c r="Q1516" s="8"/>
      <c r="R1516" s="148"/>
      <c r="S1516" s="148"/>
      <c r="T1516" s="148"/>
      <c r="U1516" s="148"/>
      <c r="Y1516" s="193"/>
    </row>
    <row r="1517" spans="1:141" ht="12" customHeight="1" x14ac:dyDescent="0.25">
      <c r="B1517" s="4"/>
      <c r="C1517" s="73"/>
      <c r="D1517" s="73"/>
      <c r="E1517" s="73"/>
      <c r="F1517" s="73"/>
      <c r="G1517" s="73"/>
      <c r="H1517" s="73"/>
      <c r="I1517" s="73"/>
      <c r="J1517" s="73"/>
      <c r="K1517" s="82"/>
      <c r="L1517" s="81"/>
      <c r="M1517" s="81"/>
      <c r="N1517" s="55"/>
      <c r="O1517" s="55"/>
      <c r="P1517" s="56"/>
      <c r="Q1517" s="8"/>
      <c r="R1517" s="148"/>
      <c r="S1517" s="148"/>
      <c r="T1517" s="148"/>
      <c r="U1517" s="148"/>
      <c r="Y1517" s="193"/>
    </row>
    <row r="1518" spans="1:141" ht="12" customHeight="1" x14ac:dyDescent="0.25">
      <c r="B1518" s="4"/>
      <c r="C1518" s="73"/>
      <c r="D1518" s="73"/>
      <c r="E1518" s="73"/>
      <c r="F1518" s="73"/>
      <c r="G1518" s="73"/>
      <c r="H1518" s="73"/>
      <c r="I1518" s="73"/>
      <c r="J1518" s="73"/>
      <c r="K1518" s="82"/>
      <c r="L1518" s="81"/>
      <c r="M1518" s="81"/>
      <c r="N1518" s="55"/>
      <c r="O1518" s="55"/>
      <c r="P1518" s="56"/>
      <c r="Q1518" s="8"/>
      <c r="R1518" s="148"/>
      <c r="S1518" s="148"/>
      <c r="T1518" s="148"/>
      <c r="U1518" s="148"/>
      <c r="Y1518" s="193"/>
    </row>
    <row r="1519" spans="1:141" s="19" customFormat="1" ht="12" customHeight="1" x14ac:dyDescent="0.25">
      <c r="B1519" s="4"/>
      <c r="C1519" s="73"/>
      <c r="D1519" s="73"/>
      <c r="E1519" s="73"/>
      <c r="F1519" s="73"/>
      <c r="G1519" s="73"/>
      <c r="H1519" s="73"/>
      <c r="I1519" s="73"/>
      <c r="J1519" s="73"/>
      <c r="K1519" s="82"/>
      <c r="L1519" s="81"/>
      <c r="M1519" s="81"/>
      <c r="N1519" s="55"/>
      <c r="O1519" s="55"/>
      <c r="P1519" s="56"/>
      <c r="Q1519" s="17"/>
      <c r="R1519" s="150"/>
      <c r="S1519" s="150"/>
      <c r="T1519" s="150"/>
      <c r="U1519" s="150"/>
      <c r="V1519" s="321"/>
      <c r="W1519" s="338"/>
      <c r="X1519" s="192"/>
      <c r="Y1519" s="195"/>
      <c r="Z1519" s="151"/>
      <c r="AA1519" s="152"/>
      <c r="AB1519" s="152"/>
      <c r="AC1519" s="152"/>
      <c r="AD1519" s="152"/>
      <c r="AE1519" s="20"/>
      <c r="AF1519" s="20"/>
      <c r="AG1519" s="20"/>
      <c r="AH1519" s="20"/>
      <c r="AI1519" s="20"/>
      <c r="AJ1519" s="20"/>
      <c r="AK1519" s="20"/>
      <c r="AL1519" s="20"/>
      <c r="AM1519" s="20"/>
      <c r="AN1519" s="20"/>
      <c r="AO1519" s="20"/>
      <c r="AP1519" s="20"/>
      <c r="AQ1519" s="20"/>
      <c r="AR1519" s="20"/>
      <c r="AS1519" s="20"/>
      <c r="AT1519" s="20"/>
      <c r="AU1519" s="20"/>
      <c r="AV1519" s="20"/>
      <c r="AW1519" s="20"/>
      <c r="AX1519" s="20"/>
      <c r="AY1519" s="20"/>
      <c r="AZ1519" s="20"/>
      <c r="BA1519" s="20"/>
      <c r="BB1519" s="20"/>
      <c r="BC1519" s="20"/>
      <c r="BD1519" s="20"/>
      <c r="BE1519" s="20"/>
      <c r="BF1519" s="20"/>
      <c r="BG1519" s="20"/>
      <c r="BH1519" s="20"/>
      <c r="BI1519" s="20"/>
      <c r="BJ1519" s="20"/>
      <c r="BK1519" s="20"/>
      <c r="BL1519" s="20"/>
      <c r="BM1519" s="20"/>
      <c r="BN1519" s="20"/>
      <c r="BO1519" s="20"/>
      <c r="BP1519" s="20"/>
      <c r="BQ1519" s="20"/>
      <c r="BR1519" s="20"/>
      <c r="BS1519" s="20"/>
      <c r="BT1519" s="20"/>
      <c r="BU1519" s="20"/>
      <c r="BV1519" s="20"/>
      <c r="BW1519" s="20"/>
      <c r="BX1519" s="20"/>
      <c r="BY1519" s="20"/>
      <c r="BZ1519" s="20"/>
      <c r="CA1519" s="20"/>
      <c r="CB1519" s="20"/>
      <c r="CC1519" s="20"/>
      <c r="CD1519" s="20"/>
      <c r="CE1519" s="20"/>
      <c r="CF1519" s="20"/>
      <c r="CG1519" s="20"/>
      <c r="CH1519" s="20"/>
      <c r="CI1519" s="20"/>
      <c r="CJ1519" s="20"/>
      <c r="CK1519" s="20"/>
      <c r="CL1519" s="20"/>
      <c r="CM1519" s="20"/>
      <c r="CN1519" s="20"/>
      <c r="CO1519" s="20"/>
      <c r="CP1519" s="20"/>
      <c r="CQ1519" s="20"/>
      <c r="CR1519" s="20"/>
      <c r="CS1519" s="20"/>
      <c r="CT1519" s="20"/>
      <c r="CU1519" s="20"/>
      <c r="CV1519" s="20"/>
      <c r="CW1519" s="20"/>
      <c r="CX1519" s="20"/>
      <c r="CY1519" s="20"/>
      <c r="CZ1519" s="20"/>
      <c r="DA1519" s="20"/>
      <c r="DB1519" s="20"/>
      <c r="DC1519" s="20"/>
      <c r="DD1519" s="20"/>
      <c r="DE1519" s="20"/>
      <c r="DF1519" s="20"/>
      <c r="DG1519" s="20"/>
      <c r="DH1519" s="20"/>
      <c r="DI1519" s="20"/>
      <c r="DJ1519" s="20"/>
      <c r="DK1519" s="20"/>
      <c r="DL1519" s="20"/>
      <c r="DM1519" s="20"/>
      <c r="DN1519" s="20"/>
      <c r="DO1519" s="20"/>
      <c r="DP1519" s="20"/>
      <c r="DQ1519" s="20"/>
      <c r="DR1519" s="20"/>
      <c r="DS1519" s="20"/>
      <c r="DT1519" s="20"/>
      <c r="DU1519" s="20"/>
      <c r="DV1519" s="20"/>
      <c r="DW1519" s="20"/>
      <c r="DX1519" s="20"/>
      <c r="DY1519" s="20"/>
      <c r="DZ1519" s="20"/>
      <c r="EA1519" s="20"/>
      <c r="EB1519" s="20"/>
      <c r="EC1519" s="20"/>
      <c r="ED1519" s="20"/>
      <c r="EE1519" s="20"/>
      <c r="EF1519" s="20"/>
      <c r="EG1519" s="20"/>
      <c r="EH1519" s="20"/>
      <c r="EK1519" s="21"/>
    </row>
    <row r="1520" spans="1:141" s="19" customFormat="1" ht="12" customHeight="1" x14ac:dyDescent="0.25">
      <c r="B1520" s="4"/>
      <c r="C1520" s="73"/>
      <c r="D1520" s="73"/>
      <c r="E1520" s="73"/>
      <c r="F1520" s="73"/>
      <c r="G1520" s="73"/>
      <c r="H1520" s="73"/>
      <c r="I1520" s="73"/>
      <c r="J1520" s="73"/>
      <c r="K1520" s="82"/>
      <c r="L1520" s="81"/>
      <c r="M1520" s="81"/>
      <c r="N1520" s="55"/>
      <c r="O1520" s="55"/>
      <c r="P1520" s="56"/>
      <c r="Q1520" s="17"/>
      <c r="R1520" s="150"/>
      <c r="S1520" s="150"/>
      <c r="T1520" s="150"/>
      <c r="U1520" s="150"/>
      <c r="V1520" s="321"/>
      <c r="W1520" s="338"/>
      <c r="X1520" s="192"/>
      <c r="Y1520" s="195"/>
      <c r="Z1520" s="151"/>
      <c r="AA1520" s="152"/>
      <c r="AB1520" s="152"/>
      <c r="AC1520" s="152"/>
      <c r="AD1520" s="152"/>
      <c r="AE1520" s="20"/>
      <c r="AF1520" s="20"/>
      <c r="AG1520" s="20"/>
      <c r="AH1520" s="20"/>
      <c r="AI1520" s="20"/>
      <c r="AJ1520" s="20"/>
      <c r="AK1520" s="20"/>
      <c r="AL1520" s="20"/>
      <c r="AM1520" s="20"/>
      <c r="AN1520" s="20"/>
      <c r="AO1520" s="20"/>
      <c r="AP1520" s="20"/>
      <c r="AQ1520" s="20"/>
      <c r="AR1520" s="20"/>
      <c r="AS1520" s="20"/>
      <c r="AT1520" s="20"/>
      <c r="AU1520" s="20"/>
      <c r="AV1520" s="20"/>
      <c r="AW1520" s="20"/>
      <c r="AX1520" s="20"/>
      <c r="AY1520" s="20"/>
      <c r="AZ1520" s="20"/>
      <c r="BA1520" s="20"/>
      <c r="BB1520" s="20"/>
      <c r="BC1520" s="20"/>
      <c r="BD1520" s="20"/>
      <c r="BE1520" s="20"/>
      <c r="BF1520" s="20"/>
      <c r="BG1520" s="20"/>
      <c r="BH1520" s="20"/>
      <c r="BI1520" s="20"/>
      <c r="BJ1520" s="20"/>
      <c r="BK1520" s="20"/>
      <c r="BL1520" s="20"/>
      <c r="BM1520" s="20"/>
      <c r="BN1520" s="20"/>
      <c r="BO1520" s="20"/>
      <c r="BP1520" s="20"/>
      <c r="BQ1520" s="20"/>
      <c r="BR1520" s="20"/>
      <c r="BS1520" s="20"/>
      <c r="BT1520" s="20"/>
      <c r="BU1520" s="20"/>
      <c r="BV1520" s="20"/>
      <c r="BW1520" s="20"/>
      <c r="BX1520" s="20"/>
      <c r="BY1520" s="20"/>
      <c r="BZ1520" s="20"/>
      <c r="CA1520" s="20"/>
      <c r="CB1520" s="20"/>
      <c r="CC1520" s="20"/>
      <c r="CD1520" s="20"/>
      <c r="CE1520" s="20"/>
      <c r="CF1520" s="20"/>
      <c r="CG1520" s="20"/>
      <c r="CH1520" s="20"/>
      <c r="CI1520" s="20"/>
      <c r="CJ1520" s="20"/>
      <c r="CK1520" s="20"/>
      <c r="CL1520" s="20"/>
      <c r="CM1520" s="20"/>
      <c r="CN1520" s="20"/>
      <c r="CO1520" s="20"/>
      <c r="CP1520" s="20"/>
      <c r="CQ1520" s="20"/>
      <c r="CR1520" s="20"/>
      <c r="CS1520" s="20"/>
      <c r="CT1520" s="20"/>
      <c r="CU1520" s="20"/>
      <c r="CV1520" s="20"/>
      <c r="CW1520" s="20"/>
      <c r="CX1520" s="20"/>
      <c r="CY1520" s="20"/>
      <c r="CZ1520" s="20"/>
      <c r="DA1520" s="20"/>
      <c r="DB1520" s="20"/>
      <c r="DC1520" s="20"/>
      <c r="DD1520" s="20"/>
      <c r="DE1520" s="20"/>
      <c r="DF1520" s="20"/>
      <c r="DG1520" s="20"/>
      <c r="DH1520" s="20"/>
      <c r="DI1520" s="20"/>
      <c r="DJ1520" s="20"/>
      <c r="DK1520" s="20"/>
      <c r="DL1520" s="20"/>
      <c r="DM1520" s="20"/>
      <c r="DN1520" s="20"/>
      <c r="DO1520" s="20"/>
      <c r="DP1520" s="20"/>
      <c r="DQ1520" s="20"/>
      <c r="DR1520" s="20"/>
      <c r="DS1520" s="20"/>
      <c r="DT1520" s="20"/>
      <c r="DU1520" s="20"/>
      <c r="DV1520" s="20"/>
      <c r="DW1520" s="20"/>
      <c r="DX1520" s="20"/>
      <c r="DY1520" s="20"/>
      <c r="DZ1520" s="20"/>
      <c r="EA1520" s="20"/>
      <c r="EB1520" s="20"/>
      <c r="EC1520" s="20"/>
      <c r="ED1520" s="20"/>
      <c r="EE1520" s="20"/>
      <c r="EF1520" s="20"/>
      <c r="EG1520" s="20"/>
      <c r="EH1520" s="20"/>
      <c r="EK1520" s="21"/>
    </row>
    <row r="1521" spans="1:141" s="19" customFormat="1" ht="12" customHeight="1" x14ac:dyDescent="0.25">
      <c r="B1521" s="4"/>
      <c r="C1521" s="73"/>
      <c r="D1521" s="73"/>
      <c r="E1521" s="73"/>
      <c r="F1521" s="73"/>
      <c r="G1521" s="73"/>
      <c r="H1521" s="73"/>
      <c r="I1521" s="73"/>
      <c r="J1521" s="73"/>
      <c r="K1521" s="82"/>
      <c r="L1521" s="81"/>
      <c r="M1521" s="81"/>
      <c r="N1521" s="55"/>
      <c r="O1521" s="55"/>
      <c r="P1521" s="56"/>
      <c r="Q1521" s="17"/>
      <c r="R1521" s="150"/>
      <c r="S1521" s="150"/>
      <c r="T1521" s="150"/>
      <c r="U1521" s="150"/>
      <c r="V1521" s="321"/>
      <c r="W1521" s="338"/>
      <c r="X1521" s="192"/>
      <c r="Y1521" s="195"/>
      <c r="Z1521" s="151"/>
      <c r="AA1521" s="152"/>
      <c r="AB1521" s="152"/>
      <c r="AC1521" s="152"/>
      <c r="AD1521" s="152"/>
      <c r="AE1521" s="20"/>
      <c r="AF1521" s="20"/>
      <c r="AG1521" s="20"/>
      <c r="AH1521" s="20"/>
      <c r="AI1521" s="20"/>
      <c r="AJ1521" s="20"/>
      <c r="AK1521" s="20"/>
      <c r="AL1521" s="20"/>
      <c r="AM1521" s="20"/>
      <c r="AN1521" s="20"/>
      <c r="AO1521" s="20"/>
      <c r="AP1521" s="20"/>
      <c r="AQ1521" s="20"/>
      <c r="AR1521" s="20"/>
      <c r="AS1521" s="20"/>
      <c r="AT1521" s="20"/>
      <c r="AU1521" s="20"/>
      <c r="AV1521" s="20"/>
      <c r="AW1521" s="20"/>
      <c r="AX1521" s="20"/>
      <c r="AY1521" s="20"/>
      <c r="AZ1521" s="20"/>
      <c r="BA1521" s="20"/>
      <c r="BB1521" s="20"/>
      <c r="BC1521" s="20"/>
      <c r="BD1521" s="20"/>
      <c r="BE1521" s="20"/>
      <c r="BF1521" s="20"/>
      <c r="BG1521" s="20"/>
      <c r="BH1521" s="20"/>
      <c r="BI1521" s="20"/>
      <c r="BJ1521" s="20"/>
      <c r="BK1521" s="20"/>
      <c r="BL1521" s="20"/>
      <c r="BM1521" s="20"/>
      <c r="BN1521" s="20"/>
      <c r="BO1521" s="20"/>
      <c r="BP1521" s="20"/>
      <c r="BQ1521" s="20"/>
      <c r="BR1521" s="20"/>
      <c r="BS1521" s="20"/>
      <c r="BT1521" s="20"/>
      <c r="BU1521" s="20"/>
      <c r="BV1521" s="20"/>
      <c r="BW1521" s="20"/>
      <c r="BX1521" s="20"/>
      <c r="BY1521" s="20"/>
      <c r="BZ1521" s="20"/>
      <c r="CA1521" s="20"/>
      <c r="CB1521" s="20"/>
      <c r="CC1521" s="20"/>
      <c r="CD1521" s="20"/>
      <c r="CE1521" s="20"/>
      <c r="CF1521" s="20"/>
      <c r="CG1521" s="20"/>
      <c r="CH1521" s="20"/>
      <c r="CI1521" s="20"/>
      <c r="CJ1521" s="20"/>
      <c r="CK1521" s="20"/>
      <c r="CL1521" s="20"/>
      <c r="CM1521" s="20"/>
      <c r="CN1521" s="20"/>
      <c r="CO1521" s="20"/>
      <c r="CP1521" s="20"/>
      <c r="CQ1521" s="20"/>
      <c r="CR1521" s="20"/>
      <c r="CS1521" s="20"/>
      <c r="CT1521" s="20"/>
      <c r="CU1521" s="20"/>
      <c r="CV1521" s="20"/>
      <c r="CW1521" s="20"/>
      <c r="CX1521" s="20"/>
      <c r="CY1521" s="20"/>
      <c r="CZ1521" s="20"/>
      <c r="DA1521" s="20"/>
      <c r="DB1521" s="20"/>
      <c r="DC1521" s="20"/>
      <c r="DD1521" s="20"/>
      <c r="DE1521" s="20"/>
      <c r="DF1521" s="20"/>
      <c r="DG1521" s="20"/>
      <c r="DH1521" s="20"/>
      <c r="DI1521" s="20"/>
      <c r="DJ1521" s="20"/>
      <c r="DK1521" s="20"/>
      <c r="DL1521" s="20"/>
      <c r="DM1521" s="20"/>
      <c r="DN1521" s="20"/>
      <c r="DO1521" s="20"/>
      <c r="DP1521" s="20"/>
      <c r="DQ1521" s="20"/>
      <c r="DR1521" s="20"/>
      <c r="DS1521" s="20"/>
      <c r="DT1521" s="20"/>
      <c r="DU1521" s="20"/>
      <c r="DV1521" s="20"/>
      <c r="DW1521" s="20"/>
      <c r="DX1521" s="20"/>
      <c r="DY1521" s="20"/>
      <c r="DZ1521" s="20"/>
      <c r="EA1521" s="20"/>
      <c r="EB1521" s="20"/>
      <c r="EC1521" s="20"/>
      <c r="ED1521" s="20"/>
      <c r="EE1521" s="20"/>
      <c r="EF1521" s="20"/>
      <c r="EG1521" s="20"/>
      <c r="EH1521" s="20"/>
      <c r="EK1521" s="21"/>
    </row>
    <row r="1522" spans="1:141" s="19" customFormat="1" ht="12" customHeight="1" x14ac:dyDescent="0.25">
      <c r="B1522" s="4"/>
      <c r="C1522" s="73"/>
      <c r="D1522" s="73"/>
      <c r="E1522" s="73"/>
      <c r="F1522" s="73"/>
      <c r="G1522" s="73"/>
      <c r="H1522" s="73"/>
      <c r="I1522" s="73"/>
      <c r="J1522" s="73"/>
      <c r="K1522" s="82"/>
      <c r="L1522" s="81"/>
      <c r="M1522" s="81"/>
      <c r="N1522" s="55"/>
      <c r="O1522" s="55"/>
      <c r="P1522" s="56"/>
      <c r="Q1522" s="17"/>
      <c r="R1522" s="150"/>
      <c r="S1522" s="150"/>
      <c r="T1522" s="150"/>
      <c r="U1522" s="150"/>
      <c r="V1522" s="321"/>
      <c r="W1522" s="338"/>
      <c r="X1522" s="192"/>
      <c r="Y1522" s="195"/>
      <c r="Z1522" s="151"/>
      <c r="AA1522" s="152"/>
      <c r="AB1522" s="152"/>
      <c r="AC1522" s="152"/>
      <c r="AD1522" s="152"/>
      <c r="AE1522" s="20"/>
      <c r="AF1522" s="20"/>
      <c r="AG1522" s="20"/>
      <c r="AH1522" s="20"/>
      <c r="AI1522" s="20"/>
      <c r="AJ1522" s="20"/>
      <c r="AK1522" s="20"/>
      <c r="AL1522" s="20"/>
      <c r="AM1522" s="20"/>
      <c r="AN1522" s="20"/>
      <c r="AO1522" s="20"/>
      <c r="AP1522" s="20"/>
      <c r="AQ1522" s="20"/>
      <c r="AR1522" s="20"/>
      <c r="AS1522" s="20"/>
      <c r="AT1522" s="20"/>
      <c r="AU1522" s="20"/>
      <c r="AV1522" s="20"/>
      <c r="AW1522" s="20"/>
      <c r="AX1522" s="20"/>
      <c r="AY1522" s="20"/>
      <c r="AZ1522" s="20"/>
      <c r="BA1522" s="20"/>
      <c r="BB1522" s="20"/>
      <c r="BC1522" s="20"/>
      <c r="BD1522" s="20"/>
      <c r="BE1522" s="20"/>
      <c r="BF1522" s="20"/>
      <c r="BG1522" s="20"/>
      <c r="BH1522" s="20"/>
      <c r="BI1522" s="20"/>
      <c r="BJ1522" s="20"/>
      <c r="BK1522" s="20"/>
      <c r="BL1522" s="20"/>
      <c r="BM1522" s="20"/>
      <c r="BN1522" s="20"/>
      <c r="BO1522" s="20"/>
      <c r="BP1522" s="20"/>
      <c r="BQ1522" s="20"/>
      <c r="BR1522" s="20"/>
      <c r="BS1522" s="20"/>
      <c r="BT1522" s="20"/>
      <c r="BU1522" s="20"/>
      <c r="BV1522" s="20"/>
      <c r="BW1522" s="20"/>
      <c r="BX1522" s="20"/>
      <c r="BY1522" s="20"/>
      <c r="BZ1522" s="20"/>
      <c r="CA1522" s="20"/>
      <c r="CB1522" s="20"/>
      <c r="CC1522" s="20"/>
      <c r="CD1522" s="20"/>
      <c r="CE1522" s="20"/>
      <c r="CF1522" s="20"/>
      <c r="CG1522" s="20"/>
      <c r="CH1522" s="20"/>
      <c r="CI1522" s="20"/>
      <c r="CJ1522" s="20"/>
      <c r="CK1522" s="20"/>
      <c r="CL1522" s="20"/>
      <c r="CM1522" s="20"/>
      <c r="CN1522" s="20"/>
      <c r="CO1522" s="20"/>
      <c r="CP1522" s="20"/>
      <c r="CQ1522" s="20"/>
      <c r="CR1522" s="20"/>
      <c r="CS1522" s="20"/>
      <c r="CT1522" s="20"/>
      <c r="CU1522" s="20"/>
      <c r="CV1522" s="20"/>
      <c r="CW1522" s="20"/>
      <c r="CX1522" s="20"/>
      <c r="CY1522" s="20"/>
      <c r="CZ1522" s="20"/>
      <c r="DA1522" s="20"/>
      <c r="DB1522" s="20"/>
      <c r="DC1522" s="20"/>
      <c r="DD1522" s="20"/>
      <c r="DE1522" s="20"/>
      <c r="DF1522" s="20"/>
      <c r="DG1522" s="20"/>
      <c r="DH1522" s="20"/>
      <c r="DI1522" s="20"/>
      <c r="DJ1522" s="20"/>
      <c r="DK1522" s="20"/>
      <c r="DL1522" s="20"/>
      <c r="DM1522" s="20"/>
      <c r="DN1522" s="20"/>
      <c r="DO1522" s="20"/>
      <c r="DP1522" s="20"/>
      <c r="DQ1522" s="20"/>
      <c r="DR1522" s="20"/>
      <c r="DS1522" s="20"/>
      <c r="DT1522" s="20"/>
      <c r="DU1522" s="20"/>
      <c r="DV1522" s="20"/>
      <c r="DW1522" s="20"/>
      <c r="DX1522" s="20"/>
      <c r="DY1522" s="20"/>
      <c r="DZ1522" s="20"/>
      <c r="EA1522" s="20"/>
      <c r="EB1522" s="20"/>
      <c r="EC1522" s="20"/>
      <c r="ED1522" s="20"/>
      <c r="EE1522" s="20"/>
      <c r="EF1522" s="20"/>
      <c r="EG1522" s="20"/>
      <c r="EH1522" s="20"/>
      <c r="EK1522" s="21"/>
    </row>
    <row r="1523" spans="1:141" s="19" customFormat="1" ht="12" customHeight="1" x14ac:dyDescent="0.25">
      <c r="B1523" s="4"/>
      <c r="C1523" s="73"/>
      <c r="D1523" s="73"/>
      <c r="E1523" s="73"/>
      <c r="F1523" s="73"/>
      <c r="G1523" s="73"/>
      <c r="H1523" s="73"/>
      <c r="I1523" s="73"/>
      <c r="J1523" s="73"/>
      <c r="K1523" s="82"/>
      <c r="L1523" s="81"/>
      <c r="M1523" s="81"/>
      <c r="N1523" s="55"/>
      <c r="O1523" s="55"/>
      <c r="P1523" s="56"/>
      <c r="Q1523" s="17"/>
      <c r="R1523" s="150"/>
      <c r="S1523" s="150"/>
      <c r="T1523" s="150"/>
      <c r="U1523" s="150"/>
      <c r="V1523" s="321"/>
      <c r="W1523" s="338"/>
      <c r="X1523" s="192"/>
      <c r="Y1523" s="195"/>
      <c r="Z1523" s="151"/>
      <c r="AA1523" s="152"/>
      <c r="AB1523" s="152"/>
      <c r="AC1523" s="152"/>
      <c r="AD1523" s="152"/>
      <c r="AE1523" s="20"/>
      <c r="AF1523" s="20"/>
      <c r="AG1523" s="20"/>
      <c r="AH1523" s="20"/>
      <c r="AI1523" s="20"/>
      <c r="AJ1523" s="20"/>
      <c r="AK1523" s="20"/>
      <c r="AL1523" s="20"/>
      <c r="AM1523" s="20"/>
      <c r="AN1523" s="20"/>
      <c r="AO1523" s="20"/>
      <c r="AP1523" s="20"/>
      <c r="AQ1523" s="20"/>
      <c r="AR1523" s="20"/>
      <c r="AS1523" s="20"/>
      <c r="AT1523" s="20"/>
      <c r="AU1523" s="20"/>
      <c r="AV1523" s="20"/>
      <c r="AW1523" s="20"/>
      <c r="AX1523" s="20"/>
      <c r="AY1523" s="20"/>
      <c r="AZ1523" s="20"/>
      <c r="BA1523" s="20"/>
      <c r="BB1523" s="20"/>
      <c r="BC1523" s="20"/>
      <c r="BD1523" s="20"/>
      <c r="BE1523" s="20"/>
      <c r="BF1523" s="20"/>
      <c r="BG1523" s="20"/>
      <c r="BH1523" s="20"/>
      <c r="BI1523" s="20"/>
      <c r="BJ1523" s="20"/>
      <c r="BK1523" s="20"/>
      <c r="BL1523" s="20"/>
      <c r="BM1523" s="20"/>
      <c r="BN1523" s="20"/>
      <c r="BO1523" s="20"/>
      <c r="BP1523" s="20"/>
      <c r="BQ1523" s="20"/>
      <c r="BR1523" s="20"/>
      <c r="BS1523" s="20"/>
      <c r="BT1523" s="20"/>
      <c r="BU1523" s="20"/>
      <c r="BV1523" s="20"/>
      <c r="BW1523" s="20"/>
      <c r="BX1523" s="20"/>
      <c r="BY1523" s="20"/>
      <c r="BZ1523" s="20"/>
      <c r="CA1523" s="20"/>
      <c r="CB1523" s="20"/>
      <c r="CC1523" s="20"/>
      <c r="CD1523" s="20"/>
      <c r="CE1523" s="20"/>
      <c r="CF1523" s="20"/>
      <c r="CG1523" s="20"/>
      <c r="CH1523" s="20"/>
      <c r="CI1523" s="20"/>
      <c r="CJ1523" s="20"/>
      <c r="CK1523" s="20"/>
      <c r="CL1523" s="20"/>
      <c r="CM1523" s="20"/>
      <c r="CN1523" s="20"/>
      <c r="CO1523" s="20"/>
      <c r="CP1523" s="20"/>
      <c r="CQ1523" s="20"/>
      <c r="CR1523" s="20"/>
      <c r="CS1523" s="20"/>
      <c r="CT1523" s="20"/>
      <c r="CU1523" s="20"/>
      <c r="CV1523" s="20"/>
      <c r="CW1523" s="20"/>
      <c r="CX1523" s="20"/>
      <c r="CY1523" s="20"/>
      <c r="CZ1523" s="20"/>
      <c r="DA1523" s="20"/>
      <c r="DB1523" s="20"/>
      <c r="DC1523" s="20"/>
      <c r="DD1523" s="20"/>
      <c r="DE1523" s="20"/>
      <c r="DF1523" s="20"/>
      <c r="DG1523" s="20"/>
      <c r="DH1523" s="20"/>
      <c r="DI1523" s="20"/>
      <c r="DJ1523" s="20"/>
      <c r="DK1523" s="20"/>
      <c r="DL1523" s="20"/>
      <c r="DM1523" s="20"/>
      <c r="DN1523" s="20"/>
      <c r="DO1523" s="20"/>
      <c r="DP1523" s="20"/>
      <c r="DQ1523" s="20"/>
      <c r="DR1523" s="20"/>
      <c r="DS1523" s="20"/>
      <c r="DT1523" s="20"/>
      <c r="DU1523" s="20"/>
      <c r="DV1523" s="20"/>
      <c r="DW1523" s="20"/>
      <c r="DX1523" s="20"/>
      <c r="DY1523" s="20"/>
      <c r="DZ1523" s="20"/>
      <c r="EA1523" s="20"/>
      <c r="EB1523" s="20"/>
      <c r="EC1523" s="20"/>
      <c r="ED1523" s="20"/>
      <c r="EE1523" s="20"/>
      <c r="EF1523" s="20"/>
      <c r="EG1523" s="20"/>
      <c r="EH1523" s="20"/>
      <c r="EK1523" s="21"/>
    </row>
    <row r="1524" spans="1:141" s="19" customFormat="1" ht="12" customHeight="1" x14ac:dyDescent="0.25">
      <c r="B1524" s="4"/>
      <c r="C1524" s="73"/>
      <c r="D1524" s="73"/>
      <c r="E1524" s="73"/>
      <c r="F1524" s="73"/>
      <c r="G1524" s="73"/>
      <c r="H1524" s="73"/>
      <c r="I1524" s="73"/>
      <c r="J1524" s="73"/>
      <c r="K1524" s="82"/>
      <c r="L1524" s="81"/>
      <c r="M1524" s="81"/>
      <c r="N1524" s="55"/>
      <c r="O1524" s="55"/>
      <c r="P1524" s="56"/>
      <c r="Q1524" s="17"/>
      <c r="R1524" s="150"/>
      <c r="S1524" s="150"/>
      <c r="T1524" s="150"/>
      <c r="U1524" s="150"/>
      <c r="V1524" s="321"/>
      <c r="W1524" s="338"/>
      <c r="X1524" s="192"/>
      <c r="Y1524" s="195"/>
      <c r="Z1524" s="151"/>
      <c r="AA1524" s="152"/>
      <c r="AB1524" s="152"/>
      <c r="AC1524" s="152"/>
      <c r="AD1524" s="152"/>
      <c r="AE1524" s="20"/>
      <c r="AF1524" s="20"/>
      <c r="AG1524" s="20"/>
      <c r="AH1524" s="20"/>
      <c r="AI1524" s="20"/>
      <c r="AJ1524" s="20"/>
      <c r="AK1524" s="20"/>
      <c r="AL1524" s="20"/>
      <c r="AM1524" s="20"/>
      <c r="AN1524" s="20"/>
      <c r="AO1524" s="20"/>
      <c r="AP1524" s="20"/>
      <c r="AQ1524" s="20"/>
      <c r="AR1524" s="20"/>
      <c r="AS1524" s="20"/>
      <c r="AT1524" s="20"/>
      <c r="AU1524" s="20"/>
      <c r="AV1524" s="20"/>
      <c r="AW1524" s="20"/>
      <c r="AX1524" s="20"/>
      <c r="AY1524" s="20"/>
      <c r="AZ1524" s="20"/>
      <c r="BA1524" s="20"/>
      <c r="BB1524" s="20"/>
      <c r="BC1524" s="20"/>
      <c r="BD1524" s="20"/>
      <c r="BE1524" s="20"/>
      <c r="BF1524" s="20"/>
      <c r="BG1524" s="20"/>
      <c r="BH1524" s="20"/>
      <c r="BI1524" s="20"/>
      <c r="BJ1524" s="20"/>
      <c r="BK1524" s="20"/>
      <c r="BL1524" s="20"/>
      <c r="BM1524" s="20"/>
      <c r="BN1524" s="20"/>
      <c r="BO1524" s="20"/>
      <c r="BP1524" s="20"/>
      <c r="BQ1524" s="20"/>
      <c r="BR1524" s="20"/>
      <c r="BS1524" s="20"/>
      <c r="BT1524" s="20"/>
      <c r="BU1524" s="20"/>
      <c r="BV1524" s="20"/>
      <c r="BW1524" s="20"/>
      <c r="BX1524" s="20"/>
      <c r="BY1524" s="20"/>
      <c r="BZ1524" s="20"/>
      <c r="CA1524" s="20"/>
      <c r="CB1524" s="20"/>
      <c r="CC1524" s="20"/>
      <c r="CD1524" s="20"/>
      <c r="CE1524" s="20"/>
      <c r="CF1524" s="20"/>
      <c r="CG1524" s="20"/>
      <c r="CH1524" s="20"/>
      <c r="CI1524" s="20"/>
      <c r="CJ1524" s="20"/>
      <c r="CK1524" s="20"/>
      <c r="CL1524" s="20"/>
      <c r="CM1524" s="20"/>
      <c r="CN1524" s="20"/>
      <c r="CO1524" s="20"/>
      <c r="CP1524" s="20"/>
      <c r="CQ1524" s="20"/>
      <c r="CR1524" s="20"/>
      <c r="CS1524" s="20"/>
      <c r="CT1524" s="20"/>
      <c r="CU1524" s="20"/>
      <c r="CV1524" s="20"/>
      <c r="CW1524" s="20"/>
      <c r="CX1524" s="20"/>
      <c r="CY1524" s="20"/>
      <c r="CZ1524" s="20"/>
      <c r="DA1524" s="20"/>
      <c r="DB1524" s="20"/>
      <c r="DC1524" s="20"/>
      <c r="DD1524" s="20"/>
      <c r="DE1524" s="20"/>
      <c r="DF1524" s="20"/>
      <c r="DG1524" s="20"/>
      <c r="DH1524" s="20"/>
      <c r="DI1524" s="20"/>
      <c r="DJ1524" s="20"/>
      <c r="DK1524" s="20"/>
      <c r="DL1524" s="20"/>
      <c r="DM1524" s="20"/>
      <c r="DN1524" s="20"/>
      <c r="DO1524" s="20"/>
      <c r="DP1524" s="20"/>
      <c r="DQ1524" s="20"/>
      <c r="DR1524" s="20"/>
      <c r="DS1524" s="20"/>
      <c r="DT1524" s="20"/>
      <c r="DU1524" s="20"/>
      <c r="DV1524" s="20"/>
      <c r="DW1524" s="20"/>
      <c r="DX1524" s="20"/>
      <c r="DY1524" s="20"/>
      <c r="DZ1524" s="20"/>
      <c r="EA1524" s="20"/>
      <c r="EB1524" s="20"/>
      <c r="EC1524" s="20"/>
      <c r="ED1524" s="20"/>
      <c r="EE1524" s="20"/>
      <c r="EF1524" s="20"/>
      <c r="EG1524" s="20"/>
      <c r="EH1524" s="20"/>
      <c r="EK1524" s="21"/>
    </row>
    <row r="1525" spans="1:141" ht="12" customHeight="1" x14ac:dyDescent="0.3">
      <c r="A1525" s="4"/>
      <c r="B1525" s="4"/>
      <c r="C1525" s="73"/>
      <c r="D1525" s="73"/>
      <c r="E1525" s="73"/>
      <c r="F1525" s="73"/>
      <c r="G1525" s="73"/>
      <c r="H1525" s="73"/>
      <c r="I1525" s="73"/>
      <c r="J1525" s="73"/>
      <c r="K1525" s="82"/>
      <c r="L1525" s="81"/>
      <c r="M1525" s="81"/>
      <c r="N1525" s="55"/>
      <c r="O1525" s="55"/>
      <c r="P1525" s="56"/>
      <c r="Q1525" s="7"/>
      <c r="R1525" s="149"/>
      <c r="S1525" s="149"/>
      <c r="T1525" s="149"/>
      <c r="U1525" s="149"/>
      <c r="W1525" s="339"/>
      <c r="X1525" s="190"/>
      <c r="Y1525" s="7"/>
      <c r="Z1525" s="149"/>
      <c r="EK1525" s="1"/>
    </row>
    <row r="1526" spans="1:141" ht="12" customHeight="1" x14ac:dyDescent="0.25">
      <c r="B1526" s="4"/>
      <c r="C1526" s="73"/>
      <c r="D1526" s="73"/>
      <c r="E1526" s="73"/>
      <c r="F1526" s="73"/>
      <c r="G1526" s="73"/>
      <c r="H1526" s="73"/>
      <c r="I1526" s="73"/>
      <c r="J1526" s="73"/>
      <c r="K1526" s="82"/>
      <c r="L1526" s="81"/>
      <c r="M1526" s="81"/>
      <c r="N1526" s="55"/>
      <c r="O1526" s="55"/>
      <c r="P1526" s="56"/>
      <c r="Q1526" s="8"/>
      <c r="R1526" s="148"/>
      <c r="S1526" s="148"/>
      <c r="T1526" s="148"/>
      <c r="U1526" s="148"/>
      <c r="Y1526" s="193"/>
    </row>
    <row r="1527" spans="1:141" ht="12" customHeight="1" x14ac:dyDescent="0.25">
      <c r="B1527" s="4"/>
      <c r="C1527" s="73"/>
      <c r="D1527" s="73"/>
      <c r="E1527" s="73"/>
      <c r="F1527" s="73"/>
      <c r="G1527" s="73"/>
      <c r="H1527" s="73"/>
      <c r="I1527" s="73"/>
      <c r="J1527" s="73"/>
      <c r="K1527" s="82"/>
      <c r="L1527" s="81"/>
      <c r="M1527" s="81"/>
      <c r="N1527" s="55"/>
      <c r="O1527" s="55"/>
      <c r="P1527" s="56"/>
      <c r="Q1527" s="8"/>
      <c r="R1527" s="148"/>
      <c r="S1527" s="148"/>
      <c r="T1527" s="148"/>
      <c r="U1527" s="148"/>
      <c r="Y1527" s="193"/>
    </row>
    <row r="1528" spans="1:141" ht="12" customHeight="1" x14ac:dyDescent="0.25">
      <c r="B1528" s="4"/>
      <c r="C1528" s="73"/>
      <c r="D1528" s="73"/>
      <c r="E1528" s="73"/>
      <c r="F1528" s="73"/>
      <c r="G1528" s="73"/>
      <c r="H1528" s="73"/>
      <c r="I1528" s="73"/>
      <c r="J1528" s="73"/>
      <c r="K1528" s="82"/>
      <c r="L1528" s="81"/>
      <c r="M1528" s="81"/>
      <c r="N1528" s="55"/>
      <c r="O1528" s="55"/>
      <c r="P1528" s="56"/>
      <c r="Q1528" s="8"/>
      <c r="R1528" s="148"/>
      <c r="S1528" s="148"/>
      <c r="T1528" s="148"/>
      <c r="U1528" s="148"/>
      <c r="Y1528" s="193"/>
    </row>
    <row r="1529" spans="1:141" ht="12" customHeight="1" x14ac:dyDescent="0.25">
      <c r="B1529" s="4"/>
      <c r="C1529" s="73"/>
      <c r="D1529" s="73"/>
      <c r="E1529" s="73"/>
      <c r="F1529" s="73"/>
      <c r="G1529" s="73"/>
      <c r="H1529" s="73"/>
      <c r="I1529" s="73"/>
      <c r="J1529" s="73"/>
      <c r="K1529" s="82"/>
      <c r="L1529" s="81"/>
      <c r="M1529" s="81"/>
      <c r="N1529" s="55"/>
      <c r="O1529" s="55"/>
      <c r="P1529" s="56"/>
      <c r="Q1529" s="8"/>
      <c r="R1529" s="148"/>
      <c r="S1529" s="148"/>
      <c r="T1529" s="148"/>
      <c r="U1529" s="148"/>
      <c r="Y1529" s="193"/>
    </row>
    <row r="1530" spans="1:141" ht="12" customHeight="1" x14ac:dyDescent="0.25">
      <c r="B1530" s="4"/>
      <c r="C1530" s="73"/>
      <c r="D1530" s="73"/>
      <c r="E1530" s="73"/>
      <c r="F1530" s="73"/>
      <c r="G1530" s="73"/>
      <c r="H1530" s="73"/>
      <c r="I1530" s="73"/>
      <c r="J1530" s="73"/>
      <c r="K1530" s="82"/>
      <c r="L1530" s="81"/>
      <c r="M1530" s="81"/>
      <c r="N1530" s="55"/>
      <c r="O1530" s="55"/>
      <c r="P1530" s="56"/>
      <c r="Q1530" s="8"/>
      <c r="R1530" s="148"/>
      <c r="S1530" s="148"/>
      <c r="T1530" s="148"/>
      <c r="U1530" s="148"/>
      <c r="Y1530" s="193"/>
    </row>
    <row r="1531" spans="1:141" ht="12" customHeight="1" x14ac:dyDescent="0.25">
      <c r="B1531" s="4"/>
      <c r="C1531" s="73"/>
      <c r="D1531" s="73"/>
      <c r="E1531" s="73"/>
      <c r="F1531" s="73"/>
      <c r="G1531" s="73"/>
      <c r="H1531" s="73"/>
      <c r="I1531" s="73"/>
      <c r="J1531" s="73"/>
      <c r="K1531" s="82"/>
      <c r="L1531" s="81"/>
      <c r="M1531" s="81"/>
      <c r="N1531" s="55"/>
      <c r="O1531" s="55"/>
      <c r="P1531" s="56"/>
      <c r="Q1531" s="8"/>
      <c r="R1531" s="148"/>
      <c r="S1531" s="148"/>
      <c r="T1531" s="148"/>
      <c r="U1531" s="148"/>
      <c r="Y1531" s="193"/>
    </row>
    <row r="1532" spans="1:141" ht="12" customHeight="1" x14ac:dyDescent="0.25">
      <c r="A1532" s="4"/>
      <c r="B1532" s="4"/>
      <c r="C1532" s="73"/>
      <c r="D1532" s="73"/>
      <c r="E1532" s="73"/>
      <c r="F1532" s="73"/>
      <c r="G1532" s="73"/>
      <c r="H1532" s="73"/>
      <c r="I1532" s="73"/>
      <c r="J1532" s="73"/>
      <c r="K1532" s="82"/>
      <c r="L1532" s="81"/>
      <c r="M1532" s="81"/>
      <c r="N1532" s="55"/>
      <c r="O1532" s="55"/>
      <c r="P1532" s="56"/>
      <c r="Q1532" s="8"/>
      <c r="R1532" s="148"/>
      <c r="S1532" s="148"/>
      <c r="T1532" s="148"/>
      <c r="U1532" s="148"/>
      <c r="Y1532" s="191"/>
    </row>
    <row r="1533" spans="1:141" ht="12" customHeight="1" x14ac:dyDescent="0.25">
      <c r="A1533" s="4"/>
      <c r="B1533" s="4"/>
      <c r="C1533" s="73"/>
      <c r="D1533" s="73"/>
      <c r="E1533" s="73"/>
      <c r="F1533" s="73"/>
      <c r="G1533" s="73"/>
      <c r="H1533" s="73"/>
      <c r="I1533" s="73"/>
      <c r="J1533" s="73"/>
      <c r="K1533" s="82"/>
      <c r="L1533" s="81"/>
      <c r="M1533" s="81"/>
      <c r="N1533" s="55"/>
      <c r="O1533" s="55"/>
      <c r="P1533" s="56"/>
      <c r="Q1533" s="8"/>
      <c r="R1533" s="148"/>
      <c r="S1533" s="148"/>
      <c r="T1533" s="148"/>
      <c r="U1533" s="148"/>
      <c r="Y1533" s="191"/>
    </row>
    <row r="1534" spans="1:141" ht="12" customHeight="1" x14ac:dyDescent="0.25">
      <c r="A1534" s="4"/>
      <c r="B1534" s="4"/>
      <c r="C1534" s="73"/>
      <c r="D1534" s="73"/>
      <c r="E1534" s="73"/>
      <c r="F1534" s="73"/>
      <c r="G1534" s="73"/>
      <c r="H1534" s="73"/>
      <c r="I1534" s="73"/>
      <c r="J1534" s="73"/>
      <c r="K1534" s="82"/>
      <c r="L1534" s="81"/>
      <c r="M1534" s="81"/>
      <c r="N1534" s="55"/>
      <c r="O1534" s="55"/>
      <c r="P1534" s="56"/>
      <c r="Q1534" s="8"/>
      <c r="R1534" s="148"/>
      <c r="S1534" s="148"/>
      <c r="T1534" s="148"/>
      <c r="U1534" s="148"/>
      <c r="Y1534" s="191"/>
    </row>
    <row r="1535" spans="1:141" ht="12" customHeight="1" x14ac:dyDescent="0.25">
      <c r="B1535" s="4"/>
      <c r="C1535" s="73"/>
      <c r="D1535" s="73"/>
      <c r="E1535" s="73"/>
      <c r="F1535" s="73"/>
      <c r="G1535" s="73"/>
      <c r="H1535" s="73"/>
      <c r="I1535" s="73"/>
      <c r="J1535" s="73"/>
      <c r="K1535" s="82"/>
      <c r="L1535" s="81"/>
      <c r="M1535" s="81"/>
      <c r="N1535" s="55"/>
      <c r="O1535" s="55"/>
      <c r="P1535" s="56"/>
      <c r="Q1535" s="8"/>
      <c r="R1535" s="148"/>
      <c r="S1535" s="148"/>
      <c r="T1535" s="148"/>
      <c r="U1535" s="148"/>
      <c r="Y1535" s="191"/>
    </row>
    <row r="1536" spans="1:141" ht="12" customHeight="1" x14ac:dyDescent="0.25">
      <c r="B1536" s="4"/>
      <c r="C1536" s="73"/>
      <c r="D1536" s="73"/>
      <c r="E1536" s="73"/>
      <c r="F1536" s="73"/>
      <c r="G1536" s="73"/>
      <c r="H1536" s="73"/>
      <c r="I1536" s="73"/>
      <c r="J1536" s="73"/>
      <c r="K1536" s="82"/>
      <c r="L1536" s="81"/>
      <c r="M1536" s="81"/>
      <c r="N1536" s="55"/>
      <c r="O1536" s="55"/>
      <c r="P1536" s="56"/>
      <c r="Q1536" s="8"/>
      <c r="R1536" s="148"/>
      <c r="S1536" s="148"/>
      <c r="T1536" s="148"/>
      <c r="U1536" s="148"/>
      <c r="Y1536" s="191"/>
    </row>
    <row r="1537" spans="1:141" ht="12" customHeight="1" x14ac:dyDescent="0.25">
      <c r="B1537" s="4"/>
      <c r="C1537" s="73"/>
      <c r="D1537" s="73"/>
      <c r="E1537" s="73"/>
      <c r="F1537" s="73"/>
      <c r="G1537" s="73"/>
      <c r="H1537" s="73"/>
      <c r="I1537" s="73"/>
      <c r="J1537" s="73"/>
      <c r="K1537" s="82"/>
      <c r="L1537" s="81"/>
      <c r="M1537" s="81"/>
      <c r="N1537" s="55"/>
      <c r="O1537" s="55"/>
      <c r="P1537" s="56"/>
      <c r="Q1537" s="8"/>
      <c r="R1537" s="148"/>
      <c r="S1537" s="148"/>
      <c r="T1537" s="148"/>
      <c r="U1537" s="148"/>
      <c r="Y1537" s="193"/>
    </row>
    <row r="1538" spans="1:141" ht="12" customHeight="1" x14ac:dyDescent="0.25">
      <c r="B1538" s="4"/>
      <c r="C1538" s="73"/>
      <c r="D1538" s="73"/>
      <c r="E1538" s="73"/>
      <c r="F1538" s="73"/>
      <c r="G1538" s="73"/>
      <c r="H1538" s="73"/>
      <c r="I1538" s="73"/>
      <c r="J1538" s="73"/>
      <c r="K1538" s="82"/>
      <c r="L1538" s="81"/>
      <c r="M1538" s="81"/>
      <c r="N1538" s="55"/>
      <c r="O1538" s="55"/>
      <c r="P1538" s="56"/>
      <c r="Q1538" s="8"/>
      <c r="R1538" s="148"/>
      <c r="S1538" s="148"/>
      <c r="T1538" s="148"/>
      <c r="U1538" s="148"/>
      <c r="Y1538" s="193"/>
    </row>
    <row r="1539" spans="1:141" ht="12" customHeight="1" x14ac:dyDescent="0.25">
      <c r="B1539" s="4"/>
      <c r="C1539" s="73"/>
      <c r="D1539" s="73"/>
      <c r="E1539" s="73"/>
      <c r="F1539" s="73"/>
      <c r="G1539" s="73"/>
      <c r="H1539" s="73"/>
      <c r="I1539" s="73"/>
      <c r="J1539" s="73"/>
      <c r="K1539" s="82"/>
      <c r="L1539" s="81"/>
      <c r="M1539" s="81"/>
      <c r="N1539" s="55"/>
      <c r="O1539" s="55"/>
      <c r="P1539" s="56"/>
      <c r="Q1539" s="8"/>
      <c r="R1539" s="148"/>
      <c r="S1539" s="148"/>
      <c r="T1539" s="148"/>
      <c r="U1539" s="148"/>
      <c r="Y1539" s="193"/>
    </row>
    <row r="1540" spans="1:141" ht="12" customHeight="1" x14ac:dyDescent="0.25">
      <c r="B1540" s="4"/>
      <c r="C1540" s="73"/>
      <c r="D1540" s="73"/>
      <c r="E1540" s="73"/>
      <c r="F1540" s="73"/>
      <c r="G1540" s="73"/>
      <c r="H1540" s="73"/>
      <c r="I1540" s="73"/>
      <c r="J1540" s="73"/>
      <c r="K1540" s="82"/>
      <c r="L1540" s="81"/>
      <c r="M1540" s="81"/>
      <c r="N1540" s="55"/>
      <c r="O1540" s="55"/>
      <c r="P1540" s="56"/>
      <c r="Q1540" s="8"/>
      <c r="R1540" s="148"/>
      <c r="S1540" s="148"/>
      <c r="T1540" s="148"/>
      <c r="U1540" s="148"/>
      <c r="Y1540" s="193"/>
      <c r="EK1540" s="1"/>
    </row>
    <row r="1541" spans="1:141" ht="12" customHeight="1" x14ac:dyDescent="0.25">
      <c r="B1541" s="4"/>
      <c r="C1541" s="73"/>
      <c r="D1541" s="73"/>
      <c r="E1541" s="73"/>
      <c r="F1541" s="73"/>
      <c r="G1541" s="73"/>
      <c r="H1541" s="73"/>
      <c r="I1541" s="73"/>
      <c r="J1541" s="73"/>
      <c r="K1541" s="82"/>
      <c r="L1541" s="81"/>
      <c r="M1541" s="81"/>
      <c r="N1541" s="55"/>
      <c r="O1541" s="55"/>
      <c r="P1541" s="56"/>
      <c r="Q1541" s="8"/>
      <c r="R1541" s="148"/>
      <c r="S1541" s="148"/>
      <c r="T1541" s="148"/>
      <c r="U1541" s="148"/>
      <c r="Y1541" s="193"/>
      <c r="EK1541" s="1"/>
    </row>
    <row r="1542" spans="1:141" ht="12" customHeight="1" x14ac:dyDescent="0.2">
      <c r="B1542" s="4"/>
      <c r="C1542" s="73"/>
      <c r="D1542" s="73"/>
      <c r="E1542" s="73"/>
      <c r="F1542" s="73"/>
      <c r="G1542" s="73"/>
      <c r="H1542" s="73"/>
      <c r="I1542" s="73"/>
      <c r="J1542" s="73"/>
      <c r="K1542" s="82"/>
      <c r="L1542" s="81"/>
      <c r="M1542" s="81"/>
      <c r="N1542" s="55"/>
      <c r="O1542" s="55"/>
      <c r="P1542" s="56"/>
      <c r="Q1542" s="17"/>
      <c r="R1542" s="150"/>
      <c r="S1542" s="150"/>
      <c r="T1542" s="150"/>
      <c r="U1542" s="150"/>
      <c r="V1542" s="321"/>
      <c r="W1542" s="338"/>
      <c r="X1542" s="192"/>
      <c r="Y1542" s="53"/>
      <c r="Z1542" s="151"/>
      <c r="EK1542" s="1"/>
    </row>
    <row r="1543" spans="1:141" ht="12" customHeight="1" x14ac:dyDescent="0.3">
      <c r="B1543" s="4"/>
      <c r="C1543" s="73"/>
      <c r="D1543" s="73"/>
      <c r="E1543" s="73"/>
      <c r="F1543" s="73"/>
      <c r="G1543" s="73"/>
      <c r="H1543" s="73"/>
      <c r="I1543" s="73"/>
      <c r="J1543" s="73"/>
      <c r="K1543" s="82"/>
      <c r="L1543" s="81"/>
      <c r="M1543" s="81"/>
      <c r="N1543" s="55"/>
      <c r="O1543" s="55"/>
      <c r="P1543" s="56"/>
      <c r="Q1543" s="7"/>
      <c r="R1543" s="149"/>
      <c r="S1543" s="149"/>
      <c r="T1543" s="149"/>
      <c r="U1543" s="149"/>
      <c r="W1543" s="339"/>
      <c r="X1543" s="190"/>
      <c r="Y1543" s="7"/>
      <c r="Z1543" s="149"/>
      <c r="EK1543" s="1"/>
    </row>
    <row r="1544" spans="1:141" ht="12" customHeight="1" x14ac:dyDescent="0.2">
      <c r="B1544" s="4"/>
      <c r="C1544" s="73"/>
      <c r="D1544" s="73"/>
      <c r="E1544" s="73"/>
      <c r="F1544" s="73"/>
      <c r="G1544" s="73"/>
      <c r="H1544" s="73"/>
      <c r="I1544" s="73"/>
      <c r="J1544" s="73"/>
      <c r="K1544" s="82"/>
      <c r="L1544" s="81"/>
      <c r="M1544" s="81"/>
      <c r="N1544" s="55"/>
      <c r="O1544" s="55"/>
      <c r="P1544" s="56"/>
      <c r="Q1544" s="17"/>
      <c r="R1544" s="150"/>
      <c r="S1544" s="150"/>
      <c r="T1544" s="150"/>
      <c r="U1544" s="150"/>
      <c r="V1544" s="321"/>
      <c r="W1544" s="338"/>
      <c r="X1544" s="192"/>
      <c r="Y1544" s="195"/>
      <c r="Z1544" s="151"/>
      <c r="EK1544" s="1"/>
    </row>
    <row r="1545" spans="1:141" ht="12" customHeight="1" x14ac:dyDescent="0.2">
      <c r="B1545" s="4"/>
      <c r="C1545" s="73"/>
      <c r="D1545" s="73"/>
      <c r="E1545" s="73"/>
      <c r="F1545" s="73"/>
      <c r="G1545" s="73"/>
      <c r="H1545" s="73"/>
      <c r="I1545" s="73"/>
      <c r="J1545" s="73"/>
      <c r="K1545" s="82"/>
      <c r="L1545" s="81"/>
      <c r="M1545" s="81"/>
      <c r="N1545" s="55"/>
      <c r="O1545" s="55"/>
      <c r="P1545" s="56"/>
      <c r="Q1545" s="17"/>
      <c r="R1545" s="150"/>
      <c r="S1545" s="150"/>
      <c r="T1545" s="150"/>
      <c r="U1545" s="150"/>
      <c r="V1545" s="321"/>
      <c r="W1545" s="338"/>
      <c r="X1545" s="192"/>
      <c r="Y1545" s="195"/>
      <c r="Z1545" s="151"/>
      <c r="EK1545" s="1"/>
    </row>
    <row r="1546" spans="1:141" ht="12" customHeight="1" x14ac:dyDescent="0.2">
      <c r="A1546" s="4"/>
      <c r="B1546" s="4"/>
      <c r="C1546" s="73"/>
      <c r="D1546" s="73"/>
      <c r="E1546" s="73"/>
      <c r="F1546" s="73"/>
      <c r="G1546" s="73"/>
      <c r="H1546" s="73"/>
      <c r="I1546" s="73"/>
      <c r="J1546" s="73"/>
      <c r="K1546" s="82"/>
      <c r="L1546" s="81"/>
      <c r="M1546" s="81"/>
      <c r="N1546" s="55"/>
      <c r="O1546" s="55"/>
      <c r="P1546" s="56"/>
      <c r="Q1546" s="17"/>
      <c r="R1546" s="150"/>
      <c r="S1546" s="150"/>
      <c r="T1546" s="150"/>
      <c r="U1546" s="150"/>
      <c r="V1546" s="321"/>
      <c r="W1546" s="338"/>
      <c r="X1546" s="192"/>
      <c r="Y1546" s="195"/>
      <c r="Z1546" s="151"/>
      <c r="EK1546" s="1"/>
    </row>
    <row r="1547" spans="1:141" ht="12" customHeight="1" x14ac:dyDescent="0.2">
      <c r="A1547" s="4"/>
      <c r="B1547" s="4"/>
      <c r="C1547" s="73"/>
      <c r="D1547" s="73"/>
      <c r="E1547" s="73"/>
      <c r="F1547" s="73"/>
      <c r="G1547" s="73"/>
      <c r="H1547" s="73"/>
      <c r="I1547" s="73"/>
      <c r="J1547" s="73"/>
      <c r="K1547" s="82"/>
      <c r="L1547" s="81"/>
      <c r="M1547" s="81"/>
      <c r="N1547" s="55"/>
      <c r="O1547" s="55"/>
      <c r="P1547" s="56"/>
      <c r="Q1547" s="17"/>
      <c r="R1547" s="150"/>
      <c r="S1547" s="150"/>
      <c r="T1547" s="150"/>
      <c r="U1547" s="150"/>
      <c r="V1547" s="321"/>
      <c r="W1547" s="338"/>
      <c r="X1547" s="192"/>
      <c r="Y1547" s="195"/>
      <c r="Z1547" s="151"/>
      <c r="EK1547" s="1"/>
    </row>
    <row r="1548" spans="1:141" ht="12" customHeight="1" x14ac:dyDescent="0.2">
      <c r="A1548" s="4"/>
      <c r="B1548" s="4"/>
      <c r="C1548" s="73"/>
      <c r="D1548" s="73"/>
      <c r="E1548" s="73"/>
      <c r="F1548" s="73"/>
      <c r="G1548" s="73"/>
      <c r="H1548" s="73"/>
      <c r="I1548" s="73"/>
      <c r="J1548" s="73"/>
      <c r="K1548" s="82"/>
      <c r="L1548" s="81"/>
      <c r="M1548" s="81"/>
      <c r="N1548" s="55"/>
      <c r="O1548" s="55"/>
      <c r="P1548" s="56"/>
      <c r="Q1548" s="17"/>
      <c r="R1548" s="150"/>
      <c r="S1548" s="150"/>
      <c r="T1548" s="150"/>
      <c r="U1548" s="150"/>
      <c r="V1548" s="321"/>
      <c r="W1548" s="338"/>
      <c r="X1548" s="192"/>
      <c r="Y1548" s="195"/>
      <c r="Z1548" s="151"/>
      <c r="EK1548" s="1"/>
    </row>
    <row r="1549" spans="1:141" ht="12" customHeight="1" x14ac:dyDescent="0.2">
      <c r="B1549" s="4"/>
      <c r="C1549" s="73"/>
      <c r="D1549" s="73"/>
      <c r="E1549" s="73"/>
      <c r="F1549" s="73"/>
      <c r="G1549" s="73"/>
      <c r="H1549" s="73"/>
      <c r="I1549" s="73"/>
      <c r="J1549" s="73"/>
      <c r="K1549" s="82"/>
      <c r="L1549" s="81"/>
      <c r="M1549" s="81"/>
      <c r="N1549" s="55"/>
      <c r="O1549" s="55"/>
      <c r="P1549" s="56"/>
      <c r="Q1549" s="17"/>
      <c r="R1549" s="150"/>
      <c r="S1549" s="150"/>
      <c r="T1549" s="150"/>
      <c r="U1549" s="150"/>
      <c r="V1549" s="321"/>
      <c r="W1549" s="338"/>
      <c r="X1549" s="192"/>
      <c r="Y1549" s="195"/>
      <c r="Z1549" s="151"/>
      <c r="EK1549" s="1"/>
    </row>
    <row r="1550" spans="1:141" ht="12" customHeight="1" x14ac:dyDescent="0.2">
      <c r="B1550" s="4"/>
      <c r="C1550" s="73"/>
      <c r="D1550" s="73"/>
      <c r="E1550" s="73"/>
      <c r="F1550" s="73"/>
      <c r="G1550" s="73"/>
      <c r="H1550" s="73"/>
      <c r="I1550" s="73"/>
      <c r="J1550" s="73"/>
      <c r="K1550" s="82"/>
      <c r="L1550" s="81"/>
      <c r="M1550" s="81"/>
      <c r="N1550" s="55"/>
      <c r="O1550" s="55"/>
      <c r="P1550" s="56"/>
      <c r="Q1550" s="17"/>
      <c r="R1550" s="150"/>
      <c r="S1550" s="150"/>
      <c r="T1550" s="150"/>
      <c r="U1550" s="150"/>
      <c r="V1550" s="321"/>
      <c r="W1550" s="338"/>
      <c r="X1550" s="192"/>
      <c r="Y1550" s="195"/>
      <c r="Z1550" s="151"/>
      <c r="EK1550" s="1"/>
    </row>
    <row r="1551" spans="1:141" ht="12" customHeight="1" x14ac:dyDescent="0.2">
      <c r="A1551" s="4"/>
      <c r="B1551" s="4"/>
      <c r="C1551" s="73"/>
      <c r="D1551" s="73"/>
      <c r="E1551" s="73"/>
      <c r="F1551" s="73"/>
      <c r="G1551" s="73"/>
      <c r="H1551" s="73"/>
      <c r="I1551" s="73"/>
      <c r="J1551" s="73"/>
      <c r="K1551" s="82"/>
      <c r="L1551" s="81"/>
      <c r="M1551" s="81"/>
      <c r="N1551" s="55"/>
      <c r="O1551" s="55"/>
      <c r="P1551" s="56"/>
      <c r="Q1551" s="17"/>
      <c r="R1551" s="150"/>
      <c r="S1551" s="150"/>
      <c r="T1551" s="150"/>
      <c r="U1551" s="150"/>
      <c r="V1551" s="321"/>
      <c r="W1551" s="338"/>
      <c r="X1551" s="192"/>
      <c r="Y1551" s="195"/>
      <c r="Z1551" s="151"/>
      <c r="EK1551" s="1"/>
    </row>
    <row r="1552" spans="1:141" ht="12" customHeight="1" x14ac:dyDescent="0.25">
      <c r="B1552" s="4"/>
      <c r="C1552" s="73"/>
      <c r="D1552" s="73"/>
      <c r="E1552" s="73"/>
      <c r="F1552" s="73"/>
      <c r="G1552" s="73"/>
      <c r="H1552" s="73"/>
      <c r="I1552" s="73"/>
      <c r="J1552" s="73"/>
      <c r="K1552" s="82"/>
      <c r="L1552" s="81"/>
      <c r="M1552" s="81"/>
      <c r="N1552" s="55"/>
      <c r="O1552" s="55"/>
      <c r="P1552" s="56"/>
    </row>
    <row r="1553" spans="1:141" ht="12" customHeight="1" x14ac:dyDescent="0.25">
      <c r="A1553" s="4"/>
      <c r="B1553" s="4"/>
      <c r="C1553" s="73"/>
      <c r="D1553" s="73"/>
      <c r="E1553" s="73"/>
      <c r="F1553" s="73"/>
      <c r="G1553" s="73"/>
      <c r="H1553" s="73"/>
      <c r="I1553" s="73"/>
      <c r="J1553" s="73"/>
      <c r="K1553" s="82"/>
      <c r="L1553" s="81"/>
      <c r="M1553" s="81"/>
      <c r="N1553" s="55"/>
      <c r="O1553" s="55"/>
      <c r="P1553" s="56"/>
      <c r="Q1553" s="8"/>
      <c r="R1553" s="148"/>
      <c r="S1553" s="148"/>
      <c r="T1553" s="148"/>
      <c r="U1553" s="148"/>
      <c r="EK1553" s="1"/>
    </row>
    <row r="1554" spans="1:141" ht="12" customHeight="1" x14ac:dyDescent="0.3">
      <c r="A1554" s="4"/>
      <c r="B1554" s="4"/>
      <c r="C1554" s="73"/>
      <c r="D1554" s="73"/>
      <c r="E1554" s="73"/>
      <c r="F1554" s="73"/>
      <c r="G1554" s="73"/>
      <c r="H1554" s="73"/>
      <c r="I1554" s="73"/>
      <c r="J1554" s="73"/>
      <c r="K1554" s="82"/>
      <c r="L1554" s="81"/>
      <c r="M1554" s="81"/>
      <c r="N1554" s="55"/>
      <c r="O1554" s="55"/>
      <c r="P1554" s="56"/>
      <c r="Q1554" s="8"/>
      <c r="R1554" s="148"/>
      <c r="S1554" s="148"/>
      <c r="T1554" s="148"/>
      <c r="U1554" s="148"/>
      <c r="W1554" s="339"/>
      <c r="X1554" s="190"/>
      <c r="Y1554" s="7"/>
      <c r="Z1554" s="149"/>
      <c r="EK1554" s="1"/>
    </row>
    <row r="1555" spans="1:141" ht="12" customHeight="1" x14ac:dyDescent="0.25">
      <c r="A1555" s="4"/>
      <c r="B1555" s="4"/>
      <c r="C1555" s="73"/>
      <c r="D1555" s="73"/>
      <c r="E1555" s="73"/>
      <c r="F1555" s="73"/>
      <c r="G1555" s="73"/>
      <c r="H1555" s="73"/>
      <c r="I1555" s="73"/>
      <c r="J1555" s="73"/>
      <c r="K1555" s="82"/>
      <c r="L1555" s="81"/>
      <c r="M1555" s="81"/>
      <c r="N1555" s="55"/>
      <c r="O1555" s="55"/>
      <c r="P1555" s="56"/>
      <c r="Q1555" s="8"/>
      <c r="R1555" s="148"/>
      <c r="S1555" s="148"/>
      <c r="T1555" s="148"/>
      <c r="U1555" s="148"/>
      <c r="EK1555" s="1"/>
    </row>
    <row r="1556" spans="1:141" ht="12" customHeight="1" x14ac:dyDescent="0.25">
      <c r="A1556" s="4"/>
      <c r="B1556" s="4"/>
      <c r="C1556" s="73"/>
      <c r="D1556" s="73"/>
      <c r="E1556" s="73"/>
      <c r="F1556" s="73"/>
      <c r="G1556" s="73"/>
      <c r="H1556" s="73"/>
      <c r="I1556" s="73"/>
      <c r="J1556" s="73"/>
      <c r="K1556" s="82"/>
      <c r="L1556" s="81"/>
      <c r="M1556" s="81"/>
      <c r="N1556" s="55"/>
      <c r="O1556" s="55"/>
      <c r="P1556" s="56"/>
      <c r="Q1556" s="8"/>
      <c r="R1556" s="148"/>
      <c r="S1556" s="148"/>
      <c r="T1556" s="148"/>
      <c r="U1556" s="148"/>
      <c r="EK1556" s="1"/>
    </row>
    <row r="1557" spans="1:141" ht="12" customHeight="1" x14ac:dyDescent="0.25">
      <c r="A1557" s="4"/>
      <c r="B1557" s="4"/>
      <c r="C1557" s="73"/>
      <c r="D1557" s="73"/>
      <c r="E1557" s="73"/>
      <c r="F1557" s="73"/>
      <c r="G1557" s="73"/>
      <c r="H1557" s="73"/>
      <c r="I1557" s="73"/>
      <c r="J1557" s="73"/>
      <c r="K1557" s="82"/>
      <c r="L1557" s="81"/>
      <c r="M1557" s="81"/>
      <c r="N1557" s="55"/>
      <c r="O1557" s="55"/>
      <c r="P1557" s="56"/>
      <c r="Q1557" s="8"/>
      <c r="R1557" s="148"/>
      <c r="S1557" s="148"/>
      <c r="T1557" s="148"/>
      <c r="U1557" s="148"/>
      <c r="EK1557" s="1"/>
    </row>
    <row r="1558" spans="1:141" ht="12" customHeight="1" x14ac:dyDescent="0.25">
      <c r="A1558" s="4"/>
      <c r="B1558" s="4"/>
      <c r="C1558" s="73"/>
      <c r="D1558" s="73"/>
      <c r="E1558" s="73"/>
      <c r="F1558" s="73"/>
      <c r="G1558" s="73"/>
      <c r="H1558" s="73"/>
      <c r="I1558" s="73"/>
      <c r="J1558" s="73"/>
      <c r="K1558" s="82"/>
      <c r="L1558" s="81"/>
      <c r="M1558" s="81"/>
      <c r="N1558" s="55"/>
      <c r="O1558" s="55"/>
      <c r="P1558" s="56"/>
      <c r="Q1558" s="8"/>
      <c r="R1558" s="148"/>
      <c r="S1558" s="148"/>
      <c r="T1558" s="148"/>
      <c r="U1558" s="148"/>
      <c r="EK1558" s="1"/>
    </row>
    <row r="1559" spans="1:141" ht="12" customHeight="1" x14ac:dyDescent="0.25">
      <c r="A1559" s="4"/>
      <c r="B1559" s="4"/>
      <c r="C1559" s="73"/>
      <c r="D1559" s="73"/>
      <c r="E1559" s="73"/>
      <c r="F1559" s="73"/>
      <c r="G1559" s="73"/>
      <c r="H1559" s="73"/>
      <c r="I1559" s="73"/>
      <c r="J1559" s="73"/>
      <c r="K1559" s="82"/>
      <c r="L1559" s="81"/>
      <c r="M1559" s="81"/>
      <c r="N1559" s="55"/>
      <c r="O1559" s="55"/>
      <c r="P1559" s="56"/>
      <c r="Q1559" s="8"/>
      <c r="R1559" s="148"/>
      <c r="S1559" s="148"/>
      <c r="T1559" s="148"/>
      <c r="U1559" s="148"/>
      <c r="EK1559" s="1"/>
    </row>
    <row r="1560" spans="1:141" ht="12" customHeight="1" x14ac:dyDescent="0.25">
      <c r="A1560" s="4"/>
      <c r="B1560" s="4"/>
      <c r="C1560" s="73"/>
      <c r="D1560" s="73"/>
      <c r="E1560" s="73"/>
      <c r="F1560" s="73"/>
      <c r="G1560" s="73"/>
      <c r="H1560" s="73"/>
      <c r="I1560" s="73"/>
      <c r="J1560" s="73"/>
      <c r="K1560" s="82"/>
      <c r="L1560" s="81"/>
      <c r="M1560" s="81"/>
      <c r="N1560" s="55"/>
      <c r="O1560" s="55"/>
      <c r="P1560" s="56"/>
      <c r="Q1560" s="8"/>
      <c r="R1560" s="148"/>
      <c r="S1560" s="148"/>
      <c r="T1560" s="148"/>
      <c r="U1560" s="148"/>
      <c r="EK1560" s="1"/>
    </row>
    <row r="1561" spans="1:141" ht="12" customHeight="1" x14ac:dyDescent="0.25">
      <c r="A1561" s="4"/>
      <c r="B1561" s="4"/>
      <c r="C1561" s="73"/>
      <c r="D1561" s="73"/>
      <c r="E1561" s="73"/>
      <c r="F1561" s="73"/>
      <c r="G1561" s="73"/>
      <c r="H1561" s="73"/>
      <c r="I1561" s="73"/>
      <c r="J1561" s="73"/>
      <c r="K1561" s="82"/>
      <c r="L1561" s="81"/>
      <c r="M1561" s="81"/>
      <c r="N1561" s="55"/>
      <c r="O1561" s="55"/>
      <c r="P1561" s="56"/>
      <c r="Q1561" s="8"/>
      <c r="R1561" s="148"/>
      <c r="S1561" s="148"/>
      <c r="T1561" s="148"/>
      <c r="U1561" s="148"/>
      <c r="Y1561" s="196"/>
      <c r="EK1561" s="1"/>
    </row>
    <row r="1562" spans="1:141" ht="12" customHeight="1" x14ac:dyDescent="0.25">
      <c r="A1562" s="4"/>
      <c r="B1562" s="4"/>
      <c r="C1562" s="73"/>
      <c r="D1562" s="73"/>
      <c r="E1562" s="73"/>
      <c r="F1562" s="73"/>
      <c r="G1562" s="73"/>
      <c r="H1562" s="73"/>
      <c r="I1562" s="73"/>
      <c r="J1562" s="73"/>
      <c r="K1562" s="82"/>
      <c r="L1562" s="81"/>
      <c r="M1562" s="81"/>
      <c r="N1562" s="55"/>
      <c r="O1562" s="55"/>
      <c r="P1562" s="56"/>
      <c r="Q1562" s="8"/>
      <c r="R1562" s="148"/>
      <c r="S1562" s="148"/>
      <c r="T1562" s="148"/>
      <c r="U1562" s="148"/>
      <c r="Y1562" s="196"/>
      <c r="EK1562" s="1"/>
    </row>
    <row r="1563" spans="1:141" ht="12" customHeight="1" x14ac:dyDescent="0.25">
      <c r="A1563" s="4"/>
      <c r="B1563" s="4"/>
      <c r="C1563" s="73"/>
      <c r="D1563" s="73"/>
      <c r="E1563" s="73"/>
      <c r="F1563" s="73"/>
      <c r="G1563" s="73"/>
      <c r="H1563" s="73"/>
      <c r="I1563" s="73"/>
      <c r="J1563" s="73"/>
      <c r="K1563" s="82"/>
      <c r="L1563" s="81"/>
      <c r="M1563" s="81"/>
      <c r="N1563" s="55"/>
      <c r="O1563" s="55"/>
      <c r="P1563" s="56"/>
      <c r="Q1563" s="8"/>
      <c r="R1563" s="148"/>
      <c r="S1563" s="148"/>
      <c r="T1563" s="148"/>
      <c r="U1563" s="148"/>
      <c r="Y1563" s="196"/>
      <c r="EK1563" s="1"/>
    </row>
    <row r="1564" spans="1:141" ht="12" customHeight="1" x14ac:dyDescent="0.25">
      <c r="A1564" s="4"/>
      <c r="B1564" s="4"/>
      <c r="C1564" s="73"/>
      <c r="D1564" s="73"/>
      <c r="E1564" s="73"/>
      <c r="F1564" s="73"/>
      <c r="G1564" s="73"/>
      <c r="H1564" s="73"/>
      <c r="I1564" s="73"/>
      <c r="J1564" s="73"/>
      <c r="K1564" s="82"/>
      <c r="L1564" s="81"/>
      <c r="M1564" s="81"/>
      <c r="N1564" s="55"/>
      <c r="O1564" s="55"/>
      <c r="P1564" s="56"/>
      <c r="Q1564" s="8"/>
      <c r="R1564" s="148"/>
      <c r="S1564" s="148"/>
      <c r="T1564" s="148"/>
      <c r="U1564" s="148"/>
      <c r="Y1564" s="196"/>
      <c r="EK1564" s="1"/>
    </row>
    <row r="1565" spans="1:141" ht="12" customHeight="1" x14ac:dyDescent="0.25">
      <c r="A1565" s="4"/>
      <c r="B1565" s="4"/>
      <c r="C1565" s="73"/>
      <c r="D1565" s="73"/>
      <c r="E1565" s="73"/>
      <c r="F1565" s="73"/>
      <c r="G1565" s="73"/>
      <c r="H1565" s="73"/>
      <c r="I1565" s="73"/>
      <c r="J1565" s="73"/>
      <c r="K1565" s="82"/>
      <c r="L1565" s="81"/>
      <c r="M1565" s="81"/>
      <c r="N1565" s="55"/>
      <c r="O1565" s="55"/>
      <c r="P1565" s="56"/>
      <c r="Q1565" s="8"/>
      <c r="R1565" s="148"/>
      <c r="S1565" s="148"/>
      <c r="T1565" s="148"/>
      <c r="U1565" s="148"/>
      <c r="Y1565" s="196"/>
      <c r="EK1565" s="1"/>
    </row>
    <row r="1566" spans="1:141" ht="12" customHeight="1" x14ac:dyDescent="0.25">
      <c r="A1566" s="4"/>
      <c r="B1566" s="4"/>
      <c r="C1566" s="73"/>
      <c r="D1566" s="73"/>
      <c r="E1566" s="73"/>
      <c r="F1566" s="73"/>
      <c r="G1566" s="73"/>
      <c r="H1566" s="73"/>
      <c r="I1566" s="73"/>
      <c r="J1566" s="73"/>
      <c r="K1566" s="82"/>
      <c r="L1566" s="81"/>
      <c r="M1566" s="81"/>
      <c r="N1566" s="55"/>
      <c r="O1566" s="55"/>
      <c r="P1566" s="56"/>
      <c r="Q1566" s="8"/>
      <c r="R1566" s="148"/>
      <c r="S1566" s="148"/>
      <c r="T1566" s="148"/>
      <c r="U1566" s="148"/>
      <c r="Y1566" s="196"/>
      <c r="EK1566" s="1"/>
    </row>
    <row r="1567" spans="1:141" ht="12" customHeight="1" x14ac:dyDescent="0.3">
      <c r="A1567" s="4"/>
      <c r="B1567" s="4"/>
      <c r="C1567" s="73"/>
      <c r="D1567" s="73"/>
      <c r="E1567" s="73"/>
      <c r="F1567" s="73"/>
      <c r="G1567" s="73"/>
      <c r="H1567" s="73"/>
      <c r="I1567" s="73"/>
      <c r="J1567" s="73"/>
      <c r="K1567" s="82"/>
      <c r="L1567" s="81"/>
      <c r="M1567" s="81"/>
      <c r="N1567" s="55"/>
      <c r="O1567" s="55"/>
      <c r="P1567" s="56"/>
      <c r="Q1567" s="8"/>
      <c r="R1567" s="148"/>
      <c r="S1567" s="148"/>
      <c r="T1567" s="148"/>
      <c r="U1567" s="148"/>
      <c r="W1567" s="339"/>
      <c r="X1567" s="190"/>
      <c r="Y1567" s="7"/>
      <c r="Z1567" s="149"/>
      <c r="EK1567" s="1"/>
    </row>
    <row r="1568" spans="1:141" ht="12" customHeight="1" x14ac:dyDescent="0.25">
      <c r="A1568" s="4"/>
      <c r="B1568" s="4"/>
      <c r="C1568" s="73"/>
      <c r="D1568" s="73"/>
      <c r="E1568" s="73"/>
      <c r="F1568" s="73"/>
      <c r="G1568" s="73"/>
      <c r="H1568" s="73"/>
      <c r="I1568" s="73"/>
      <c r="J1568" s="73"/>
      <c r="K1568" s="82"/>
      <c r="L1568" s="81"/>
      <c r="M1568" s="81"/>
      <c r="N1568" s="55"/>
      <c r="O1568" s="55"/>
      <c r="P1568" s="56"/>
      <c r="Q1568" s="8"/>
      <c r="R1568" s="148"/>
      <c r="S1568" s="148"/>
      <c r="T1568" s="148"/>
      <c r="U1568" s="148"/>
      <c r="Y1568" s="196"/>
      <c r="EK1568" s="1"/>
    </row>
    <row r="1569" spans="1:141" ht="12" customHeight="1" x14ac:dyDescent="0.25">
      <c r="A1569" s="4"/>
      <c r="B1569" s="4"/>
      <c r="C1569" s="73"/>
      <c r="D1569" s="73"/>
      <c r="E1569" s="73"/>
      <c r="F1569" s="73"/>
      <c r="G1569" s="73"/>
      <c r="H1569" s="73"/>
      <c r="I1569" s="73"/>
      <c r="J1569" s="73"/>
      <c r="K1569" s="82"/>
      <c r="L1569" s="81"/>
      <c r="M1569" s="81"/>
      <c r="N1569" s="55"/>
      <c r="O1569" s="55"/>
      <c r="P1569" s="56"/>
      <c r="Q1569" s="8"/>
      <c r="R1569" s="148"/>
      <c r="S1569" s="148"/>
      <c r="T1569" s="148"/>
      <c r="U1569" s="148"/>
      <c r="Y1569" s="196"/>
      <c r="EK1569" s="1"/>
    </row>
    <row r="1570" spans="1:141" ht="12" customHeight="1" x14ac:dyDescent="0.25">
      <c r="A1570" s="4"/>
      <c r="B1570" s="4"/>
      <c r="C1570" s="73"/>
      <c r="D1570" s="73"/>
      <c r="E1570" s="73"/>
      <c r="F1570" s="73"/>
      <c r="G1570" s="73"/>
      <c r="H1570" s="73"/>
      <c r="I1570" s="73"/>
      <c r="J1570" s="73"/>
      <c r="K1570" s="82"/>
      <c r="L1570" s="81"/>
      <c r="M1570" s="81"/>
      <c r="N1570" s="55"/>
      <c r="O1570" s="55"/>
      <c r="P1570" s="56"/>
      <c r="Q1570" s="8"/>
      <c r="R1570" s="148"/>
      <c r="S1570" s="148"/>
      <c r="T1570" s="148"/>
      <c r="U1570" s="148"/>
      <c r="Y1570" s="196"/>
      <c r="EK1570" s="1"/>
    </row>
    <row r="1571" spans="1:141" ht="12" customHeight="1" x14ac:dyDescent="0.25">
      <c r="A1571" s="4"/>
      <c r="B1571" s="4"/>
      <c r="C1571" s="73"/>
      <c r="D1571" s="73"/>
      <c r="E1571" s="73"/>
      <c r="F1571" s="73"/>
      <c r="G1571" s="73"/>
      <c r="H1571" s="73"/>
      <c r="I1571" s="73"/>
      <c r="J1571" s="73"/>
      <c r="K1571" s="82"/>
      <c r="L1571" s="81"/>
      <c r="M1571" s="81"/>
      <c r="N1571" s="55"/>
      <c r="O1571" s="55"/>
      <c r="P1571" s="56"/>
      <c r="Q1571" s="8"/>
      <c r="R1571" s="148"/>
      <c r="S1571" s="148"/>
      <c r="T1571" s="148"/>
      <c r="U1571" s="148"/>
      <c r="Y1571" s="196"/>
      <c r="EK1571" s="1"/>
    </row>
    <row r="1572" spans="1:141" ht="12" customHeight="1" x14ac:dyDescent="0.25">
      <c r="A1572" s="4"/>
      <c r="B1572" s="4"/>
      <c r="C1572" s="73"/>
      <c r="D1572" s="73"/>
      <c r="E1572" s="73"/>
      <c r="F1572" s="73"/>
      <c r="G1572" s="73"/>
      <c r="H1572" s="73"/>
      <c r="I1572" s="73"/>
      <c r="J1572" s="73"/>
      <c r="K1572" s="82"/>
      <c r="L1572" s="81"/>
      <c r="M1572" s="81"/>
      <c r="N1572" s="55"/>
      <c r="O1572" s="55"/>
      <c r="P1572" s="56"/>
      <c r="Q1572" s="8"/>
      <c r="R1572" s="148"/>
      <c r="S1572" s="148"/>
      <c r="T1572" s="148"/>
      <c r="U1572" s="148"/>
      <c r="Y1572" s="196"/>
      <c r="EK1572" s="1"/>
    </row>
    <row r="1573" spans="1:141" ht="12" customHeight="1" x14ac:dyDescent="0.25">
      <c r="A1573" s="4"/>
      <c r="B1573" s="4"/>
      <c r="C1573" s="73"/>
      <c r="D1573" s="73"/>
      <c r="E1573" s="73"/>
      <c r="F1573" s="73"/>
      <c r="G1573" s="73"/>
      <c r="H1573" s="73"/>
      <c r="I1573" s="73"/>
      <c r="J1573" s="73"/>
      <c r="K1573" s="82"/>
      <c r="L1573" s="81"/>
      <c r="M1573" s="81"/>
      <c r="N1573" s="55"/>
      <c r="O1573" s="55"/>
      <c r="P1573" s="56"/>
      <c r="Q1573" s="8"/>
      <c r="R1573" s="148"/>
      <c r="S1573" s="148"/>
      <c r="T1573" s="148"/>
      <c r="U1573" s="148"/>
      <c r="Y1573" s="196"/>
      <c r="EK1573" s="1"/>
    </row>
    <row r="1574" spans="1:141" ht="12" customHeight="1" x14ac:dyDescent="0.25">
      <c r="A1574" s="4"/>
      <c r="B1574" s="4"/>
      <c r="C1574" s="73"/>
      <c r="D1574" s="73"/>
      <c r="E1574" s="73"/>
      <c r="F1574" s="73"/>
      <c r="G1574" s="73"/>
      <c r="H1574" s="73"/>
      <c r="I1574" s="73"/>
      <c r="J1574" s="73"/>
      <c r="K1574" s="82"/>
      <c r="L1574" s="81"/>
      <c r="M1574" s="81"/>
      <c r="N1574" s="55"/>
      <c r="O1574" s="55"/>
      <c r="P1574" s="56"/>
      <c r="Q1574" s="8"/>
      <c r="R1574" s="148"/>
      <c r="S1574" s="148"/>
      <c r="T1574" s="148"/>
      <c r="U1574" s="148"/>
      <c r="Y1574" s="196"/>
      <c r="EK1574" s="1"/>
    </row>
    <row r="1575" spans="1:141" ht="12" customHeight="1" x14ac:dyDescent="0.25">
      <c r="A1575" s="4"/>
      <c r="B1575" s="4"/>
      <c r="C1575" s="73"/>
      <c r="D1575" s="73"/>
      <c r="E1575" s="73"/>
      <c r="F1575" s="73"/>
      <c r="G1575" s="73"/>
      <c r="H1575" s="73"/>
      <c r="I1575" s="73"/>
      <c r="J1575" s="73"/>
      <c r="K1575" s="82"/>
      <c r="L1575" s="81"/>
      <c r="M1575" s="81"/>
      <c r="N1575" s="55"/>
      <c r="O1575" s="55"/>
      <c r="P1575" s="56"/>
      <c r="Q1575" s="8"/>
      <c r="R1575" s="148"/>
      <c r="S1575" s="148"/>
      <c r="T1575" s="148"/>
      <c r="U1575" s="148"/>
      <c r="Y1575" s="196"/>
      <c r="EK1575" s="1"/>
    </row>
    <row r="1576" spans="1:141" ht="12" customHeight="1" x14ac:dyDescent="0.25">
      <c r="A1576" s="4"/>
      <c r="B1576" s="4"/>
      <c r="C1576" s="73"/>
      <c r="D1576" s="73"/>
      <c r="E1576" s="73"/>
      <c r="F1576" s="73"/>
      <c r="G1576" s="73"/>
      <c r="H1576" s="73"/>
      <c r="I1576" s="73"/>
      <c r="J1576" s="73"/>
      <c r="K1576" s="82"/>
      <c r="L1576" s="81"/>
      <c r="M1576" s="81"/>
      <c r="N1576" s="55"/>
      <c r="O1576" s="55"/>
      <c r="P1576" s="56"/>
      <c r="Q1576" s="8"/>
      <c r="R1576" s="148"/>
      <c r="S1576" s="148"/>
      <c r="T1576" s="148"/>
      <c r="U1576" s="148"/>
      <c r="Y1576" s="196"/>
      <c r="EK1576" s="1"/>
    </row>
    <row r="1577" spans="1:141" ht="12" customHeight="1" x14ac:dyDescent="0.25">
      <c r="A1577" s="4"/>
      <c r="B1577" s="4"/>
      <c r="C1577" s="73"/>
      <c r="D1577" s="73"/>
      <c r="E1577" s="73"/>
      <c r="F1577" s="73"/>
      <c r="G1577" s="73"/>
      <c r="H1577" s="73"/>
      <c r="I1577" s="73"/>
      <c r="J1577" s="73"/>
      <c r="K1577" s="82"/>
      <c r="L1577" s="81"/>
      <c r="M1577" s="81"/>
      <c r="N1577" s="55"/>
      <c r="O1577" s="55"/>
      <c r="P1577" s="56"/>
      <c r="Q1577" s="8"/>
      <c r="R1577" s="148"/>
      <c r="S1577" s="148"/>
      <c r="T1577" s="148"/>
      <c r="U1577" s="148"/>
      <c r="Y1577" s="196"/>
      <c r="EK1577" s="1"/>
    </row>
    <row r="1578" spans="1:141" ht="12" customHeight="1" x14ac:dyDescent="0.25">
      <c r="A1578" s="4"/>
      <c r="B1578" s="4"/>
      <c r="C1578" s="73"/>
      <c r="D1578" s="73"/>
      <c r="E1578" s="73"/>
      <c r="F1578" s="73"/>
      <c r="G1578" s="73"/>
      <c r="H1578" s="73"/>
      <c r="I1578" s="73"/>
      <c r="J1578" s="73"/>
      <c r="K1578" s="82"/>
      <c r="L1578" s="81"/>
      <c r="M1578" s="81"/>
      <c r="N1578" s="55"/>
      <c r="O1578" s="55"/>
      <c r="P1578" s="56"/>
      <c r="Q1578" s="8"/>
      <c r="R1578" s="148"/>
      <c r="S1578" s="148"/>
      <c r="T1578" s="148"/>
      <c r="U1578" s="148"/>
      <c r="Y1578" s="196"/>
      <c r="EK1578" s="1"/>
    </row>
    <row r="1579" spans="1:141" ht="12" customHeight="1" x14ac:dyDescent="0.25">
      <c r="A1579" s="4"/>
      <c r="B1579" s="4"/>
      <c r="C1579" s="73"/>
      <c r="D1579" s="73"/>
      <c r="E1579" s="73"/>
      <c r="F1579" s="73"/>
      <c r="G1579" s="73"/>
      <c r="H1579" s="73"/>
      <c r="I1579" s="73"/>
      <c r="J1579" s="73"/>
      <c r="K1579" s="82"/>
      <c r="L1579" s="81"/>
      <c r="M1579" s="81"/>
      <c r="N1579" s="55"/>
      <c r="O1579" s="55"/>
      <c r="P1579" s="56"/>
      <c r="Q1579" s="8"/>
      <c r="R1579" s="148"/>
      <c r="S1579" s="148"/>
      <c r="T1579" s="148"/>
      <c r="U1579" s="148"/>
      <c r="Y1579" s="196"/>
      <c r="EK1579" s="1"/>
    </row>
    <row r="1580" spans="1:141" ht="12" customHeight="1" x14ac:dyDescent="0.3">
      <c r="A1580" s="4"/>
      <c r="B1580" s="4"/>
      <c r="C1580" s="73"/>
      <c r="D1580" s="73"/>
      <c r="E1580" s="73"/>
      <c r="F1580" s="73"/>
      <c r="G1580" s="73"/>
      <c r="H1580" s="73"/>
      <c r="I1580" s="73"/>
      <c r="J1580" s="73"/>
      <c r="K1580" s="82"/>
      <c r="L1580" s="81"/>
      <c r="M1580" s="81"/>
      <c r="N1580" s="55"/>
      <c r="O1580" s="55"/>
      <c r="P1580" s="56"/>
      <c r="Q1580" s="8"/>
      <c r="R1580" s="148"/>
      <c r="S1580" s="148"/>
      <c r="T1580" s="148"/>
      <c r="U1580" s="148"/>
      <c r="W1580" s="339"/>
      <c r="X1580" s="190"/>
      <c r="Y1580" s="7"/>
      <c r="Z1580" s="149"/>
      <c r="EK1580" s="1"/>
    </row>
    <row r="1581" spans="1:141" ht="12" customHeight="1" x14ac:dyDescent="0.25">
      <c r="B1581" s="4"/>
      <c r="C1581" s="73"/>
      <c r="D1581" s="73"/>
      <c r="E1581" s="73"/>
      <c r="F1581" s="73"/>
      <c r="G1581" s="73"/>
      <c r="H1581" s="73"/>
      <c r="I1581" s="73"/>
      <c r="J1581" s="73"/>
      <c r="K1581" s="82"/>
      <c r="L1581" s="81"/>
      <c r="M1581" s="81"/>
      <c r="N1581" s="55"/>
      <c r="O1581" s="55"/>
      <c r="P1581" s="56"/>
      <c r="Q1581" s="8"/>
      <c r="R1581" s="148"/>
      <c r="S1581" s="148"/>
      <c r="T1581" s="148"/>
      <c r="U1581" s="148"/>
      <c r="Y1581" s="196"/>
      <c r="EK1581" s="1"/>
    </row>
    <row r="1582" spans="1:141" ht="12" customHeight="1" x14ac:dyDescent="0.25">
      <c r="A1582" s="4"/>
      <c r="B1582" s="4"/>
      <c r="C1582" s="73"/>
      <c r="D1582" s="73"/>
      <c r="E1582" s="73"/>
      <c r="F1582" s="73"/>
      <c r="G1582" s="73"/>
      <c r="H1582" s="73"/>
      <c r="I1582" s="73"/>
      <c r="J1582" s="73"/>
      <c r="K1582" s="82"/>
      <c r="L1582" s="81"/>
      <c r="M1582" s="81"/>
      <c r="N1582" s="55"/>
      <c r="O1582" s="55"/>
      <c r="P1582" s="56"/>
      <c r="Q1582" s="8"/>
      <c r="R1582" s="148"/>
      <c r="S1582" s="148"/>
      <c r="T1582" s="148"/>
      <c r="U1582" s="148"/>
      <c r="Y1582" s="196"/>
      <c r="EK1582" s="1"/>
    </row>
    <row r="1583" spans="1:141" ht="12" customHeight="1" x14ac:dyDescent="0.25">
      <c r="A1583" s="4"/>
      <c r="B1583" s="4"/>
      <c r="C1583" s="73"/>
      <c r="D1583" s="73"/>
      <c r="E1583" s="73"/>
      <c r="F1583" s="73"/>
      <c r="G1583" s="73"/>
      <c r="H1583" s="73"/>
      <c r="I1583" s="73"/>
      <c r="J1583" s="73"/>
      <c r="K1583" s="82"/>
      <c r="L1583" s="81"/>
      <c r="M1583" s="81"/>
      <c r="N1583" s="55"/>
      <c r="O1583" s="55"/>
      <c r="P1583" s="56"/>
      <c r="Q1583" s="8"/>
      <c r="R1583" s="148"/>
      <c r="S1583" s="148"/>
      <c r="T1583" s="148"/>
      <c r="U1583" s="148"/>
      <c r="Y1583" s="196"/>
      <c r="EK1583" s="1"/>
    </row>
    <row r="1584" spans="1:141" ht="12" customHeight="1" x14ac:dyDescent="0.25">
      <c r="A1584" s="4"/>
      <c r="B1584" s="4"/>
      <c r="C1584" s="73"/>
      <c r="D1584" s="73"/>
      <c r="E1584" s="73"/>
      <c r="F1584" s="73"/>
      <c r="G1584" s="73"/>
      <c r="H1584" s="73"/>
      <c r="I1584" s="73"/>
      <c r="J1584" s="73"/>
      <c r="K1584" s="82"/>
      <c r="L1584" s="81"/>
      <c r="M1584" s="81"/>
      <c r="N1584" s="55"/>
      <c r="O1584" s="55"/>
      <c r="P1584" s="56"/>
      <c r="Q1584" s="8"/>
      <c r="R1584" s="148"/>
      <c r="S1584" s="148"/>
      <c r="T1584" s="148"/>
      <c r="U1584" s="148"/>
      <c r="Y1584" s="196"/>
      <c r="EK1584" s="1"/>
    </row>
    <row r="1585" spans="1:141" ht="12" customHeight="1" x14ac:dyDescent="0.25">
      <c r="A1585" s="4"/>
      <c r="B1585" s="4"/>
      <c r="C1585" s="73"/>
      <c r="D1585" s="73"/>
      <c r="E1585" s="73"/>
      <c r="F1585" s="73"/>
      <c r="G1585" s="73"/>
      <c r="H1585" s="73"/>
      <c r="I1585" s="73"/>
      <c r="J1585" s="73"/>
      <c r="K1585" s="82"/>
      <c r="L1585" s="81"/>
      <c r="M1585" s="81"/>
      <c r="N1585" s="55"/>
      <c r="O1585" s="55"/>
      <c r="P1585" s="56"/>
      <c r="Q1585" s="8"/>
      <c r="R1585" s="148"/>
      <c r="S1585" s="148"/>
      <c r="T1585" s="148"/>
      <c r="U1585" s="148"/>
      <c r="Y1585" s="196"/>
      <c r="EK1585" s="1"/>
    </row>
    <row r="1586" spans="1:141" ht="12" customHeight="1" x14ac:dyDescent="0.25">
      <c r="A1586" s="4"/>
      <c r="B1586" s="4"/>
      <c r="C1586" s="73"/>
      <c r="D1586" s="73"/>
      <c r="E1586" s="73"/>
      <c r="F1586" s="73"/>
      <c r="G1586" s="73"/>
      <c r="H1586" s="73"/>
      <c r="I1586" s="73"/>
      <c r="J1586" s="73"/>
      <c r="K1586" s="82"/>
      <c r="L1586" s="81"/>
      <c r="M1586" s="81"/>
      <c r="N1586" s="55"/>
      <c r="O1586" s="55"/>
      <c r="P1586" s="56"/>
      <c r="Q1586" s="8"/>
      <c r="R1586" s="148"/>
      <c r="S1586" s="148"/>
      <c r="T1586" s="148"/>
      <c r="U1586" s="148"/>
      <c r="Y1586" s="196"/>
      <c r="EK1586" s="1"/>
    </row>
    <row r="1587" spans="1:141" ht="12" customHeight="1" x14ac:dyDescent="0.25">
      <c r="A1587" s="4"/>
      <c r="B1587" s="4"/>
      <c r="C1587" s="73"/>
      <c r="D1587" s="73"/>
      <c r="E1587" s="73"/>
      <c r="F1587" s="73"/>
      <c r="G1587" s="73"/>
      <c r="H1587" s="73"/>
      <c r="I1587" s="73"/>
      <c r="J1587" s="73"/>
      <c r="K1587" s="82"/>
      <c r="L1587" s="81"/>
      <c r="M1587" s="81"/>
      <c r="N1587" s="55"/>
      <c r="O1587" s="55"/>
      <c r="P1587" s="56"/>
      <c r="Q1587" s="8"/>
      <c r="R1587" s="148"/>
      <c r="S1587" s="148"/>
      <c r="T1587" s="148"/>
      <c r="U1587" s="148"/>
      <c r="Y1587" s="196"/>
      <c r="EK1587" s="1"/>
    </row>
    <row r="1588" spans="1:141" ht="12" customHeight="1" x14ac:dyDescent="0.25">
      <c r="A1588" s="4"/>
      <c r="B1588" s="4"/>
      <c r="C1588" s="73"/>
      <c r="D1588" s="73"/>
      <c r="E1588" s="73"/>
      <c r="F1588" s="73"/>
      <c r="G1588" s="73"/>
      <c r="H1588" s="73"/>
      <c r="I1588" s="73"/>
      <c r="J1588" s="73"/>
      <c r="K1588" s="82"/>
      <c r="L1588" s="81"/>
      <c r="M1588" s="81"/>
      <c r="N1588" s="55"/>
      <c r="O1588" s="55"/>
      <c r="P1588" s="56"/>
      <c r="Q1588" s="8"/>
      <c r="R1588" s="148"/>
      <c r="S1588" s="148"/>
      <c r="T1588" s="148"/>
      <c r="U1588" s="148"/>
      <c r="Y1588" s="196"/>
      <c r="EK1588" s="1"/>
    </row>
    <row r="1589" spans="1:141" ht="12" customHeight="1" x14ac:dyDescent="0.25">
      <c r="A1589" s="4"/>
      <c r="B1589" s="4"/>
      <c r="C1589" s="73"/>
      <c r="D1589" s="73"/>
      <c r="E1589" s="73"/>
      <c r="F1589" s="73"/>
      <c r="G1589" s="73"/>
      <c r="H1589" s="73"/>
      <c r="I1589" s="73"/>
      <c r="J1589" s="73"/>
      <c r="K1589" s="82"/>
      <c r="L1589" s="81"/>
      <c r="M1589" s="81"/>
      <c r="N1589" s="55"/>
      <c r="O1589" s="55"/>
      <c r="P1589" s="56"/>
      <c r="Q1589" s="8"/>
      <c r="R1589" s="148"/>
      <c r="S1589" s="148"/>
      <c r="T1589" s="148"/>
      <c r="U1589" s="148"/>
      <c r="Y1589" s="196"/>
      <c r="EK1589" s="1"/>
    </row>
    <row r="1590" spans="1:141" ht="12" customHeight="1" x14ac:dyDescent="0.25">
      <c r="A1590" s="4"/>
      <c r="B1590" s="4"/>
      <c r="C1590" s="73"/>
      <c r="D1590" s="73"/>
      <c r="E1590" s="73"/>
      <c r="F1590" s="73"/>
      <c r="G1590" s="73"/>
      <c r="H1590" s="73"/>
      <c r="I1590" s="73"/>
      <c r="J1590" s="73"/>
      <c r="K1590" s="82"/>
      <c r="L1590" s="81"/>
      <c r="M1590" s="81"/>
      <c r="N1590" s="55"/>
      <c r="O1590" s="55"/>
      <c r="P1590" s="56"/>
      <c r="Q1590" s="8"/>
      <c r="R1590" s="148"/>
      <c r="S1590" s="148"/>
      <c r="T1590" s="148"/>
      <c r="U1590" s="148"/>
      <c r="Y1590" s="196"/>
      <c r="EK1590" s="1"/>
    </row>
    <row r="1591" spans="1:141" ht="12" customHeight="1" x14ac:dyDescent="0.25">
      <c r="A1591" s="4"/>
      <c r="B1591" s="4"/>
      <c r="C1591" s="73"/>
      <c r="D1591" s="73"/>
      <c r="E1591" s="73"/>
      <c r="F1591" s="73"/>
      <c r="G1591" s="73"/>
      <c r="H1591" s="73"/>
      <c r="I1591" s="73"/>
      <c r="J1591" s="73"/>
      <c r="K1591" s="82"/>
      <c r="L1591" s="81"/>
      <c r="M1591" s="81"/>
      <c r="N1591" s="55"/>
      <c r="O1591" s="55"/>
      <c r="P1591" s="56"/>
      <c r="Q1591" s="8"/>
      <c r="R1591" s="148"/>
      <c r="S1591" s="148"/>
      <c r="T1591" s="148"/>
      <c r="U1591" s="148"/>
      <c r="Y1591" s="196"/>
      <c r="EK1591" s="1"/>
    </row>
    <row r="1592" spans="1:141" ht="12" customHeight="1" x14ac:dyDescent="0.25">
      <c r="A1592" s="4"/>
      <c r="B1592" s="4"/>
      <c r="C1592" s="73"/>
      <c r="D1592" s="73"/>
      <c r="E1592" s="73"/>
      <c r="F1592" s="73"/>
      <c r="G1592" s="73"/>
      <c r="H1592" s="73"/>
      <c r="I1592" s="73"/>
      <c r="J1592" s="73"/>
      <c r="K1592" s="82"/>
      <c r="L1592" s="81"/>
      <c r="M1592" s="81"/>
      <c r="N1592" s="55"/>
      <c r="O1592" s="55"/>
      <c r="P1592" s="56"/>
      <c r="Q1592" s="8"/>
      <c r="R1592" s="148"/>
      <c r="S1592" s="148"/>
      <c r="T1592" s="148"/>
      <c r="U1592" s="148"/>
      <c r="Y1592" s="196"/>
      <c r="EK1592" s="1"/>
    </row>
    <row r="1593" spans="1:141" ht="12" customHeight="1" x14ac:dyDescent="0.3">
      <c r="A1593" s="4"/>
      <c r="B1593" s="4"/>
      <c r="C1593" s="73"/>
      <c r="D1593" s="73"/>
      <c r="E1593" s="73"/>
      <c r="F1593" s="73"/>
      <c r="G1593" s="73"/>
      <c r="H1593" s="73"/>
      <c r="I1593" s="73"/>
      <c r="J1593" s="73"/>
      <c r="K1593" s="82"/>
      <c r="L1593" s="81"/>
      <c r="M1593" s="81"/>
      <c r="N1593" s="55"/>
      <c r="O1593" s="55"/>
      <c r="P1593" s="56"/>
      <c r="Q1593" s="8"/>
      <c r="R1593" s="148"/>
      <c r="S1593" s="148"/>
      <c r="T1593" s="148"/>
      <c r="U1593" s="148"/>
      <c r="W1593" s="339"/>
      <c r="X1593" s="190"/>
      <c r="Y1593" s="7"/>
      <c r="Z1593" s="149"/>
      <c r="EK1593" s="1"/>
    </row>
    <row r="1594" spans="1:141" ht="12" customHeight="1" x14ac:dyDescent="0.25">
      <c r="A1594" s="4"/>
      <c r="B1594" s="4"/>
      <c r="C1594" s="73"/>
      <c r="D1594" s="73"/>
      <c r="E1594" s="73"/>
      <c r="F1594" s="73"/>
      <c r="G1594" s="73"/>
      <c r="H1594" s="73"/>
      <c r="I1594" s="73"/>
      <c r="J1594" s="73"/>
      <c r="K1594" s="82"/>
      <c r="L1594" s="81"/>
      <c r="M1594" s="81"/>
      <c r="N1594" s="55"/>
      <c r="O1594" s="55"/>
      <c r="P1594" s="56"/>
      <c r="Q1594" s="8"/>
      <c r="R1594" s="148"/>
      <c r="S1594" s="148"/>
      <c r="T1594" s="148"/>
      <c r="U1594" s="148"/>
      <c r="Y1594" s="196"/>
      <c r="EK1594" s="1"/>
    </row>
    <row r="1595" spans="1:141" ht="12" customHeight="1" x14ac:dyDescent="0.25">
      <c r="A1595" s="4"/>
      <c r="B1595" s="4"/>
      <c r="C1595" s="73"/>
      <c r="D1595" s="73"/>
      <c r="E1595" s="73"/>
      <c r="F1595" s="73"/>
      <c r="G1595" s="73"/>
      <c r="H1595" s="73"/>
      <c r="I1595" s="73"/>
      <c r="J1595" s="73"/>
      <c r="K1595" s="82"/>
      <c r="L1595" s="81"/>
      <c r="M1595" s="81"/>
      <c r="N1595" s="55"/>
      <c r="O1595" s="55"/>
      <c r="P1595" s="56"/>
      <c r="Q1595" s="8"/>
      <c r="R1595" s="148"/>
      <c r="S1595" s="148"/>
      <c r="T1595" s="148"/>
      <c r="U1595" s="148"/>
      <c r="Y1595" s="196"/>
      <c r="EK1595" s="1"/>
    </row>
    <row r="1596" spans="1:141" ht="12" customHeight="1" x14ac:dyDescent="0.25">
      <c r="A1596" s="4"/>
      <c r="B1596" s="4"/>
      <c r="C1596" s="73"/>
      <c r="D1596" s="73"/>
      <c r="E1596" s="73"/>
      <c r="F1596" s="73"/>
      <c r="G1596" s="73"/>
      <c r="H1596" s="73"/>
      <c r="I1596" s="73"/>
      <c r="J1596" s="73"/>
      <c r="K1596" s="82"/>
      <c r="L1596" s="81"/>
      <c r="M1596" s="81"/>
      <c r="N1596" s="55"/>
      <c r="O1596" s="55"/>
      <c r="P1596" s="56"/>
      <c r="Q1596" s="8"/>
      <c r="R1596" s="148"/>
      <c r="S1596" s="148"/>
      <c r="T1596" s="148"/>
      <c r="U1596" s="148"/>
      <c r="Y1596" s="196"/>
      <c r="EK1596" s="1"/>
    </row>
    <row r="1597" spans="1:141" ht="12" customHeight="1" x14ac:dyDescent="0.3">
      <c r="A1597" s="4"/>
      <c r="B1597" s="4"/>
      <c r="C1597" s="73"/>
      <c r="D1597" s="73"/>
      <c r="E1597" s="73"/>
      <c r="F1597" s="73"/>
      <c r="G1597" s="73"/>
      <c r="H1597" s="73"/>
      <c r="I1597" s="73"/>
      <c r="J1597" s="73"/>
      <c r="K1597" s="82"/>
      <c r="L1597" s="81"/>
      <c r="M1597" s="81"/>
      <c r="N1597" s="55"/>
      <c r="O1597" s="55"/>
      <c r="P1597" s="56"/>
      <c r="Q1597" s="8"/>
      <c r="R1597" s="148"/>
      <c r="S1597" s="148"/>
      <c r="T1597" s="148"/>
      <c r="U1597" s="148"/>
      <c r="W1597" s="339"/>
      <c r="X1597" s="190"/>
      <c r="Y1597" s="7"/>
      <c r="Z1597" s="149"/>
      <c r="EK1597" s="1"/>
    </row>
    <row r="1598" spans="1:141" ht="12" customHeight="1" x14ac:dyDescent="0.25">
      <c r="B1598" s="4"/>
      <c r="C1598" s="73"/>
      <c r="D1598" s="73"/>
      <c r="E1598" s="73"/>
      <c r="F1598" s="73"/>
      <c r="G1598" s="73"/>
      <c r="H1598" s="73"/>
      <c r="I1598" s="73"/>
      <c r="J1598" s="73"/>
      <c r="K1598" s="82"/>
      <c r="L1598" s="81"/>
      <c r="M1598" s="81"/>
      <c r="N1598" s="55"/>
      <c r="O1598" s="55"/>
      <c r="P1598" s="56"/>
      <c r="Q1598" s="8"/>
      <c r="R1598" s="148"/>
      <c r="S1598" s="148"/>
      <c r="T1598" s="148"/>
      <c r="U1598" s="148"/>
      <c r="Y1598" s="196"/>
      <c r="EK1598" s="1"/>
    </row>
    <row r="1599" spans="1:141" ht="12" customHeight="1" x14ac:dyDescent="0.25">
      <c r="B1599" s="4"/>
      <c r="C1599" s="73"/>
      <c r="D1599" s="73"/>
      <c r="E1599" s="73"/>
      <c r="F1599" s="73"/>
      <c r="G1599" s="73"/>
      <c r="H1599" s="73"/>
      <c r="I1599" s="73"/>
      <c r="J1599" s="73"/>
      <c r="K1599" s="82"/>
      <c r="L1599" s="81"/>
      <c r="M1599" s="81"/>
      <c r="N1599" s="55"/>
      <c r="O1599" s="55"/>
      <c r="P1599" s="56"/>
      <c r="Q1599" s="8"/>
      <c r="R1599" s="148"/>
      <c r="S1599" s="148"/>
      <c r="T1599" s="148"/>
      <c r="U1599" s="148"/>
      <c r="Y1599" s="196"/>
      <c r="EK1599" s="1"/>
    </row>
    <row r="1600" spans="1:141" ht="12" customHeight="1" x14ac:dyDescent="0.25">
      <c r="B1600" s="4"/>
      <c r="C1600" s="73"/>
      <c r="D1600" s="73"/>
      <c r="E1600" s="73"/>
      <c r="F1600" s="73"/>
      <c r="G1600" s="73"/>
      <c r="H1600" s="73"/>
      <c r="I1600" s="73"/>
      <c r="J1600" s="73"/>
      <c r="K1600" s="82"/>
      <c r="L1600" s="81"/>
      <c r="M1600" s="81"/>
      <c r="N1600" s="55"/>
      <c r="O1600" s="55"/>
      <c r="P1600" s="56"/>
      <c r="Q1600" s="8"/>
      <c r="R1600" s="148"/>
      <c r="S1600" s="148"/>
      <c r="T1600" s="148"/>
      <c r="U1600" s="148"/>
      <c r="Y1600" s="196"/>
      <c r="EK1600" s="1"/>
    </row>
    <row r="1601" spans="1:141" ht="12" customHeight="1" x14ac:dyDescent="0.25">
      <c r="B1601" s="4"/>
      <c r="C1601" s="73"/>
      <c r="D1601" s="73"/>
      <c r="E1601" s="73"/>
      <c r="F1601" s="73"/>
      <c r="G1601" s="73"/>
      <c r="H1601" s="73"/>
      <c r="I1601" s="73"/>
      <c r="J1601" s="73"/>
      <c r="K1601" s="82"/>
      <c r="L1601" s="81"/>
      <c r="M1601" s="81"/>
      <c r="N1601" s="55"/>
      <c r="O1601" s="55"/>
      <c r="P1601" s="56"/>
      <c r="Q1601" s="8"/>
      <c r="R1601" s="148"/>
      <c r="S1601" s="148"/>
      <c r="T1601" s="148"/>
      <c r="U1601" s="148"/>
      <c r="Y1601" s="196"/>
      <c r="EK1601" s="1"/>
    </row>
    <row r="1602" spans="1:141" ht="12" customHeight="1" x14ac:dyDescent="0.25">
      <c r="B1602" s="4"/>
      <c r="C1602" s="73"/>
      <c r="D1602" s="73"/>
      <c r="E1602" s="73"/>
      <c r="F1602" s="73"/>
      <c r="G1602" s="73"/>
      <c r="H1602" s="73"/>
      <c r="I1602" s="73"/>
      <c r="J1602" s="73"/>
      <c r="K1602" s="82"/>
      <c r="L1602" s="81"/>
      <c r="M1602" s="81"/>
      <c r="N1602" s="55"/>
      <c r="O1602" s="55"/>
      <c r="P1602" s="56"/>
      <c r="Q1602" s="8"/>
      <c r="R1602" s="148"/>
      <c r="S1602" s="148"/>
      <c r="T1602" s="148"/>
      <c r="U1602" s="148"/>
      <c r="Y1602" s="196"/>
      <c r="EK1602" s="1"/>
    </row>
    <row r="1603" spans="1:141" ht="12" customHeight="1" x14ac:dyDescent="0.25">
      <c r="B1603" s="4"/>
      <c r="C1603" s="73"/>
      <c r="D1603" s="73"/>
      <c r="E1603" s="73"/>
      <c r="F1603" s="73"/>
      <c r="G1603" s="73"/>
      <c r="H1603" s="73"/>
      <c r="I1603" s="73"/>
      <c r="J1603" s="73"/>
      <c r="K1603" s="82"/>
      <c r="L1603" s="81"/>
      <c r="M1603" s="81"/>
      <c r="N1603" s="55"/>
      <c r="O1603" s="55"/>
      <c r="P1603" s="56"/>
      <c r="Q1603" s="8"/>
      <c r="R1603" s="148"/>
      <c r="S1603" s="148"/>
      <c r="T1603" s="148"/>
      <c r="U1603" s="148"/>
      <c r="Y1603" s="196"/>
      <c r="EK1603" s="1"/>
    </row>
    <row r="1604" spans="1:141" ht="12" customHeight="1" x14ac:dyDescent="0.25">
      <c r="B1604" s="4"/>
      <c r="C1604" s="73"/>
      <c r="D1604" s="73"/>
      <c r="E1604" s="73"/>
      <c r="F1604" s="73"/>
      <c r="G1604" s="73"/>
      <c r="H1604" s="73"/>
      <c r="I1604" s="73"/>
      <c r="J1604" s="73"/>
      <c r="K1604" s="82"/>
      <c r="L1604" s="81"/>
      <c r="M1604" s="81"/>
      <c r="N1604" s="55"/>
      <c r="O1604" s="55"/>
      <c r="P1604" s="56"/>
      <c r="Q1604" s="8"/>
      <c r="R1604" s="148"/>
      <c r="S1604" s="148"/>
      <c r="T1604" s="148"/>
      <c r="U1604" s="148"/>
      <c r="Y1604" s="196"/>
      <c r="EK1604" s="1"/>
    </row>
    <row r="1605" spans="1:141" ht="12" customHeight="1" x14ac:dyDescent="0.25">
      <c r="B1605" s="4"/>
      <c r="C1605" s="73"/>
      <c r="D1605" s="73"/>
      <c r="E1605" s="73"/>
      <c r="F1605" s="73"/>
      <c r="G1605" s="73"/>
      <c r="H1605" s="73"/>
      <c r="I1605" s="73"/>
      <c r="J1605" s="73"/>
      <c r="K1605" s="82"/>
      <c r="L1605" s="81"/>
      <c r="M1605" s="81"/>
      <c r="N1605" s="55"/>
      <c r="O1605" s="55"/>
      <c r="P1605" s="56"/>
      <c r="Q1605" s="8"/>
      <c r="R1605" s="148"/>
      <c r="S1605" s="148"/>
      <c r="T1605" s="148"/>
      <c r="U1605" s="148"/>
      <c r="Y1605" s="196"/>
      <c r="EK1605" s="1"/>
    </row>
    <row r="1606" spans="1:141" ht="12" customHeight="1" x14ac:dyDescent="0.25">
      <c r="B1606" s="4"/>
      <c r="C1606" s="73"/>
      <c r="D1606" s="73"/>
      <c r="E1606" s="73"/>
      <c r="F1606" s="73"/>
      <c r="G1606" s="73"/>
      <c r="H1606" s="73"/>
      <c r="I1606" s="73"/>
      <c r="J1606" s="73"/>
      <c r="K1606" s="82"/>
      <c r="L1606" s="81"/>
      <c r="M1606" s="81"/>
      <c r="N1606" s="55"/>
      <c r="O1606" s="55"/>
      <c r="P1606" s="56"/>
      <c r="Q1606" s="8"/>
      <c r="R1606" s="148"/>
      <c r="S1606" s="148"/>
      <c r="T1606" s="148"/>
      <c r="U1606" s="148"/>
      <c r="Y1606" s="196"/>
      <c r="EK1606" s="1"/>
    </row>
    <row r="1607" spans="1:141" ht="12" customHeight="1" x14ac:dyDescent="0.25">
      <c r="B1607" s="4"/>
      <c r="C1607" s="73"/>
      <c r="D1607" s="73"/>
      <c r="E1607" s="73"/>
      <c r="F1607" s="73"/>
      <c r="G1607" s="73"/>
      <c r="H1607" s="73"/>
      <c r="I1607" s="73"/>
      <c r="J1607" s="73"/>
      <c r="K1607" s="82"/>
      <c r="L1607" s="81"/>
      <c r="M1607" s="81"/>
      <c r="N1607" s="55"/>
      <c r="O1607" s="55"/>
      <c r="P1607" s="56"/>
      <c r="Q1607" s="8"/>
      <c r="R1607" s="148"/>
      <c r="S1607" s="148"/>
      <c r="T1607" s="148"/>
      <c r="U1607" s="148"/>
      <c r="Y1607" s="196"/>
      <c r="EK1607" s="1"/>
    </row>
    <row r="1608" spans="1:141" ht="12" customHeight="1" x14ac:dyDescent="0.25">
      <c r="B1608" s="4"/>
      <c r="C1608" s="73"/>
      <c r="D1608" s="73"/>
      <c r="E1608" s="73"/>
      <c r="F1608" s="73"/>
      <c r="G1608" s="73"/>
      <c r="H1608" s="73"/>
      <c r="I1608" s="73"/>
      <c r="J1608" s="73"/>
      <c r="K1608" s="82"/>
      <c r="L1608" s="81"/>
      <c r="M1608" s="81"/>
      <c r="N1608" s="55"/>
      <c r="O1608" s="55"/>
      <c r="P1608" s="56"/>
      <c r="Q1608" s="8"/>
      <c r="R1608" s="148"/>
      <c r="S1608" s="148"/>
      <c r="T1608" s="148"/>
      <c r="U1608" s="148"/>
      <c r="Y1608" s="196"/>
      <c r="EK1608" s="1"/>
    </row>
    <row r="1609" spans="1:141" ht="12" customHeight="1" x14ac:dyDescent="0.25">
      <c r="A1609" s="4"/>
      <c r="B1609" s="4"/>
      <c r="C1609" s="73"/>
      <c r="D1609" s="73"/>
      <c r="E1609" s="73"/>
      <c r="F1609" s="73"/>
      <c r="G1609" s="73"/>
      <c r="H1609" s="73"/>
      <c r="I1609" s="73"/>
      <c r="J1609" s="73"/>
      <c r="K1609" s="82"/>
      <c r="L1609" s="81"/>
      <c r="M1609" s="81"/>
      <c r="N1609" s="55"/>
      <c r="O1609" s="55"/>
      <c r="P1609" s="56"/>
      <c r="Q1609" s="8"/>
      <c r="R1609" s="148"/>
      <c r="S1609" s="148"/>
      <c r="T1609" s="148"/>
      <c r="U1609" s="148"/>
      <c r="Y1609" s="196"/>
      <c r="EK1609" s="1"/>
    </row>
    <row r="1610" spans="1:141" ht="12" customHeight="1" x14ac:dyDescent="0.3">
      <c r="A1610" s="4"/>
      <c r="B1610" s="4"/>
      <c r="C1610" s="73"/>
      <c r="D1610" s="73"/>
      <c r="E1610" s="73"/>
      <c r="F1610" s="73"/>
      <c r="G1610" s="73"/>
      <c r="H1610" s="73"/>
      <c r="I1610" s="73"/>
      <c r="J1610" s="73"/>
      <c r="K1610" s="82"/>
      <c r="L1610" s="81"/>
      <c r="M1610" s="81"/>
      <c r="N1610" s="55"/>
      <c r="O1610" s="55"/>
      <c r="P1610" s="56"/>
      <c r="Q1610" s="8"/>
      <c r="R1610" s="148"/>
      <c r="S1610" s="148"/>
      <c r="T1610" s="148"/>
      <c r="U1610" s="148"/>
      <c r="W1610" s="339"/>
      <c r="X1610" s="190"/>
      <c r="Y1610" s="7"/>
      <c r="Z1610" s="149"/>
      <c r="EK1610" s="1"/>
    </row>
    <row r="1611" spans="1:141" ht="12" customHeight="1" x14ac:dyDescent="0.25">
      <c r="A1611" s="4"/>
      <c r="B1611" s="4"/>
      <c r="C1611" s="73"/>
      <c r="D1611" s="73"/>
      <c r="E1611" s="73"/>
      <c r="F1611" s="73"/>
      <c r="G1611" s="73"/>
      <c r="H1611" s="73"/>
      <c r="I1611" s="73"/>
      <c r="J1611" s="73"/>
      <c r="K1611" s="82"/>
      <c r="L1611" s="81"/>
      <c r="M1611" s="81"/>
      <c r="N1611" s="55"/>
      <c r="O1611" s="55"/>
      <c r="P1611" s="56"/>
      <c r="Q1611" s="8"/>
      <c r="R1611" s="148"/>
      <c r="S1611" s="148"/>
      <c r="T1611" s="148"/>
      <c r="U1611" s="148"/>
      <c r="Y1611" s="196"/>
      <c r="EK1611" s="1"/>
    </row>
    <row r="1612" spans="1:141" ht="12" customHeight="1" x14ac:dyDescent="0.25">
      <c r="A1612" s="4"/>
      <c r="B1612" s="4"/>
      <c r="C1612" s="73"/>
      <c r="D1612" s="73"/>
      <c r="E1612" s="73"/>
      <c r="F1612" s="73"/>
      <c r="G1612" s="73"/>
      <c r="H1612" s="73"/>
      <c r="I1612" s="73"/>
      <c r="J1612" s="73"/>
      <c r="K1612" s="82"/>
      <c r="L1612" s="81"/>
      <c r="M1612" s="81"/>
      <c r="N1612" s="55"/>
      <c r="O1612" s="55"/>
      <c r="P1612" s="56"/>
      <c r="Q1612" s="8"/>
      <c r="R1612" s="148"/>
      <c r="S1612" s="148"/>
      <c r="T1612" s="148"/>
      <c r="U1612" s="148"/>
      <c r="Y1612" s="196"/>
      <c r="EK1612" s="1"/>
    </row>
    <row r="1613" spans="1:141" ht="12" customHeight="1" x14ac:dyDescent="0.25">
      <c r="A1613" s="4"/>
      <c r="B1613" s="4"/>
      <c r="C1613" s="73"/>
      <c r="D1613" s="73"/>
      <c r="E1613" s="73"/>
      <c r="F1613" s="73"/>
      <c r="G1613" s="73"/>
      <c r="H1613" s="73"/>
      <c r="I1613" s="73"/>
      <c r="J1613" s="73"/>
      <c r="K1613" s="82"/>
      <c r="L1613" s="81"/>
      <c r="M1613" s="81"/>
      <c r="N1613" s="55"/>
      <c r="O1613" s="55"/>
      <c r="P1613" s="56"/>
      <c r="Q1613" s="8"/>
      <c r="R1613" s="148"/>
      <c r="S1613" s="148"/>
      <c r="T1613" s="148"/>
      <c r="U1613" s="148"/>
      <c r="Y1613" s="196"/>
      <c r="EK1613" s="1"/>
    </row>
    <row r="1614" spans="1:141" ht="12" customHeight="1" x14ac:dyDescent="0.25">
      <c r="A1614" s="4"/>
      <c r="B1614" s="4"/>
      <c r="C1614" s="73"/>
      <c r="D1614" s="73"/>
      <c r="E1614" s="73"/>
      <c r="F1614" s="73"/>
      <c r="G1614" s="73"/>
      <c r="H1614" s="73"/>
      <c r="I1614" s="73"/>
      <c r="J1614" s="73"/>
      <c r="K1614" s="82"/>
      <c r="L1614" s="81"/>
      <c r="M1614" s="81"/>
      <c r="N1614" s="55"/>
      <c r="O1614" s="55"/>
      <c r="P1614" s="56"/>
      <c r="Q1614" s="8"/>
      <c r="R1614" s="148"/>
      <c r="S1614" s="148"/>
      <c r="T1614" s="148"/>
      <c r="U1614" s="148"/>
      <c r="Y1614" s="196"/>
      <c r="EK1614" s="1"/>
    </row>
    <row r="1615" spans="1:141" ht="12" customHeight="1" x14ac:dyDescent="0.25">
      <c r="A1615" s="4"/>
      <c r="B1615" s="4"/>
      <c r="C1615" s="73"/>
      <c r="D1615" s="73"/>
      <c r="E1615" s="73"/>
      <c r="F1615" s="73"/>
      <c r="G1615" s="73"/>
      <c r="H1615" s="73"/>
      <c r="I1615" s="73"/>
      <c r="J1615" s="73"/>
      <c r="K1615" s="82"/>
      <c r="L1615" s="81"/>
      <c r="M1615" s="81"/>
      <c r="N1615" s="55"/>
      <c r="O1615" s="55"/>
      <c r="P1615" s="56"/>
      <c r="Q1615" s="8"/>
      <c r="R1615" s="148"/>
      <c r="S1615" s="148"/>
      <c r="T1615" s="148"/>
      <c r="U1615" s="148"/>
      <c r="Y1615" s="196"/>
      <c r="EK1615" s="1"/>
    </row>
    <row r="1616" spans="1:141" ht="12" customHeight="1" x14ac:dyDescent="0.25">
      <c r="A1616" s="4"/>
      <c r="B1616" s="4"/>
      <c r="C1616" s="73"/>
      <c r="D1616" s="73"/>
      <c r="E1616" s="73"/>
      <c r="F1616" s="73"/>
      <c r="G1616" s="73"/>
      <c r="H1616" s="73"/>
      <c r="I1616" s="73"/>
      <c r="J1616" s="73"/>
      <c r="K1616" s="82"/>
      <c r="L1616" s="81"/>
      <c r="M1616" s="81"/>
      <c r="N1616" s="55"/>
      <c r="O1616" s="55"/>
      <c r="P1616" s="56"/>
      <c r="Q1616" s="8"/>
      <c r="R1616" s="148"/>
      <c r="S1616" s="148"/>
      <c r="T1616" s="148"/>
      <c r="U1616" s="148"/>
      <c r="Y1616" s="196"/>
      <c r="EK1616" s="1"/>
    </row>
    <row r="1617" spans="1:141" ht="12" customHeight="1" x14ac:dyDescent="0.25">
      <c r="A1617" s="4"/>
      <c r="B1617" s="4"/>
      <c r="C1617" s="73"/>
      <c r="D1617" s="73"/>
      <c r="E1617" s="73"/>
      <c r="F1617" s="73"/>
      <c r="G1617" s="73"/>
      <c r="H1617" s="73"/>
      <c r="I1617" s="73"/>
      <c r="J1617" s="73"/>
      <c r="K1617" s="82"/>
      <c r="L1617" s="81"/>
      <c r="M1617" s="81"/>
      <c r="N1617" s="55"/>
      <c r="O1617" s="55"/>
      <c r="P1617" s="56"/>
      <c r="Q1617" s="8"/>
      <c r="R1617" s="148"/>
      <c r="S1617" s="148"/>
      <c r="T1617" s="148"/>
      <c r="U1617" s="148"/>
      <c r="Y1617" s="196"/>
      <c r="EK1617" s="1"/>
    </row>
    <row r="1618" spans="1:141" ht="12" customHeight="1" x14ac:dyDescent="0.25">
      <c r="A1618" s="4"/>
      <c r="B1618" s="4"/>
      <c r="C1618" s="73"/>
      <c r="D1618" s="73"/>
      <c r="E1618" s="73"/>
      <c r="F1618" s="73"/>
      <c r="G1618" s="73"/>
      <c r="H1618" s="73"/>
      <c r="I1618" s="73"/>
      <c r="J1618" s="73"/>
      <c r="K1618" s="82"/>
      <c r="L1618" s="81"/>
      <c r="M1618" s="81"/>
      <c r="N1618" s="55"/>
      <c r="O1618" s="55"/>
      <c r="P1618" s="56"/>
      <c r="Q1618" s="8"/>
      <c r="R1618" s="148"/>
      <c r="S1618" s="148"/>
      <c r="T1618" s="148"/>
      <c r="U1618" s="148"/>
      <c r="Y1618" s="196"/>
      <c r="EK1618" s="1"/>
    </row>
    <row r="1619" spans="1:141" ht="12" customHeight="1" x14ac:dyDescent="0.25">
      <c r="A1619" s="4"/>
      <c r="B1619" s="4"/>
      <c r="C1619" s="73"/>
      <c r="D1619" s="73"/>
      <c r="E1619" s="73"/>
      <c r="F1619" s="73"/>
      <c r="G1619" s="73"/>
      <c r="H1619" s="73"/>
      <c r="I1619" s="73"/>
      <c r="J1619" s="73"/>
      <c r="K1619" s="82"/>
      <c r="L1619" s="81"/>
      <c r="M1619" s="81"/>
      <c r="N1619" s="55"/>
      <c r="O1619" s="55"/>
      <c r="P1619" s="56"/>
      <c r="Q1619" s="8"/>
      <c r="R1619" s="148"/>
      <c r="S1619" s="148"/>
      <c r="T1619" s="148"/>
      <c r="U1619" s="148"/>
      <c r="Y1619" s="196"/>
      <c r="EK1619" s="1"/>
    </row>
    <row r="1620" spans="1:141" ht="12" customHeight="1" x14ac:dyDescent="0.25">
      <c r="A1620" s="4"/>
      <c r="B1620" s="4"/>
      <c r="C1620" s="73"/>
      <c r="D1620" s="73"/>
      <c r="E1620" s="73"/>
      <c r="F1620" s="73"/>
      <c r="G1620" s="73"/>
      <c r="H1620" s="73"/>
      <c r="I1620" s="73"/>
      <c r="J1620" s="73"/>
      <c r="K1620" s="82"/>
      <c r="L1620" s="81"/>
      <c r="M1620" s="81"/>
      <c r="N1620" s="55"/>
      <c r="O1620" s="55"/>
      <c r="P1620" s="56"/>
      <c r="Q1620" s="8"/>
      <c r="R1620" s="148"/>
      <c r="S1620" s="148"/>
      <c r="T1620" s="148"/>
      <c r="U1620" s="148"/>
      <c r="Y1620" s="196"/>
      <c r="EK1620" s="1"/>
    </row>
    <row r="1621" spans="1:141" ht="12" customHeight="1" x14ac:dyDescent="0.25">
      <c r="A1621" s="4"/>
      <c r="B1621" s="4"/>
      <c r="C1621" s="73"/>
      <c r="D1621" s="73"/>
      <c r="E1621" s="73"/>
      <c r="F1621" s="73"/>
      <c r="G1621" s="73"/>
      <c r="H1621" s="73"/>
      <c r="I1621" s="73"/>
      <c r="J1621" s="73"/>
      <c r="K1621" s="82"/>
      <c r="L1621" s="81"/>
      <c r="M1621" s="81"/>
      <c r="N1621" s="55"/>
      <c r="O1621" s="55"/>
      <c r="P1621" s="56"/>
      <c r="Q1621" s="8"/>
      <c r="R1621" s="148"/>
      <c r="S1621" s="148"/>
      <c r="T1621" s="148"/>
      <c r="U1621" s="148"/>
      <c r="Y1621" s="196"/>
      <c r="EK1621" s="1"/>
    </row>
    <row r="1622" spans="1:141" ht="12" customHeight="1" x14ac:dyDescent="0.25">
      <c r="A1622" s="4"/>
      <c r="B1622" s="4"/>
      <c r="C1622" s="73"/>
      <c r="D1622" s="73"/>
      <c r="E1622" s="73"/>
      <c r="F1622" s="73"/>
      <c r="G1622" s="73"/>
      <c r="H1622" s="73"/>
      <c r="I1622" s="73"/>
      <c r="J1622" s="73"/>
      <c r="K1622" s="82"/>
      <c r="L1622" s="81"/>
      <c r="M1622" s="81"/>
      <c r="N1622" s="55"/>
      <c r="O1622" s="55"/>
      <c r="P1622" s="56"/>
      <c r="Q1622" s="8"/>
      <c r="R1622" s="148"/>
      <c r="S1622" s="148"/>
      <c r="T1622" s="148"/>
      <c r="U1622" s="148"/>
      <c r="Y1622" s="196"/>
      <c r="EK1622" s="1"/>
    </row>
    <row r="1623" spans="1:141" ht="12" customHeight="1" x14ac:dyDescent="0.3">
      <c r="A1623" s="4"/>
      <c r="B1623" s="4"/>
      <c r="C1623" s="73"/>
      <c r="D1623" s="73"/>
      <c r="E1623" s="73"/>
      <c r="F1623" s="73"/>
      <c r="G1623" s="73"/>
      <c r="H1623" s="73"/>
      <c r="I1623" s="73"/>
      <c r="J1623" s="73"/>
      <c r="K1623" s="82"/>
      <c r="L1623" s="81"/>
      <c r="M1623" s="81"/>
      <c r="N1623" s="55"/>
      <c r="O1623" s="55"/>
      <c r="P1623" s="56"/>
      <c r="Q1623" s="8"/>
      <c r="R1623" s="148"/>
      <c r="S1623" s="148"/>
      <c r="T1623" s="148"/>
      <c r="U1623" s="148"/>
      <c r="W1623" s="339"/>
      <c r="X1623" s="190"/>
      <c r="Y1623" s="7"/>
      <c r="Z1623" s="149"/>
      <c r="EK1623" s="1"/>
    </row>
    <row r="1624" spans="1:141" ht="12" customHeight="1" x14ac:dyDescent="0.25">
      <c r="A1624" s="4"/>
      <c r="B1624" s="4"/>
      <c r="C1624" s="73"/>
      <c r="D1624" s="73"/>
      <c r="E1624" s="73"/>
      <c r="F1624" s="73"/>
      <c r="G1624" s="73"/>
      <c r="H1624" s="73"/>
      <c r="I1624" s="73"/>
      <c r="J1624" s="73"/>
      <c r="K1624" s="82"/>
      <c r="L1624" s="81"/>
      <c r="M1624" s="81"/>
      <c r="N1624" s="55"/>
      <c r="O1624" s="55"/>
      <c r="P1624" s="56"/>
      <c r="Q1624" s="8"/>
      <c r="R1624" s="148"/>
      <c r="S1624" s="148"/>
      <c r="T1624" s="148"/>
      <c r="U1624" s="148"/>
      <c r="Y1624" s="196"/>
      <c r="EK1624" s="1"/>
    </row>
    <row r="1625" spans="1:141" ht="12" customHeight="1" x14ac:dyDescent="0.25">
      <c r="A1625" s="4"/>
      <c r="B1625" s="4"/>
      <c r="C1625" s="73"/>
      <c r="D1625" s="73"/>
      <c r="E1625" s="73"/>
      <c r="F1625" s="73"/>
      <c r="G1625" s="73"/>
      <c r="H1625" s="73"/>
      <c r="I1625" s="73"/>
      <c r="J1625" s="73"/>
      <c r="K1625" s="82"/>
      <c r="L1625" s="81"/>
      <c r="M1625" s="81"/>
      <c r="N1625" s="55"/>
      <c r="O1625" s="55"/>
      <c r="P1625" s="56"/>
      <c r="Q1625" s="8"/>
      <c r="R1625" s="148"/>
      <c r="S1625" s="148"/>
      <c r="T1625" s="148"/>
      <c r="U1625" s="148"/>
      <c r="Y1625" s="196"/>
      <c r="EK1625" s="1"/>
    </row>
    <row r="1626" spans="1:141" ht="12" customHeight="1" x14ac:dyDescent="0.25">
      <c r="A1626" s="4"/>
      <c r="B1626" s="4"/>
      <c r="C1626" s="73"/>
      <c r="D1626" s="73"/>
      <c r="E1626" s="73"/>
      <c r="F1626" s="73"/>
      <c r="G1626" s="73"/>
      <c r="H1626" s="73"/>
      <c r="I1626" s="73"/>
      <c r="J1626" s="73"/>
      <c r="K1626" s="82"/>
      <c r="L1626" s="81"/>
      <c r="M1626" s="81"/>
      <c r="N1626" s="55"/>
      <c r="O1626" s="55"/>
      <c r="P1626" s="56"/>
      <c r="Q1626" s="8"/>
      <c r="R1626" s="148"/>
      <c r="S1626" s="148"/>
      <c r="T1626" s="148"/>
      <c r="U1626" s="148"/>
      <c r="Y1626" s="196"/>
      <c r="EK1626" s="1"/>
    </row>
    <row r="1627" spans="1:141" ht="12" customHeight="1" x14ac:dyDescent="0.25">
      <c r="A1627" s="4"/>
      <c r="B1627" s="4"/>
      <c r="C1627" s="73"/>
      <c r="D1627" s="73"/>
      <c r="E1627" s="73"/>
      <c r="F1627" s="73"/>
      <c r="G1627" s="73"/>
      <c r="H1627" s="73"/>
      <c r="I1627" s="73"/>
      <c r="J1627" s="73"/>
      <c r="K1627" s="82"/>
      <c r="L1627" s="81"/>
      <c r="M1627" s="81"/>
      <c r="N1627" s="55"/>
      <c r="O1627" s="55"/>
      <c r="P1627" s="56"/>
      <c r="Q1627" s="8"/>
      <c r="R1627" s="148"/>
      <c r="S1627" s="148"/>
      <c r="T1627" s="148"/>
      <c r="U1627" s="148"/>
      <c r="Y1627" s="196"/>
      <c r="EK1627" s="1"/>
    </row>
    <row r="1628" spans="1:141" ht="12" customHeight="1" x14ac:dyDescent="0.25">
      <c r="A1628" s="4"/>
      <c r="B1628" s="4"/>
      <c r="C1628" s="73"/>
      <c r="D1628" s="73"/>
      <c r="E1628" s="73"/>
      <c r="F1628" s="73"/>
      <c r="G1628" s="73"/>
      <c r="H1628" s="73"/>
      <c r="I1628" s="73"/>
      <c r="J1628" s="73"/>
      <c r="K1628" s="82"/>
      <c r="L1628" s="81"/>
      <c r="M1628" s="81"/>
      <c r="N1628" s="55"/>
      <c r="O1628" s="55"/>
      <c r="P1628" s="56"/>
      <c r="Q1628" s="8"/>
      <c r="R1628" s="148"/>
      <c r="S1628" s="148"/>
      <c r="T1628" s="148"/>
      <c r="U1628" s="148"/>
      <c r="Y1628" s="196"/>
      <c r="EK1628" s="1"/>
    </row>
    <row r="1629" spans="1:141" ht="12" customHeight="1" x14ac:dyDescent="0.25">
      <c r="A1629" s="4"/>
      <c r="B1629" s="4"/>
      <c r="C1629" s="73"/>
      <c r="D1629" s="73"/>
      <c r="E1629" s="73"/>
      <c r="F1629" s="73"/>
      <c r="G1629" s="73"/>
      <c r="H1629" s="73"/>
      <c r="I1629" s="73"/>
      <c r="J1629" s="73"/>
      <c r="K1629" s="82"/>
      <c r="L1629" s="81"/>
      <c r="M1629" s="81"/>
      <c r="N1629" s="55"/>
      <c r="O1629" s="55"/>
      <c r="P1629" s="56"/>
      <c r="Q1629" s="8"/>
      <c r="R1629" s="148"/>
      <c r="S1629" s="148"/>
      <c r="T1629" s="148"/>
      <c r="U1629" s="148"/>
      <c r="Y1629" s="196"/>
      <c r="EK1629" s="1"/>
    </row>
    <row r="1630" spans="1:141" ht="12" customHeight="1" x14ac:dyDescent="0.25">
      <c r="A1630" s="4"/>
      <c r="B1630" s="4"/>
      <c r="C1630" s="73"/>
      <c r="D1630" s="73"/>
      <c r="E1630" s="73"/>
      <c r="F1630" s="73"/>
      <c r="G1630" s="73"/>
      <c r="H1630" s="73"/>
      <c r="I1630" s="73"/>
      <c r="J1630" s="73"/>
      <c r="K1630" s="82"/>
      <c r="L1630" s="81"/>
      <c r="M1630" s="81"/>
      <c r="N1630" s="55"/>
      <c r="O1630" s="55"/>
      <c r="P1630" s="56"/>
      <c r="Q1630" s="8"/>
      <c r="R1630" s="148"/>
      <c r="S1630" s="148"/>
      <c r="T1630" s="148"/>
      <c r="U1630" s="148"/>
      <c r="Y1630" s="196"/>
      <c r="EK1630" s="1"/>
    </row>
    <row r="1631" spans="1:141" ht="12" customHeight="1" x14ac:dyDescent="0.25">
      <c r="A1631" s="4"/>
      <c r="B1631" s="4"/>
      <c r="C1631" s="73"/>
      <c r="D1631" s="73"/>
      <c r="E1631" s="73"/>
      <c r="F1631" s="73"/>
      <c r="G1631" s="73"/>
      <c r="H1631" s="73"/>
      <c r="I1631" s="73"/>
      <c r="J1631" s="73"/>
      <c r="K1631" s="82"/>
      <c r="L1631" s="81"/>
      <c r="M1631" s="81"/>
      <c r="N1631" s="55"/>
      <c r="O1631" s="55"/>
      <c r="P1631" s="56"/>
      <c r="Q1631" s="8"/>
      <c r="R1631" s="148"/>
      <c r="S1631" s="148"/>
      <c r="T1631" s="148"/>
      <c r="U1631" s="148"/>
      <c r="Y1631" s="196"/>
      <c r="EK1631" s="1"/>
    </row>
    <row r="1632" spans="1:141" ht="12" customHeight="1" x14ac:dyDescent="0.25">
      <c r="A1632" s="4"/>
      <c r="B1632" s="4"/>
      <c r="C1632" s="73"/>
      <c r="D1632" s="73"/>
      <c r="E1632" s="73"/>
      <c r="F1632" s="73"/>
      <c r="G1632" s="73"/>
      <c r="H1632" s="73"/>
      <c r="I1632" s="73"/>
      <c r="J1632" s="73"/>
      <c r="K1632" s="82"/>
      <c r="L1632" s="81"/>
      <c r="M1632" s="81"/>
      <c r="N1632" s="55"/>
      <c r="O1632" s="55"/>
      <c r="P1632" s="56"/>
      <c r="Q1632" s="8"/>
      <c r="R1632" s="148"/>
      <c r="S1632" s="148"/>
      <c r="T1632" s="148"/>
      <c r="U1632" s="148"/>
      <c r="Y1632" s="196"/>
      <c r="EK1632" s="1"/>
    </row>
    <row r="1633" spans="1:141" ht="12" customHeight="1" x14ac:dyDescent="0.25">
      <c r="A1633" s="4"/>
      <c r="B1633" s="4"/>
      <c r="C1633" s="73"/>
      <c r="D1633" s="73"/>
      <c r="E1633" s="73"/>
      <c r="F1633" s="73"/>
      <c r="G1633" s="73"/>
      <c r="H1633" s="73"/>
      <c r="I1633" s="73"/>
      <c r="J1633" s="73"/>
      <c r="K1633" s="82"/>
      <c r="L1633" s="81"/>
      <c r="M1633" s="81"/>
      <c r="N1633" s="55"/>
      <c r="O1633" s="55"/>
      <c r="P1633" s="56"/>
      <c r="Q1633" s="8"/>
      <c r="R1633" s="148"/>
      <c r="S1633" s="148"/>
      <c r="T1633" s="148"/>
      <c r="U1633" s="148"/>
      <c r="Y1633" s="196"/>
      <c r="EK1633" s="1"/>
    </row>
    <row r="1634" spans="1:141" ht="12" customHeight="1" x14ac:dyDescent="0.25">
      <c r="A1634" s="4"/>
      <c r="B1634" s="4"/>
      <c r="C1634" s="73"/>
      <c r="D1634" s="73"/>
      <c r="E1634" s="73"/>
      <c r="F1634" s="73"/>
      <c r="G1634" s="73"/>
      <c r="H1634" s="73"/>
      <c r="I1634" s="73"/>
      <c r="J1634" s="73"/>
      <c r="K1634" s="82"/>
      <c r="L1634" s="81"/>
      <c r="M1634" s="81"/>
      <c r="N1634" s="55"/>
      <c r="O1634" s="55"/>
      <c r="P1634" s="56"/>
      <c r="Q1634" s="8"/>
      <c r="R1634" s="148"/>
      <c r="S1634" s="148"/>
      <c r="T1634" s="148"/>
      <c r="U1634" s="148"/>
      <c r="Y1634" s="196"/>
      <c r="EK1634" s="1"/>
    </row>
    <row r="1635" spans="1:141" ht="12" customHeight="1" x14ac:dyDescent="0.25">
      <c r="A1635" s="4"/>
      <c r="B1635" s="4"/>
      <c r="C1635" s="73"/>
      <c r="D1635" s="73"/>
      <c r="E1635" s="73"/>
      <c r="F1635" s="73"/>
      <c r="G1635" s="73"/>
      <c r="H1635" s="73"/>
      <c r="I1635" s="73"/>
      <c r="J1635" s="73"/>
      <c r="K1635" s="82"/>
      <c r="L1635" s="81"/>
      <c r="M1635" s="81"/>
      <c r="N1635" s="55"/>
      <c r="O1635" s="55"/>
      <c r="P1635" s="56"/>
      <c r="Q1635" s="8"/>
      <c r="R1635" s="148"/>
      <c r="S1635" s="148"/>
      <c r="T1635" s="148"/>
      <c r="U1635" s="148"/>
      <c r="Y1635" s="196"/>
      <c r="EK1635" s="1"/>
    </row>
    <row r="1636" spans="1:141" ht="12" customHeight="1" x14ac:dyDescent="0.3">
      <c r="A1636" s="4"/>
      <c r="B1636" s="4"/>
      <c r="C1636" s="73"/>
      <c r="D1636" s="73"/>
      <c r="E1636" s="73"/>
      <c r="F1636" s="73"/>
      <c r="G1636" s="73"/>
      <c r="H1636" s="73"/>
      <c r="I1636" s="73"/>
      <c r="J1636" s="73"/>
      <c r="K1636" s="82"/>
      <c r="L1636" s="81"/>
      <c r="M1636" s="81"/>
      <c r="N1636" s="55"/>
      <c r="O1636" s="55"/>
      <c r="P1636" s="56"/>
      <c r="Q1636" s="8"/>
      <c r="R1636" s="148"/>
      <c r="S1636" s="148"/>
      <c r="T1636" s="148"/>
      <c r="U1636" s="148"/>
      <c r="W1636" s="339"/>
      <c r="X1636" s="190"/>
      <c r="Y1636" s="7"/>
      <c r="Z1636" s="149"/>
      <c r="EK1636" s="1"/>
    </row>
    <row r="1637" spans="1:141" ht="12" customHeight="1" x14ac:dyDescent="0.25">
      <c r="A1637" s="4"/>
      <c r="B1637" s="4"/>
      <c r="C1637" s="73"/>
      <c r="D1637" s="73"/>
      <c r="E1637" s="73"/>
      <c r="F1637" s="73"/>
      <c r="G1637" s="73"/>
      <c r="H1637" s="73"/>
      <c r="I1637" s="73"/>
      <c r="J1637" s="73"/>
      <c r="K1637" s="82"/>
      <c r="L1637" s="81"/>
      <c r="M1637" s="81"/>
      <c r="N1637" s="55"/>
      <c r="O1637" s="55"/>
      <c r="P1637" s="56"/>
      <c r="Q1637" s="8"/>
      <c r="R1637" s="148"/>
      <c r="S1637" s="148"/>
      <c r="T1637" s="148"/>
      <c r="U1637" s="148"/>
      <c r="Y1637" s="196"/>
      <c r="EK1637" s="1"/>
    </row>
    <row r="1638" spans="1:141" ht="12" customHeight="1" x14ac:dyDescent="0.3">
      <c r="A1638" s="4"/>
      <c r="B1638" s="4"/>
      <c r="C1638" s="73"/>
      <c r="D1638" s="73"/>
      <c r="E1638" s="73"/>
      <c r="F1638" s="73"/>
      <c r="G1638" s="73"/>
      <c r="H1638" s="73"/>
      <c r="I1638" s="73"/>
      <c r="J1638" s="73"/>
      <c r="K1638" s="82"/>
      <c r="L1638" s="81"/>
      <c r="M1638" s="81"/>
      <c r="N1638" s="55"/>
      <c r="O1638" s="55"/>
      <c r="P1638" s="56"/>
      <c r="Q1638" s="8"/>
      <c r="R1638" s="148"/>
      <c r="S1638" s="148"/>
      <c r="T1638" s="148"/>
      <c r="U1638" s="148"/>
      <c r="W1638" s="339"/>
      <c r="X1638" s="190"/>
      <c r="Y1638" s="7"/>
      <c r="Z1638" s="149"/>
      <c r="EK1638" s="1"/>
    </row>
    <row r="1639" spans="1:141" ht="12" customHeight="1" x14ac:dyDescent="0.25">
      <c r="B1639" s="4"/>
      <c r="C1639" s="73"/>
      <c r="D1639" s="73"/>
      <c r="E1639" s="73"/>
      <c r="F1639" s="73"/>
      <c r="G1639" s="73"/>
      <c r="H1639" s="73"/>
      <c r="I1639" s="73"/>
      <c r="J1639" s="73"/>
      <c r="K1639" s="82"/>
      <c r="L1639" s="81"/>
      <c r="M1639" s="81"/>
      <c r="N1639" s="55"/>
      <c r="O1639" s="55"/>
      <c r="P1639" s="56"/>
      <c r="Q1639" s="8"/>
      <c r="R1639" s="148"/>
      <c r="S1639" s="148"/>
      <c r="T1639" s="148"/>
      <c r="U1639" s="148"/>
      <c r="Y1639" s="196"/>
      <c r="EK1639" s="1"/>
    </row>
    <row r="1640" spans="1:141" ht="12" customHeight="1" x14ac:dyDescent="0.25">
      <c r="A1640" s="4"/>
      <c r="B1640" s="4"/>
      <c r="C1640" s="73"/>
      <c r="D1640" s="73"/>
      <c r="E1640" s="73"/>
      <c r="F1640" s="73"/>
      <c r="G1640" s="73"/>
      <c r="H1640" s="73"/>
      <c r="I1640" s="73"/>
      <c r="J1640" s="73"/>
      <c r="K1640" s="82"/>
      <c r="L1640" s="81"/>
      <c r="M1640" s="81"/>
      <c r="N1640" s="55"/>
      <c r="O1640" s="55"/>
      <c r="P1640" s="56"/>
      <c r="Q1640" s="8"/>
      <c r="R1640" s="148"/>
      <c r="S1640" s="148"/>
      <c r="T1640" s="148"/>
      <c r="U1640" s="148"/>
      <c r="Y1640" s="196"/>
      <c r="EK1640" s="1"/>
    </row>
    <row r="1641" spans="1:141" ht="12" customHeight="1" x14ac:dyDescent="0.25">
      <c r="A1641" s="4"/>
      <c r="B1641" s="4"/>
      <c r="C1641" s="73"/>
      <c r="D1641" s="73"/>
      <c r="E1641" s="73"/>
      <c r="F1641" s="73"/>
      <c r="G1641" s="73"/>
      <c r="H1641" s="73"/>
      <c r="I1641" s="73"/>
      <c r="J1641" s="73"/>
      <c r="K1641" s="82"/>
      <c r="L1641" s="81"/>
      <c r="M1641" s="81"/>
      <c r="N1641" s="55"/>
      <c r="O1641" s="55"/>
      <c r="P1641" s="56"/>
      <c r="Q1641" s="8"/>
      <c r="R1641" s="148"/>
      <c r="S1641" s="148"/>
      <c r="T1641" s="148"/>
      <c r="U1641" s="148"/>
      <c r="Y1641" s="196"/>
      <c r="EK1641" s="1"/>
    </row>
    <row r="1642" spans="1:141" ht="12" customHeight="1" x14ac:dyDescent="0.25">
      <c r="A1642" s="4"/>
      <c r="B1642" s="4"/>
      <c r="C1642" s="73"/>
      <c r="D1642" s="73"/>
      <c r="E1642" s="73"/>
      <c r="F1642" s="73"/>
      <c r="G1642" s="73"/>
      <c r="H1642" s="73"/>
      <c r="I1642" s="73"/>
      <c r="J1642" s="73"/>
      <c r="K1642" s="82"/>
      <c r="L1642" s="81"/>
      <c r="M1642" s="81"/>
      <c r="N1642" s="55"/>
      <c r="O1642" s="55"/>
      <c r="P1642" s="56"/>
      <c r="Q1642" s="8"/>
      <c r="R1642" s="148"/>
      <c r="S1642" s="148"/>
      <c r="T1642" s="148"/>
      <c r="U1642" s="148"/>
      <c r="Y1642" s="196"/>
      <c r="EK1642" s="1"/>
    </row>
    <row r="1643" spans="1:141" ht="12" customHeight="1" x14ac:dyDescent="0.25">
      <c r="A1643" s="4"/>
      <c r="B1643" s="4"/>
      <c r="C1643" s="73"/>
      <c r="D1643" s="73"/>
      <c r="E1643" s="73"/>
      <c r="F1643" s="73"/>
      <c r="G1643" s="73"/>
      <c r="H1643" s="73"/>
      <c r="I1643" s="73"/>
      <c r="J1643" s="73"/>
      <c r="K1643" s="82"/>
      <c r="L1643" s="81"/>
      <c r="M1643" s="81"/>
      <c r="N1643" s="55"/>
      <c r="O1643" s="55"/>
      <c r="P1643" s="56"/>
      <c r="Q1643" s="8"/>
      <c r="R1643" s="148"/>
      <c r="S1643" s="148"/>
      <c r="T1643" s="148"/>
      <c r="U1643" s="148"/>
      <c r="Y1643" s="196"/>
      <c r="EK1643" s="1"/>
    </row>
    <row r="1644" spans="1:141" ht="12" customHeight="1" x14ac:dyDescent="0.25">
      <c r="A1644" s="4"/>
      <c r="B1644" s="4"/>
      <c r="C1644" s="73"/>
      <c r="D1644" s="73"/>
      <c r="E1644" s="73"/>
      <c r="F1644" s="73"/>
      <c r="G1644" s="73"/>
      <c r="H1644" s="73"/>
      <c r="I1644" s="73"/>
      <c r="J1644" s="73"/>
      <c r="K1644" s="82"/>
      <c r="L1644" s="81"/>
      <c r="M1644" s="81"/>
      <c r="N1644" s="55"/>
      <c r="O1644" s="55"/>
      <c r="P1644" s="56"/>
      <c r="Q1644" s="8"/>
      <c r="R1644" s="148"/>
      <c r="S1644" s="148"/>
      <c r="T1644" s="148"/>
      <c r="U1644" s="148"/>
      <c r="Y1644" s="196"/>
      <c r="EK1644" s="1"/>
    </row>
    <row r="1645" spans="1:141" ht="12" customHeight="1" x14ac:dyDescent="0.25">
      <c r="A1645" s="4"/>
      <c r="B1645" s="4"/>
      <c r="C1645" s="73"/>
      <c r="D1645" s="73"/>
      <c r="E1645" s="73"/>
      <c r="F1645" s="73"/>
      <c r="G1645" s="73"/>
      <c r="H1645" s="73"/>
      <c r="I1645" s="73"/>
      <c r="J1645" s="73"/>
      <c r="K1645" s="82"/>
      <c r="L1645" s="81"/>
      <c r="M1645" s="81"/>
      <c r="N1645" s="55"/>
      <c r="O1645" s="55"/>
      <c r="P1645" s="56"/>
      <c r="Q1645" s="8"/>
      <c r="R1645" s="148"/>
      <c r="S1645" s="148"/>
      <c r="T1645" s="148"/>
      <c r="U1645" s="148"/>
      <c r="Y1645" s="196"/>
      <c r="EK1645" s="1"/>
    </row>
    <row r="1646" spans="1:141" ht="12" customHeight="1" x14ac:dyDescent="0.25">
      <c r="A1646" s="4"/>
      <c r="B1646" s="4"/>
      <c r="C1646" s="73"/>
      <c r="D1646" s="73"/>
      <c r="E1646" s="73"/>
      <c r="F1646" s="73"/>
      <c r="G1646" s="73"/>
      <c r="H1646" s="73"/>
      <c r="I1646" s="73"/>
      <c r="J1646" s="73"/>
      <c r="K1646" s="82"/>
      <c r="L1646" s="81"/>
      <c r="M1646" s="81"/>
      <c r="N1646" s="55"/>
      <c r="O1646" s="55"/>
      <c r="P1646" s="56"/>
      <c r="Q1646" s="8"/>
      <c r="R1646" s="148"/>
      <c r="S1646" s="148"/>
      <c r="T1646" s="148"/>
      <c r="U1646" s="148"/>
      <c r="Y1646" s="196"/>
      <c r="EK1646" s="1"/>
    </row>
    <row r="1647" spans="1:141" ht="12" customHeight="1" x14ac:dyDescent="0.25">
      <c r="A1647" s="4"/>
      <c r="B1647" s="4"/>
      <c r="C1647" s="73"/>
      <c r="D1647" s="73"/>
      <c r="E1647" s="73"/>
      <c r="F1647" s="73"/>
      <c r="G1647" s="73"/>
      <c r="H1647" s="73"/>
      <c r="I1647" s="73"/>
      <c r="J1647" s="73"/>
      <c r="K1647" s="82"/>
      <c r="L1647" s="81"/>
      <c r="M1647" s="81"/>
      <c r="N1647" s="55"/>
      <c r="O1647" s="55"/>
      <c r="P1647" s="56"/>
      <c r="Q1647" s="8"/>
      <c r="R1647" s="148"/>
      <c r="S1647" s="148"/>
      <c r="T1647" s="148"/>
      <c r="U1647" s="148"/>
      <c r="Y1647" s="196"/>
      <c r="EK1647" s="1"/>
    </row>
    <row r="1648" spans="1:141" ht="12" customHeight="1" x14ac:dyDescent="0.25">
      <c r="A1648" s="4"/>
      <c r="B1648" s="4"/>
      <c r="C1648" s="73"/>
      <c r="D1648" s="73"/>
      <c r="E1648" s="73"/>
      <c r="F1648" s="73"/>
      <c r="G1648" s="73"/>
      <c r="H1648" s="73"/>
      <c r="I1648" s="73"/>
      <c r="J1648" s="73"/>
      <c r="K1648" s="82"/>
      <c r="L1648" s="81"/>
      <c r="M1648" s="81"/>
      <c r="N1648" s="55"/>
      <c r="O1648" s="55"/>
      <c r="P1648" s="56"/>
      <c r="Q1648" s="8"/>
      <c r="R1648" s="148"/>
      <c r="S1648" s="148"/>
      <c r="T1648" s="148"/>
      <c r="U1648" s="148"/>
      <c r="Y1648" s="196"/>
      <c r="EK1648" s="1"/>
    </row>
    <row r="1649" spans="1:141" ht="12" customHeight="1" x14ac:dyDescent="0.25">
      <c r="A1649" s="4"/>
      <c r="B1649" s="4"/>
      <c r="C1649" s="73"/>
      <c r="D1649" s="73"/>
      <c r="E1649" s="73"/>
      <c r="F1649" s="73"/>
      <c r="G1649" s="73"/>
      <c r="H1649" s="73"/>
      <c r="I1649" s="73"/>
      <c r="J1649" s="73"/>
      <c r="K1649" s="82"/>
      <c r="L1649" s="81"/>
      <c r="M1649" s="81"/>
      <c r="N1649" s="55"/>
      <c r="O1649" s="55"/>
      <c r="P1649" s="56"/>
      <c r="Q1649" s="8"/>
      <c r="R1649" s="148"/>
      <c r="S1649" s="148"/>
      <c r="T1649" s="148"/>
      <c r="U1649" s="148"/>
      <c r="Y1649" s="196"/>
      <c r="EK1649" s="1"/>
    </row>
    <row r="1650" spans="1:141" ht="12" customHeight="1" x14ac:dyDescent="0.25">
      <c r="A1650" s="4"/>
      <c r="B1650" s="4"/>
      <c r="C1650" s="73"/>
      <c r="D1650" s="73"/>
      <c r="E1650" s="73"/>
      <c r="F1650" s="73"/>
      <c r="G1650" s="73"/>
      <c r="H1650" s="73"/>
      <c r="I1650" s="73"/>
      <c r="J1650" s="73"/>
      <c r="K1650" s="82"/>
      <c r="L1650" s="81"/>
      <c r="M1650" s="81"/>
      <c r="N1650" s="55"/>
      <c r="O1650" s="55"/>
      <c r="P1650" s="56"/>
      <c r="Q1650" s="8"/>
      <c r="R1650" s="148"/>
      <c r="S1650" s="148"/>
      <c r="T1650" s="148"/>
      <c r="U1650" s="148"/>
      <c r="Y1650" s="196"/>
      <c r="EK1650" s="1"/>
    </row>
    <row r="1651" spans="1:141" ht="12" customHeight="1" x14ac:dyDescent="0.3">
      <c r="A1651" s="4"/>
      <c r="B1651" s="4"/>
      <c r="C1651" s="73"/>
      <c r="D1651" s="73"/>
      <c r="E1651" s="73"/>
      <c r="F1651" s="73"/>
      <c r="G1651" s="73"/>
      <c r="H1651" s="73"/>
      <c r="I1651" s="73"/>
      <c r="J1651" s="73"/>
      <c r="K1651" s="82"/>
      <c r="L1651" s="81"/>
      <c r="M1651" s="81"/>
      <c r="N1651" s="55"/>
      <c r="O1651" s="55"/>
      <c r="P1651" s="56"/>
      <c r="Q1651" s="8"/>
      <c r="R1651" s="148"/>
      <c r="S1651" s="148"/>
      <c r="T1651" s="148"/>
      <c r="U1651" s="148"/>
      <c r="W1651" s="339"/>
      <c r="X1651" s="190"/>
      <c r="Y1651" s="7"/>
      <c r="Z1651" s="149"/>
      <c r="EK1651" s="1"/>
    </row>
    <row r="1652" spans="1:141" ht="12" customHeight="1" x14ac:dyDescent="0.25">
      <c r="A1652" s="4"/>
      <c r="B1652" s="4"/>
      <c r="C1652" s="73"/>
      <c r="D1652" s="73"/>
      <c r="E1652" s="73"/>
      <c r="F1652" s="73"/>
      <c r="G1652" s="73"/>
      <c r="H1652" s="73"/>
      <c r="I1652" s="73"/>
      <c r="J1652" s="73"/>
      <c r="K1652" s="82"/>
      <c r="L1652" s="81"/>
      <c r="M1652" s="81"/>
      <c r="N1652" s="55"/>
      <c r="O1652" s="55"/>
      <c r="P1652" s="56"/>
      <c r="Q1652" s="8"/>
      <c r="R1652" s="148"/>
      <c r="S1652" s="148"/>
      <c r="T1652" s="148"/>
      <c r="U1652" s="148"/>
      <c r="Y1652" s="196"/>
      <c r="EK1652" s="1"/>
    </row>
    <row r="1653" spans="1:141" ht="12" customHeight="1" x14ac:dyDescent="0.25">
      <c r="A1653" s="4"/>
      <c r="B1653" s="4"/>
      <c r="C1653" s="73"/>
      <c r="D1653" s="73"/>
      <c r="E1653" s="73"/>
      <c r="F1653" s="73"/>
      <c r="G1653" s="73"/>
      <c r="H1653" s="73"/>
      <c r="I1653" s="73"/>
      <c r="J1653" s="73"/>
      <c r="K1653" s="82"/>
      <c r="L1653" s="81"/>
      <c r="M1653" s="81"/>
      <c r="N1653" s="55"/>
      <c r="O1653" s="55"/>
      <c r="P1653" s="56"/>
      <c r="Q1653" s="8"/>
      <c r="R1653" s="148"/>
      <c r="S1653" s="148"/>
      <c r="T1653" s="148"/>
      <c r="U1653" s="148"/>
      <c r="Y1653" s="196"/>
      <c r="EK1653" s="1"/>
    </row>
    <row r="1654" spans="1:141" ht="12" customHeight="1" x14ac:dyDescent="0.25">
      <c r="A1654" s="4"/>
      <c r="B1654" s="4"/>
      <c r="C1654" s="73"/>
      <c r="D1654" s="73"/>
      <c r="E1654" s="73"/>
      <c r="F1654" s="73"/>
      <c r="G1654" s="73"/>
      <c r="H1654" s="73"/>
      <c r="I1654" s="73"/>
      <c r="J1654" s="73"/>
      <c r="K1654" s="82"/>
      <c r="L1654" s="81"/>
      <c r="M1654" s="81"/>
      <c r="N1654" s="55"/>
      <c r="O1654" s="55"/>
      <c r="P1654" s="56"/>
      <c r="Q1654" s="8"/>
      <c r="R1654" s="148"/>
      <c r="S1654" s="148"/>
      <c r="T1654" s="148"/>
      <c r="U1654" s="148"/>
      <c r="Y1654" s="196"/>
      <c r="EK1654" s="1"/>
    </row>
    <row r="1655" spans="1:141" ht="12" customHeight="1" x14ac:dyDescent="0.3">
      <c r="A1655" s="4"/>
      <c r="B1655" s="4"/>
      <c r="C1655" s="73"/>
      <c r="D1655" s="73"/>
      <c r="E1655" s="73"/>
      <c r="F1655" s="73"/>
      <c r="G1655" s="73"/>
      <c r="H1655" s="73"/>
      <c r="I1655" s="73"/>
      <c r="J1655" s="73"/>
      <c r="K1655" s="82"/>
      <c r="L1655" s="81"/>
      <c r="M1655" s="81"/>
      <c r="N1655" s="55"/>
      <c r="O1655" s="55"/>
      <c r="P1655" s="56"/>
      <c r="Q1655" s="8"/>
      <c r="R1655" s="148"/>
      <c r="S1655" s="148"/>
      <c r="T1655" s="148"/>
      <c r="U1655" s="148"/>
      <c r="W1655" s="339"/>
      <c r="X1655" s="190"/>
      <c r="Y1655" s="7"/>
      <c r="Z1655" s="149"/>
      <c r="EK1655" s="1"/>
    </row>
    <row r="1656" spans="1:141" ht="12" customHeight="1" x14ac:dyDescent="0.25">
      <c r="B1656" s="4"/>
      <c r="C1656" s="73"/>
      <c r="D1656" s="73"/>
      <c r="E1656" s="73"/>
      <c r="F1656" s="73"/>
      <c r="G1656" s="73"/>
      <c r="H1656" s="73"/>
      <c r="I1656" s="73"/>
      <c r="J1656" s="73"/>
      <c r="K1656" s="82"/>
      <c r="L1656" s="81"/>
      <c r="M1656" s="81"/>
      <c r="N1656" s="55"/>
      <c r="O1656" s="55"/>
      <c r="P1656" s="56"/>
      <c r="Q1656" s="8"/>
      <c r="R1656" s="148"/>
      <c r="S1656" s="148"/>
      <c r="T1656" s="148"/>
      <c r="U1656" s="148"/>
      <c r="Y1656" s="196"/>
      <c r="EK1656" s="1"/>
    </row>
    <row r="1657" spans="1:141" ht="12" customHeight="1" x14ac:dyDescent="0.25">
      <c r="B1657" s="4"/>
      <c r="C1657" s="73"/>
      <c r="D1657" s="73"/>
      <c r="E1657" s="73"/>
      <c r="F1657" s="73"/>
      <c r="G1657" s="73"/>
      <c r="H1657" s="73"/>
      <c r="I1657" s="73"/>
      <c r="J1657" s="73"/>
      <c r="K1657" s="82"/>
      <c r="L1657" s="81"/>
      <c r="M1657" s="81"/>
      <c r="N1657" s="55"/>
      <c r="O1657" s="55"/>
      <c r="P1657" s="56"/>
      <c r="Q1657" s="8"/>
      <c r="R1657" s="148"/>
      <c r="S1657" s="148"/>
      <c r="T1657" s="148"/>
      <c r="U1657" s="148"/>
      <c r="Y1657" s="196"/>
      <c r="EK1657" s="1"/>
    </row>
    <row r="1658" spans="1:141" ht="12" customHeight="1" x14ac:dyDescent="0.25">
      <c r="B1658" s="4"/>
      <c r="C1658" s="73"/>
      <c r="D1658" s="73"/>
      <c r="E1658" s="73"/>
      <c r="F1658" s="73"/>
      <c r="G1658" s="73"/>
      <c r="H1658" s="73"/>
      <c r="I1658" s="73"/>
      <c r="J1658" s="73"/>
      <c r="K1658" s="82"/>
      <c r="L1658" s="81"/>
      <c r="M1658" s="81"/>
      <c r="N1658" s="55"/>
      <c r="O1658" s="55"/>
      <c r="P1658" s="56"/>
      <c r="Q1658" s="8"/>
      <c r="R1658" s="148"/>
      <c r="S1658" s="148"/>
      <c r="T1658" s="148"/>
      <c r="U1658" s="148"/>
      <c r="Y1658" s="196"/>
      <c r="EK1658" s="1"/>
    </row>
    <row r="1659" spans="1:141" ht="12" customHeight="1" x14ac:dyDescent="0.25">
      <c r="B1659" s="4"/>
      <c r="C1659" s="73"/>
      <c r="D1659" s="73"/>
      <c r="E1659" s="73"/>
      <c r="F1659" s="73"/>
      <c r="G1659" s="73"/>
      <c r="H1659" s="73"/>
      <c r="I1659" s="73"/>
      <c r="J1659" s="73"/>
      <c r="K1659" s="82"/>
      <c r="L1659" s="81"/>
      <c r="M1659" s="81"/>
      <c r="N1659" s="55"/>
      <c r="O1659" s="55"/>
      <c r="P1659" s="56"/>
      <c r="Q1659" s="8"/>
      <c r="R1659" s="148"/>
      <c r="S1659" s="148"/>
      <c r="T1659" s="148"/>
      <c r="U1659" s="148"/>
      <c r="Y1659" s="196"/>
      <c r="EK1659" s="1"/>
    </row>
    <row r="1660" spans="1:141" ht="12" customHeight="1" x14ac:dyDescent="0.25">
      <c r="B1660" s="4"/>
      <c r="C1660" s="73"/>
      <c r="D1660" s="73"/>
      <c r="E1660" s="73"/>
      <c r="F1660" s="73"/>
      <c r="G1660" s="73"/>
      <c r="H1660" s="73"/>
      <c r="I1660" s="73"/>
      <c r="J1660" s="73"/>
      <c r="K1660" s="82"/>
      <c r="L1660" s="81"/>
      <c r="M1660" s="81"/>
      <c r="N1660" s="55"/>
      <c r="O1660" s="55"/>
      <c r="P1660" s="56"/>
      <c r="Q1660" s="8"/>
      <c r="R1660" s="148"/>
      <c r="S1660" s="148"/>
      <c r="T1660" s="148"/>
      <c r="U1660" s="148"/>
      <c r="Y1660" s="196"/>
      <c r="EK1660" s="1"/>
    </row>
    <row r="1661" spans="1:141" ht="12" customHeight="1" x14ac:dyDescent="0.25">
      <c r="B1661" s="4"/>
      <c r="C1661" s="73"/>
      <c r="D1661" s="73"/>
      <c r="E1661" s="73"/>
      <c r="F1661" s="73"/>
      <c r="G1661" s="73"/>
      <c r="H1661" s="73"/>
      <c r="I1661" s="73"/>
      <c r="J1661" s="73"/>
      <c r="K1661" s="82"/>
      <c r="L1661" s="81"/>
      <c r="M1661" s="81"/>
      <c r="N1661" s="55"/>
      <c r="O1661" s="55"/>
      <c r="P1661" s="56"/>
      <c r="Q1661" s="8"/>
      <c r="R1661" s="148"/>
      <c r="S1661" s="148"/>
      <c r="T1661" s="148"/>
      <c r="U1661" s="148"/>
      <c r="Y1661" s="196"/>
      <c r="EK1661" s="1"/>
    </row>
    <row r="1662" spans="1:141" ht="12" customHeight="1" x14ac:dyDescent="0.25">
      <c r="B1662" s="4"/>
      <c r="C1662" s="73"/>
      <c r="D1662" s="73"/>
      <c r="E1662" s="73"/>
      <c r="F1662" s="73"/>
      <c r="G1662" s="73"/>
      <c r="H1662" s="73"/>
      <c r="I1662" s="73"/>
      <c r="J1662" s="73"/>
      <c r="K1662" s="82"/>
      <c r="L1662" s="81"/>
      <c r="M1662" s="81"/>
      <c r="N1662" s="55"/>
      <c r="O1662" s="55"/>
      <c r="P1662" s="56"/>
      <c r="Q1662" s="8"/>
      <c r="R1662" s="148"/>
      <c r="S1662" s="148"/>
      <c r="T1662" s="148"/>
      <c r="U1662" s="148"/>
      <c r="Y1662" s="196"/>
      <c r="EK1662" s="1"/>
    </row>
    <row r="1663" spans="1:141" ht="12" customHeight="1" x14ac:dyDescent="0.25">
      <c r="B1663" s="4"/>
      <c r="C1663" s="73"/>
      <c r="D1663" s="73"/>
      <c r="E1663" s="73"/>
      <c r="F1663" s="73"/>
      <c r="G1663" s="73"/>
      <c r="H1663" s="73"/>
      <c r="I1663" s="73"/>
      <c r="J1663" s="73"/>
      <c r="K1663" s="82"/>
      <c r="L1663" s="81"/>
      <c r="M1663" s="81"/>
      <c r="N1663" s="55"/>
      <c r="O1663" s="55"/>
      <c r="P1663" s="56"/>
      <c r="Q1663" s="8"/>
      <c r="R1663" s="148"/>
      <c r="S1663" s="148"/>
      <c r="T1663" s="148"/>
      <c r="U1663" s="148"/>
      <c r="Y1663" s="196"/>
      <c r="EK1663" s="1"/>
    </row>
    <row r="1664" spans="1:141" ht="12" customHeight="1" x14ac:dyDescent="0.25">
      <c r="B1664" s="4"/>
      <c r="C1664" s="73"/>
      <c r="D1664" s="73"/>
      <c r="E1664" s="73"/>
      <c r="F1664" s="73"/>
      <c r="G1664" s="73"/>
      <c r="H1664" s="73"/>
      <c r="I1664" s="73"/>
      <c r="J1664" s="73"/>
      <c r="K1664" s="82"/>
      <c r="L1664" s="81"/>
      <c r="M1664" s="81"/>
      <c r="N1664" s="55"/>
      <c r="O1664" s="55"/>
      <c r="P1664" s="56"/>
      <c r="Q1664" s="8"/>
      <c r="R1664" s="148"/>
      <c r="S1664" s="148"/>
      <c r="T1664" s="148"/>
      <c r="U1664" s="148"/>
      <c r="Y1664" s="196"/>
      <c r="EK1664" s="1"/>
    </row>
    <row r="1665" spans="1:141" ht="12" customHeight="1" x14ac:dyDescent="0.25">
      <c r="B1665" s="4"/>
      <c r="C1665" s="73"/>
      <c r="D1665" s="73"/>
      <c r="E1665" s="73"/>
      <c r="F1665" s="73"/>
      <c r="G1665" s="73"/>
      <c r="H1665" s="73"/>
      <c r="I1665" s="73"/>
      <c r="J1665" s="73"/>
      <c r="K1665" s="82"/>
      <c r="L1665" s="81"/>
      <c r="M1665" s="81"/>
      <c r="N1665" s="55"/>
      <c r="O1665" s="55"/>
      <c r="P1665" s="56"/>
      <c r="Q1665" s="8"/>
      <c r="R1665" s="148"/>
      <c r="S1665" s="148"/>
      <c r="T1665" s="148"/>
      <c r="U1665" s="148"/>
      <c r="Y1665" s="196"/>
      <c r="EK1665" s="1"/>
    </row>
    <row r="1666" spans="1:141" ht="12" customHeight="1" x14ac:dyDescent="0.25">
      <c r="B1666" s="4"/>
      <c r="C1666" s="73"/>
      <c r="D1666" s="73"/>
      <c r="E1666" s="73"/>
      <c r="F1666" s="73"/>
      <c r="G1666" s="73"/>
      <c r="H1666" s="73"/>
      <c r="I1666" s="73"/>
      <c r="J1666" s="73"/>
      <c r="K1666" s="82"/>
      <c r="L1666" s="81"/>
      <c r="M1666" s="81"/>
      <c r="N1666" s="55"/>
      <c r="O1666" s="55"/>
      <c r="P1666" s="56"/>
      <c r="Q1666" s="8"/>
      <c r="R1666" s="148"/>
      <c r="S1666" s="148"/>
      <c r="T1666" s="148"/>
      <c r="U1666" s="148"/>
      <c r="Y1666" s="196"/>
      <c r="EK1666" s="1"/>
    </row>
    <row r="1667" spans="1:141" ht="12" customHeight="1" x14ac:dyDescent="0.25">
      <c r="A1667" s="4"/>
      <c r="B1667" s="4"/>
      <c r="C1667" s="73"/>
      <c r="D1667" s="73"/>
      <c r="E1667" s="73"/>
      <c r="F1667" s="73"/>
      <c r="G1667" s="73"/>
      <c r="H1667" s="73"/>
      <c r="I1667" s="73"/>
      <c r="J1667" s="73"/>
      <c r="K1667" s="82"/>
      <c r="L1667" s="81"/>
      <c r="M1667" s="81"/>
      <c r="N1667" s="55"/>
      <c r="O1667" s="55"/>
      <c r="P1667" s="56"/>
      <c r="Q1667" s="8"/>
      <c r="R1667" s="148"/>
      <c r="S1667" s="148"/>
      <c r="T1667" s="148"/>
      <c r="U1667" s="148"/>
      <c r="Y1667" s="196"/>
      <c r="EK1667" s="1"/>
    </row>
    <row r="1668" spans="1:141" ht="12" customHeight="1" x14ac:dyDescent="0.3">
      <c r="A1668" s="4"/>
      <c r="B1668" s="4"/>
      <c r="C1668" s="73"/>
      <c r="D1668" s="73"/>
      <c r="E1668" s="73"/>
      <c r="F1668" s="73"/>
      <c r="G1668" s="73"/>
      <c r="H1668" s="73"/>
      <c r="I1668" s="73"/>
      <c r="J1668" s="73"/>
      <c r="K1668" s="82"/>
      <c r="L1668" s="81"/>
      <c r="M1668" s="81"/>
      <c r="N1668" s="55"/>
      <c r="O1668" s="55"/>
      <c r="P1668" s="56"/>
      <c r="Q1668" s="8"/>
      <c r="R1668" s="148"/>
      <c r="S1668" s="148"/>
      <c r="T1668" s="148"/>
      <c r="U1668" s="148"/>
      <c r="W1668" s="339"/>
      <c r="X1668" s="190"/>
      <c r="Y1668" s="7"/>
      <c r="Z1668" s="149"/>
      <c r="EK1668" s="1"/>
    </row>
    <row r="1669" spans="1:141" ht="12" customHeight="1" x14ac:dyDescent="0.25">
      <c r="A1669" s="4"/>
      <c r="B1669" s="4"/>
      <c r="C1669" s="73"/>
      <c r="D1669" s="73"/>
      <c r="E1669" s="73"/>
      <c r="F1669" s="73"/>
      <c r="G1669" s="73"/>
      <c r="H1669" s="73"/>
      <c r="I1669" s="73"/>
      <c r="J1669" s="73"/>
      <c r="K1669" s="82"/>
      <c r="L1669" s="81"/>
      <c r="M1669" s="81"/>
      <c r="N1669" s="55"/>
      <c r="O1669" s="55"/>
      <c r="P1669" s="56"/>
      <c r="Q1669" s="8"/>
      <c r="R1669" s="148"/>
      <c r="S1669" s="148"/>
      <c r="T1669" s="148"/>
      <c r="U1669" s="148"/>
      <c r="Y1669" s="196"/>
      <c r="EK1669" s="1"/>
    </row>
    <row r="1670" spans="1:141" ht="12" customHeight="1" x14ac:dyDescent="0.25">
      <c r="A1670" s="4"/>
      <c r="B1670" s="4"/>
      <c r="C1670" s="73"/>
      <c r="D1670" s="73"/>
      <c r="E1670" s="73"/>
      <c r="F1670" s="73"/>
      <c r="G1670" s="73"/>
      <c r="H1670" s="73"/>
      <c r="I1670" s="73"/>
      <c r="J1670" s="73"/>
      <c r="K1670" s="82"/>
      <c r="L1670" s="81"/>
      <c r="M1670" s="81"/>
      <c r="N1670" s="55"/>
      <c r="O1670" s="55"/>
      <c r="P1670" s="56"/>
      <c r="Q1670" s="8"/>
      <c r="R1670" s="148"/>
      <c r="S1670" s="148"/>
      <c r="T1670" s="148"/>
      <c r="U1670" s="148"/>
      <c r="Y1670" s="196"/>
      <c r="EK1670" s="1"/>
    </row>
    <row r="1671" spans="1:141" ht="12" customHeight="1" x14ac:dyDescent="0.25">
      <c r="A1671" s="4"/>
      <c r="B1671" s="4"/>
      <c r="C1671" s="73"/>
      <c r="D1671" s="73"/>
      <c r="E1671" s="73"/>
      <c r="F1671" s="73"/>
      <c r="G1671" s="73"/>
      <c r="H1671" s="73"/>
      <c r="I1671" s="73"/>
      <c r="J1671" s="73"/>
      <c r="K1671" s="82"/>
      <c r="L1671" s="81"/>
      <c r="M1671" s="81"/>
      <c r="N1671" s="55"/>
      <c r="O1671" s="55"/>
      <c r="P1671" s="56"/>
      <c r="Q1671" s="8"/>
      <c r="R1671" s="148"/>
      <c r="S1671" s="148"/>
      <c r="T1671" s="148"/>
      <c r="U1671" s="148"/>
      <c r="Y1671" s="196"/>
      <c r="EK1671" s="1"/>
    </row>
    <row r="1672" spans="1:141" ht="12" customHeight="1" x14ac:dyDescent="0.25">
      <c r="A1672" s="4"/>
      <c r="B1672" s="4"/>
      <c r="C1672" s="73"/>
      <c r="D1672" s="73"/>
      <c r="E1672" s="73"/>
      <c r="F1672" s="73"/>
      <c r="G1672" s="73"/>
      <c r="H1672" s="73"/>
      <c r="I1672" s="73"/>
      <c r="J1672" s="73"/>
      <c r="K1672" s="82"/>
      <c r="L1672" s="81"/>
      <c r="M1672" s="81"/>
      <c r="N1672" s="55"/>
      <c r="O1672" s="55"/>
      <c r="P1672" s="56"/>
      <c r="Q1672" s="8"/>
      <c r="R1672" s="148"/>
      <c r="S1672" s="148"/>
      <c r="T1672" s="148"/>
      <c r="U1672" s="148"/>
      <c r="Y1672" s="196"/>
      <c r="EK1672" s="1"/>
    </row>
    <row r="1673" spans="1:141" ht="12" customHeight="1" x14ac:dyDescent="0.25">
      <c r="A1673" s="4"/>
      <c r="B1673" s="4"/>
      <c r="C1673" s="73"/>
      <c r="D1673" s="73"/>
      <c r="E1673" s="73"/>
      <c r="F1673" s="73"/>
      <c r="G1673" s="73"/>
      <c r="H1673" s="73"/>
      <c r="I1673" s="73"/>
      <c r="J1673" s="73"/>
      <c r="K1673" s="82"/>
      <c r="L1673" s="81"/>
      <c r="M1673" s="81"/>
      <c r="N1673" s="55"/>
      <c r="O1673" s="55"/>
      <c r="P1673" s="56"/>
      <c r="Q1673" s="8"/>
      <c r="R1673" s="148"/>
      <c r="S1673" s="148"/>
      <c r="T1673" s="148"/>
      <c r="U1673" s="148"/>
      <c r="Y1673" s="196"/>
      <c r="EK1673" s="1"/>
    </row>
    <row r="1674" spans="1:141" ht="12" customHeight="1" x14ac:dyDescent="0.25">
      <c r="A1674" s="4"/>
      <c r="B1674" s="4"/>
      <c r="C1674" s="73"/>
      <c r="D1674" s="73"/>
      <c r="E1674" s="73"/>
      <c r="F1674" s="73"/>
      <c r="G1674" s="73"/>
      <c r="H1674" s="73"/>
      <c r="I1674" s="73"/>
      <c r="J1674" s="73"/>
      <c r="K1674" s="82"/>
      <c r="L1674" s="81"/>
      <c r="M1674" s="81"/>
      <c r="N1674" s="55"/>
      <c r="O1674" s="55"/>
      <c r="P1674" s="56"/>
      <c r="Q1674" s="8"/>
      <c r="R1674" s="148"/>
      <c r="S1674" s="148"/>
      <c r="T1674" s="148"/>
      <c r="U1674" s="148"/>
      <c r="Y1674" s="196"/>
      <c r="EK1674" s="1"/>
    </row>
    <row r="1675" spans="1:141" ht="12" customHeight="1" x14ac:dyDescent="0.25">
      <c r="A1675" s="4"/>
      <c r="B1675" s="4"/>
      <c r="C1675" s="73"/>
      <c r="D1675" s="73"/>
      <c r="E1675" s="73"/>
      <c r="F1675" s="73"/>
      <c r="G1675" s="73"/>
      <c r="H1675" s="73"/>
      <c r="I1675" s="73"/>
      <c r="J1675" s="73"/>
      <c r="K1675" s="82"/>
      <c r="L1675" s="81"/>
      <c r="M1675" s="81"/>
      <c r="N1675" s="55"/>
      <c r="O1675" s="55"/>
      <c r="P1675" s="56"/>
      <c r="Q1675" s="8"/>
      <c r="R1675" s="148"/>
      <c r="S1675" s="148"/>
      <c r="T1675" s="148"/>
      <c r="U1675" s="148"/>
      <c r="Y1675" s="196"/>
      <c r="EK1675" s="1"/>
    </row>
    <row r="1676" spans="1:141" ht="12" customHeight="1" x14ac:dyDescent="0.25">
      <c r="A1676" s="4"/>
      <c r="B1676" s="4"/>
      <c r="C1676" s="73"/>
      <c r="D1676" s="73"/>
      <c r="E1676" s="73"/>
      <c r="F1676" s="73"/>
      <c r="G1676" s="73"/>
      <c r="H1676" s="73"/>
      <c r="I1676" s="73"/>
      <c r="J1676" s="73"/>
      <c r="K1676" s="82"/>
      <c r="L1676" s="81"/>
      <c r="M1676" s="81"/>
      <c r="N1676" s="55"/>
      <c r="O1676" s="55"/>
      <c r="P1676" s="56"/>
      <c r="Q1676" s="8"/>
      <c r="R1676" s="148"/>
      <c r="S1676" s="148"/>
      <c r="T1676" s="148"/>
      <c r="U1676" s="148"/>
      <c r="Y1676" s="196"/>
      <c r="EK1676" s="1"/>
    </row>
    <row r="1677" spans="1:141" ht="12" customHeight="1" x14ac:dyDescent="0.25">
      <c r="A1677" s="4"/>
      <c r="B1677" s="4"/>
      <c r="C1677" s="73"/>
      <c r="D1677" s="73"/>
      <c r="E1677" s="73"/>
      <c r="F1677" s="73"/>
      <c r="G1677" s="73"/>
      <c r="H1677" s="73"/>
      <c r="I1677" s="73"/>
      <c r="J1677" s="73"/>
      <c r="K1677" s="82"/>
      <c r="L1677" s="81"/>
      <c r="M1677" s="81"/>
      <c r="N1677" s="55"/>
      <c r="O1677" s="55"/>
      <c r="P1677" s="56"/>
      <c r="Q1677" s="8"/>
      <c r="R1677" s="148"/>
      <c r="S1677" s="148"/>
      <c r="T1677" s="148"/>
      <c r="U1677" s="148"/>
      <c r="Y1677" s="196"/>
      <c r="EK1677" s="1"/>
    </row>
    <row r="1678" spans="1:141" ht="12" customHeight="1" x14ac:dyDescent="0.25">
      <c r="A1678" s="4"/>
      <c r="B1678" s="4"/>
      <c r="C1678" s="73"/>
      <c r="D1678" s="73"/>
      <c r="E1678" s="73"/>
      <c r="F1678" s="73"/>
      <c r="G1678" s="73"/>
      <c r="H1678" s="73"/>
      <c r="I1678" s="73"/>
      <c r="J1678" s="73"/>
      <c r="K1678" s="82"/>
      <c r="L1678" s="81"/>
      <c r="M1678" s="81"/>
      <c r="N1678" s="55"/>
      <c r="O1678" s="55"/>
      <c r="P1678" s="56"/>
      <c r="Q1678" s="8"/>
      <c r="R1678" s="148"/>
      <c r="S1678" s="148"/>
      <c r="T1678" s="148"/>
      <c r="U1678" s="148"/>
      <c r="Y1678" s="196"/>
      <c r="EK1678" s="1"/>
    </row>
    <row r="1679" spans="1:141" ht="12" customHeight="1" x14ac:dyDescent="0.25">
      <c r="A1679" s="4"/>
      <c r="B1679" s="4"/>
      <c r="C1679" s="73"/>
      <c r="D1679" s="73"/>
      <c r="E1679" s="73"/>
      <c r="F1679" s="73"/>
      <c r="G1679" s="73"/>
      <c r="H1679" s="73"/>
      <c r="I1679" s="73"/>
      <c r="J1679" s="73"/>
      <c r="K1679" s="82"/>
      <c r="L1679" s="81"/>
      <c r="M1679" s="81"/>
      <c r="N1679" s="55"/>
      <c r="O1679" s="55"/>
      <c r="P1679" s="56"/>
      <c r="Q1679" s="8"/>
      <c r="R1679" s="148"/>
      <c r="S1679" s="148"/>
      <c r="T1679" s="148"/>
      <c r="U1679" s="148"/>
      <c r="Y1679" s="196"/>
      <c r="EK1679" s="1"/>
    </row>
    <row r="1680" spans="1:141" ht="12" customHeight="1" x14ac:dyDescent="0.25">
      <c r="A1680" s="4"/>
      <c r="B1680" s="4"/>
      <c r="C1680" s="73"/>
      <c r="D1680" s="73"/>
      <c r="E1680" s="73"/>
      <c r="F1680" s="73"/>
      <c r="G1680" s="73"/>
      <c r="H1680" s="73"/>
      <c r="I1680" s="73"/>
      <c r="J1680" s="73"/>
      <c r="K1680" s="82"/>
      <c r="L1680" s="81"/>
      <c r="M1680" s="81"/>
      <c r="N1680" s="55"/>
      <c r="O1680" s="55"/>
      <c r="P1680" s="56"/>
      <c r="Q1680" s="8"/>
      <c r="R1680" s="148"/>
      <c r="S1680" s="148"/>
      <c r="T1680" s="148"/>
      <c r="U1680" s="148"/>
      <c r="Y1680" s="196"/>
      <c r="EK1680" s="1"/>
    </row>
    <row r="1681" spans="1:141" ht="12" customHeight="1" x14ac:dyDescent="0.25">
      <c r="B1681" s="4"/>
      <c r="C1681" s="73"/>
      <c r="D1681" s="73"/>
      <c r="E1681" s="73"/>
      <c r="F1681" s="73"/>
      <c r="G1681" s="73"/>
      <c r="H1681" s="73"/>
      <c r="I1681" s="73"/>
      <c r="J1681" s="73"/>
      <c r="K1681" s="82"/>
      <c r="L1681" s="81"/>
      <c r="M1681" s="81"/>
      <c r="N1681" s="55"/>
      <c r="O1681" s="55"/>
      <c r="P1681" s="56"/>
    </row>
    <row r="1682" spans="1:141" ht="12" customHeight="1" x14ac:dyDescent="0.25">
      <c r="A1682" s="4"/>
      <c r="B1682" s="4"/>
      <c r="C1682" s="73"/>
      <c r="D1682" s="73"/>
      <c r="E1682" s="73"/>
      <c r="F1682" s="73"/>
      <c r="G1682" s="73"/>
      <c r="H1682" s="73"/>
      <c r="I1682" s="73"/>
      <c r="J1682" s="73"/>
      <c r="K1682" s="82"/>
      <c r="L1682" s="81"/>
      <c r="M1682" s="81"/>
      <c r="N1682" s="55"/>
      <c r="O1682" s="55"/>
      <c r="P1682" s="56"/>
      <c r="Q1682" s="8"/>
      <c r="R1682" s="148"/>
      <c r="S1682" s="148"/>
      <c r="T1682" s="148"/>
      <c r="U1682" s="148"/>
      <c r="EK1682" s="1"/>
    </row>
    <row r="1683" spans="1:141" ht="12" customHeight="1" x14ac:dyDescent="0.3">
      <c r="A1683" s="4"/>
      <c r="B1683" s="4"/>
      <c r="C1683" s="73"/>
      <c r="D1683" s="73"/>
      <c r="E1683" s="73"/>
      <c r="F1683" s="73"/>
      <c r="G1683" s="73"/>
      <c r="H1683" s="73"/>
      <c r="I1683" s="73"/>
      <c r="J1683" s="73"/>
      <c r="K1683" s="82"/>
      <c r="L1683" s="81"/>
      <c r="M1683" s="81"/>
      <c r="N1683" s="55"/>
      <c r="O1683" s="55"/>
      <c r="P1683" s="56"/>
      <c r="Q1683" s="8"/>
      <c r="R1683" s="148"/>
      <c r="S1683" s="148"/>
      <c r="T1683" s="148"/>
      <c r="U1683" s="148"/>
      <c r="W1683" s="339"/>
      <c r="X1683" s="190"/>
      <c r="Y1683" s="7"/>
      <c r="Z1683" s="149"/>
      <c r="EK1683" s="1"/>
    </row>
    <row r="1684" spans="1:141" s="19" customFormat="1" ht="12" customHeight="1" x14ac:dyDescent="0.25">
      <c r="A1684" s="22"/>
      <c r="B1684" s="4"/>
      <c r="C1684" s="73"/>
      <c r="D1684" s="73"/>
      <c r="E1684" s="73"/>
      <c r="F1684" s="73"/>
      <c r="G1684" s="73"/>
      <c r="H1684" s="73"/>
      <c r="I1684" s="73"/>
      <c r="J1684" s="73"/>
      <c r="K1684" s="82"/>
      <c r="L1684" s="81"/>
      <c r="M1684" s="81"/>
      <c r="N1684" s="55"/>
      <c r="O1684" s="55"/>
      <c r="P1684" s="56"/>
      <c r="Q1684" s="17"/>
      <c r="R1684" s="150"/>
      <c r="S1684" s="150"/>
      <c r="T1684" s="150"/>
      <c r="U1684" s="150"/>
      <c r="V1684" s="321"/>
      <c r="W1684" s="338"/>
      <c r="X1684" s="192"/>
      <c r="Y1684" s="199"/>
      <c r="Z1684" s="151"/>
      <c r="AA1684" s="152"/>
      <c r="AB1684" s="152"/>
      <c r="AC1684" s="152"/>
      <c r="AD1684" s="152"/>
      <c r="AE1684" s="20"/>
      <c r="AF1684" s="20"/>
      <c r="AG1684" s="20"/>
      <c r="AH1684" s="20"/>
      <c r="AI1684" s="20"/>
      <c r="AJ1684" s="20"/>
      <c r="AK1684" s="20"/>
      <c r="AL1684" s="20"/>
      <c r="AM1684" s="20"/>
      <c r="AN1684" s="20"/>
      <c r="AO1684" s="20"/>
      <c r="AP1684" s="20"/>
      <c r="AQ1684" s="20"/>
      <c r="AR1684" s="20"/>
      <c r="AS1684" s="20"/>
      <c r="AT1684" s="20"/>
      <c r="AU1684" s="20"/>
      <c r="AV1684" s="20"/>
      <c r="AW1684" s="20"/>
      <c r="AX1684" s="20"/>
      <c r="AY1684" s="20"/>
      <c r="AZ1684" s="20"/>
      <c r="BA1684" s="20"/>
      <c r="BB1684" s="20"/>
      <c r="BC1684" s="20"/>
      <c r="BD1684" s="20"/>
      <c r="BE1684" s="20"/>
      <c r="BF1684" s="20"/>
      <c r="BG1684" s="20"/>
      <c r="BH1684" s="20"/>
      <c r="BI1684" s="20"/>
      <c r="BJ1684" s="20"/>
      <c r="BK1684" s="20"/>
      <c r="BL1684" s="20"/>
      <c r="BM1684" s="20"/>
      <c r="BN1684" s="20"/>
      <c r="BO1684" s="20"/>
      <c r="BP1684" s="20"/>
      <c r="BQ1684" s="20"/>
      <c r="BR1684" s="20"/>
      <c r="BS1684" s="20"/>
      <c r="BT1684" s="20"/>
      <c r="BU1684" s="20"/>
      <c r="BV1684" s="20"/>
      <c r="BW1684" s="20"/>
      <c r="BX1684" s="20"/>
      <c r="BY1684" s="20"/>
      <c r="BZ1684" s="20"/>
      <c r="CA1684" s="20"/>
      <c r="CB1684" s="20"/>
      <c r="CC1684" s="20"/>
      <c r="CD1684" s="20"/>
      <c r="CE1684" s="20"/>
      <c r="CF1684" s="20"/>
      <c r="CG1684" s="20"/>
      <c r="CH1684" s="20"/>
      <c r="CI1684" s="20"/>
      <c r="CJ1684" s="20"/>
      <c r="CK1684" s="20"/>
      <c r="CL1684" s="20"/>
      <c r="CM1684" s="20"/>
      <c r="CN1684" s="20"/>
      <c r="CO1684" s="20"/>
      <c r="CP1684" s="20"/>
      <c r="CQ1684" s="20"/>
      <c r="CR1684" s="20"/>
      <c r="CS1684" s="20"/>
      <c r="CT1684" s="20"/>
      <c r="CU1684" s="20"/>
      <c r="CV1684" s="20"/>
      <c r="CW1684" s="20"/>
      <c r="CX1684" s="20"/>
      <c r="CY1684" s="20"/>
      <c r="CZ1684" s="20"/>
      <c r="DA1684" s="20"/>
      <c r="DB1684" s="20"/>
      <c r="DC1684" s="20"/>
      <c r="DD1684" s="20"/>
      <c r="DE1684" s="20"/>
      <c r="DF1684" s="20"/>
      <c r="DG1684" s="20"/>
      <c r="DH1684" s="20"/>
      <c r="DI1684" s="20"/>
      <c r="DJ1684" s="20"/>
      <c r="DK1684" s="20"/>
      <c r="DL1684" s="20"/>
      <c r="DM1684" s="20"/>
      <c r="DN1684" s="20"/>
      <c r="DO1684" s="20"/>
      <c r="DP1684" s="20"/>
      <c r="DQ1684" s="20"/>
      <c r="DR1684" s="20"/>
      <c r="DS1684" s="20"/>
      <c r="DT1684" s="20"/>
      <c r="DU1684" s="20"/>
      <c r="DV1684" s="20"/>
      <c r="DW1684" s="20"/>
      <c r="DX1684" s="20"/>
      <c r="DY1684" s="20"/>
      <c r="DZ1684" s="20"/>
      <c r="EA1684" s="20"/>
      <c r="EB1684" s="20"/>
      <c r="EC1684" s="20"/>
      <c r="ED1684" s="20"/>
      <c r="EE1684" s="20"/>
      <c r="EF1684" s="20"/>
      <c r="EG1684" s="20"/>
      <c r="EH1684" s="20"/>
      <c r="EK1684" s="21"/>
    </row>
    <row r="1685" spans="1:141" s="19" customFormat="1" ht="12" customHeight="1" x14ac:dyDescent="0.25">
      <c r="A1685" s="22"/>
      <c r="B1685" s="4"/>
      <c r="C1685" s="73"/>
      <c r="D1685" s="73"/>
      <c r="E1685" s="73"/>
      <c r="F1685" s="73"/>
      <c r="G1685" s="73"/>
      <c r="H1685" s="73"/>
      <c r="I1685" s="73"/>
      <c r="J1685" s="73"/>
      <c r="K1685" s="82"/>
      <c r="L1685" s="81"/>
      <c r="M1685" s="81"/>
      <c r="N1685" s="55"/>
      <c r="O1685" s="55"/>
      <c r="P1685" s="56"/>
      <c r="Q1685" s="17"/>
      <c r="R1685" s="150"/>
      <c r="S1685" s="150"/>
      <c r="T1685" s="150"/>
      <c r="U1685" s="150"/>
      <c r="V1685" s="321"/>
      <c r="W1685" s="338"/>
      <c r="X1685" s="192"/>
      <c r="Y1685" s="199"/>
      <c r="Z1685" s="151"/>
      <c r="AA1685" s="152"/>
      <c r="AB1685" s="152"/>
      <c r="AC1685" s="152"/>
      <c r="AD1685" s="152"/>
      <c r="AE1685" s="20"/>
      <c r="AF1685" s="20"/>
      <c r="AG1685" s="20"/>
      <c r="AH1685" s="20"/>
      <c r="AI1685" s="20"/>
      <c r="AJ1685" s="20"/>
      <c r="AK1685" s="20"/>
      <c r="AL1685" s="20"/>
      <c r="AM1685" s="20"/>
      <c r="AN1685" s="20"/>
      <c r="AO1685" s="20"/>
      <c r="AP1685" s="20"/>
      <c r="AQ1685" s="20"/>
      <c r="AR1685" s="20"/>
      <c r="AS1685" s="20"/>
      <c r="AT1685" s="20"/>
      <c r="AU1685" s="20"/>
      <c r="AV1685" s="20"/>
      <c r="AW1685" s="20"/>
      <c r="AX1685" s="20"/>
      <c r="AY1685" s="20"/>
      <c r="AZ1685" s="20"/>
      <c r="BA1685" s="20"/>
      <c r="BB1685" s="20"/>
      <c r="BC1685" s="20"/>
      <c r="BD1685" s="20"/>
      <c r="BE1685" s="20"/>
      <c r="BF1685" s="20"/>
      <c r="BG1685" s="20"/>
      <c r="BH1685" s="20"/>
      <c r="BI1685" s="20"/>
      <c r="BJ1685" s="20"/>
      <c r="BK1685" s="20"/>
      <c r="BL1685" s="20"/>
      <c r="BM1685" s="20"/>
      <c r="BN1685" s="20"/>
      <c r="BO1685" s="20"/>
      <c r="BP1685" s="20"/>
      <c r="BQ1685" s="20"/>
      <c r="BR1685" s="20"/>
      <c r="BS1685" s="20"/>
      <c r="BT1685" s="20"/>
      <c r="BU1685" s="20"/>
      <c r="BV1685" s="20"/>
      <c r="BW1685" s="20"/>
      <c r="BX1685" s="20"/>
      <c r="BY1685" s="20"/>
      <c r="BZ1685" s="20"/>
      <c r="CA1685" s="20"/>
      <c r="CB1685" s="20"/>
      <c r="CC1685" s="20"/>
      <c r="CD1685" s="20"/>
      <c r="CE1685" s="20"/>
      <c r="CF1685" s="20"/>
      <c r="CG1685" s="20"/>
      <c r="CH1685" s="20"/>
      <c r="CI1685" s="20"/>
      <c r="CJ1685" s="20"/>
      <c r="CK1685" s="20"/>
      <c r="CL1685" s="20"/>
      <c r="CM1685" s="20"/>
      <c r="CN1685" s="20"/>
      <c r="CO1685" s="20"/>
      <c r="CP1685" s="20"/>
      <c r="CQ1685" s="20"/>
      <c r="CR1685" s="20"/>
      <c r="CS1685" s="20"/>
      <c r="CT1685" s="20"/>
      <c r="CU1685" s="20"/>
      <c r="CV1685" s="20"/>
      <c r="CW1685" s="20"/>
      <c r="CX1685" s="20"/>
      <c r="CY1685" s="20"/>
      <c r="CZ1685" s="20"/>
      <c r="DA1685" s="20"/>
      <c r="DB1685" s="20"/>
      <c r="DC1685" s="20"/>
      <c r="DD1685" s="20"/>
      <c r="DE1685" s="20"/>
      <c r="DF1685" s="20"/>
      <c r="DG1685" s="20"/>
      <c r="DH1685" s="20"/>
      <c r="DI1685" s="20"/>
      <c r="DJ1685" s="20"/>
      <c r="DK1685" s="20"/>
      <c r="DL1685" s="20"/>
      <c r="DM1685" s="20"/>
      <c r="DN1685" s="20"/>
      <c r="DO1685" s="20"/>
      <c r="DP1685" s="20"/>
      <c r="DQ1685" s="20"/>
      <c r="DR1685" s="20"/>
      <c r="DS1685" s="20"/>
      <c r="DT1685" s="20"/>
      <c r="DU1685" s="20"/>
      <c r="DV1685" s="20"/>
      <c r="DW1685" s="20"/>
      <c r="DX1685" s="20"/>
      <c r="DY1685" s="20"/>
      <c r="DZ1685" s="20"/>
      <c r="EA1685" s="20"/>
      <c r="EB1685" s="20"/>
      <c r="EC1685" s="20"/>
      <c r="ED1685" s="20"/>
      <c r="EE1685" s="20"/>
      <c r="EF1685" s="20"/>
      <c r="EG1685" s="20"/>
      <c r="EH1685" s="20"/>
      <c r="EK1685" s="21"/>
    </row>
    <row r="1686" spans="1:141" s="19" customFormat="1" ht="12" customHeight="1" x14ac:dyDescent="0.25">
      <c r="A1686" s="22"/>
      <c r="B1686" s="4"/>
      <c r="C1686" s="73"/>
      <c r="D1686" s="73"/>
      <c r="E1686" s="73"/>
      <c r="F1686" s="73"/>
      <c r="G1686" s="73"/>
      <c r="H1686" s="73"/>
      <c r="I1686" s="73"/>
      <c r="J1686" s="73"/>
      <c r="K1686" s="82"/>
      <c r="L1686" s="81"/>
      <c r="M1686" s="81"/>
      <c r="N1686" s="55"/>
      <c r="O1686" s="55"/>
      <c r="P1686" s="56"/>
      <c r="Q1686" s="17"/>
      <c r="R1686" s="150"/>
      <c r="S1686" s="150"/>
      <c r="T1686" s="150"/>
      <c r="U1686" s="150"/>
      <c r="V1686" s="321"/>
      <c r="W1686" s="338"/>
      <c r="X1686" s="192"/>
      <c r="Y1686" s="199"/>
      <c r="Z1686" s="151"/>
      <c r="AA1686" s="152"/>
      <c r="AB1686" s="152"/>
      <c r="AC1686" s="152"/>
      <c r="AD1686" s="152"/>
      <c r="AE1686" s="20"/>
      <c r="AF1686" s="20"/>
      <c r="AG1686" s="20"/>
      <c r="AH1686" s="20"/>
      <c r="AI1686" s="20"/>
      <c r="AJ1686" s="20"/>
      <c r="AK1686" s="20"/>
      <c r="AL1686" s="20"/>
      <c r="AM1686" s="20"/>
      <c r="AN1686" s="20"/>
      <c r="AO1686" s="20"/>
      <c r="AP1686" s="20"/>
      <c r="AQ1686" s="20"/>
      <c r="AR1686" s="20"/>
      <c r="AS1686" s="20"/>
      <c r="AT1686" s="20"/>
      <c r="AU1686" s="20"/>
      <c r="AV1686" s="20"/>
      <c r="AW1686" s="20"/>
      <c r="AX1686" s="20"/>
      <c r="AY1686" s="20"/>
      <c r="AZ1686" s="20"/>
      <c r="BA1686" s="20"/>
      <c r="BB1686" s="20"/>
      <c r="BC1686" s="20"/>
      <c r="BD1686" s="20"/>
      <c r="BE1686" s="20"/>
      <c r="BF1686" s="20"/>
      <c r="BG1686" s="20"/>
      <c r="BH1686" s="20"/>
      <c r="BI1686" s="20"/>
      <c r="BJ1686" s="20"/>
      <c r="BK1686" s="20"/>
      <c r="BL1686" s="20"/>
      <c r="BM1686" s="20"/>
      <c r="BN1686" s="20"/>
      <c r="BO1686" s="20"/>
      <c r="BP1686" s="20"/>
      <c r="BQ1686" s="20"/>
      <c r="BR1686" s="20"/>
      <c r="BS1686" s="20"/>
      <c r="BT1686" s="20"/>
      <c r="BU1686" s="20"/>
      <c r="BV1686" s="20"/>
      <c r="BW1686" s="20"/>
      <c r="BX1686" s="20"/>
      <c r="BY1686" s="20"/>
      <c r="BZ1686" s="20"/>
      <c r="CA1686" s="20"/>
      <c r="CB1686" s="20"/>
      <c r="CC1686" s="20"/>
      <c r="CD1686" s="20"/>
      <c r="CE1686" s="20"/>
      <c r="CF1686" s="20"/>
      <c r="CG1686" s="20"/>
      <c r="CH1686" s="20"/>
      <c r="CI1686" s="20"/>
      <c r="CJ1686" s="20"/>
      <c r="CK1686" s="20"/>
      <c r="CL1686" s="20"/>
      <c r="CM1686" s="20"/>
      <c r="CN1686" s="20"/>
      <c r="CO1686" s="20"/>
      <c r="CP1686" s="20"/>
      <c r="CQ1686" s="20"/>
      <c r="CR1686" s="20"/>
      <c r="CS1686" s="20"/>
      <c r="CT1686" s="20"/>
      <c r="CU1686" s="20"/>
      <c r="CV1686" s="20"/>
      <c r="CW1686" s="20"/>
      <c r="CX1686" s="20"/>
      <c r="CY1686" s="20"/>
      <c r="CZ1686" s="20"/>
      <c r="DA1686" s="20"/>
      <c r="DB1686" s="20"/>
      <c r="DC1686" s="20"/>
      <c r="DD1686" s="20"/>
      <c r="DE1686" s="20"/>
      <c r="DF1686" s="20"/>
      <c r="DG1686" s="20"/>
      <c r="DH1686" s="20"/>
      <c r="DI1686" s="20"/>
      <c r="DJ1686" s="20"/>
      <c r="DK1686" s="20"/>
      <c r="DL1686" s="20"/>
      <c r="DM1686" s="20"/>
      <c r="DN1686" s="20"/>
      <c r="DO1686" s="20"/>
      <c r="DP1686" s="20"/>
      <c r="DQ1686" s="20"/>
      <c r="DR1686" s="20"/>
      <c r="DS1686" s="20"/>
      <c r="DT1686" s="20"/>
      <c r="DU1686" s="20"/>
      <c r="DV1686" s="20"/>
      <c r="DW1686" s="20"/>
      <c r="DX1686" s="20"/>
      <c r="DY1686" s="20"/>
      <c r="DZ1686" s="20"/>
      <c r="EA1686" s="20"/>
      <c r="EB1686" s="20"/>
      <c r="EC1686" s="20"/>
      <c r="ED1686" s="20"/>
      <c r="EE1686" s="20"/>
      <c r="EF1686" s="20"/>
      <c r="EG1686" s="20"/>
      <c r="EH1686" s="20"/>
      <c r="EK1686" s="21"/>
    </row>
    <row r="1687" spans="1:141" s="19" customFormat="1" ht="12" customHeight="1" x14ac:dyDescent="0.25">
      <c r="A1687" s="22"/>
      <c r="B1687" s="4"/>
      <c r="C1687" s="73"/>
      <c r="D1687" s="73"/>
      <c r="E1687" s="73"/>
      <c r="F1687" s="73"/>
      <c r="G1687" s="73"/>
      <c r="H1687" s="73"/>
      <c r="I1687" s="73"/>
      <c r="J1687" s="73"/>
      <c r="K1687" s="82"/>
      <c r="L1687" s="81"/>
      <c r="M1687" s="81"/>
      <c r="N1687" s="55"/>
      <c r="O1687" s="55"/>
      <c r="P1687" s="56"/>
      <c r="Q1687" s="17"/>
      <c r="R1687" s="150"/>
      <c r="S1687" s="150"/>
      <c r="T1687" s="150"/>
      <c r="U1687" s="150"/>
      <c r="V1687" s="321"/>
      <c r="W1687" s="338"/>
      <c r="X1687" s="192"/>
      <c r="Y1687" s="199"/>
      <c r="Z1687" s="151"/>
      <c r="AA1687" s="152"/>
      <c r="AB1687" s="152"/>
      <c r="AC1687" s="152"/>
      <c r="AD1687" s="152"/>
      <c r="AE1687" s="20"/>
      <c r="AF1687" s="20"/>
      <c r="AG1687" s="20"/>
      <c r="AH1687" s="20"/>
      <c r="AI1687" s="20"/>
      <c r="AJ1687" s="20"/>
      <c r="AK1687" s="20"/>
      <c r="AL1687" s="20"/>
      <c r="AM1687" s="20"/>
      <c r="AN1687" s="20"/>
      <c r="AO1687" s="20"/>
      <c r="AP1687" s="20"/>
      <c r="AQ1687" s="20"/>
      <c r="AR1687" s="20"/>
      <c r="AS1687" s="20"/>
      <c r="AT1687" s="20"/>
      <c r="AU1687" s="20"/>
      <c r="AV1687" s="20"/>
      <c r="AW1687" s="20"/>
      <c r="AX1687" s="20"/>
      <c r="AY1687" s="20"/>
      <c r="AZ1687" s="20"/>
      <c r="BA1687" s="20"/>
      <c r="BB1687" s="20"/>
      <c r="BC1687" s="20"/>
      <c r="BD1687" s="20"/>
      <c r="BE1687" s="20"/>
      <c r="BF1687" s="20"/>
      <c r="BG1687" s="20"/>
      <c r="BH1687" s="20"/>
      <c r="BI1687" s="20"/>
      <c r="BJ1687" s="20"/>
      <c r="BK1687" s="20"/>
      <c r="BL1687" s="20"/>
      <c r="BM1687" s="20"/>
      <c r="BN1687" s="20"/>
      <c r="BO1687" s="20"/>
      <c r="BP1687" s="20"/>
      <c r="BQ1687" s="20"/>
      <c r="BR1687" s="20"/>
      <c r="BS1687" s="20"/>
      <c r="BT1687" s="20"/>
      <c r="BU1687" s="20"/>
      <c r="BV1687" s="20"/>
      <c r="BW1687" s="20"/>
      <c r="BX1687" s="20"/>
      <c r="BY1687" s="20"/>
      <c r="BZ1687" s="20"/>
      <c r="CA1687" s="20"/>
      <c r="CB1687" s="20"/>
      <c r="CC1687" s="20"/>
      <c r="CD1687" s="20"/>
      <c r="CE1687" s="20"/>
      <c r="CF1687" s="20"/>
      <c r="CG1687" s="20"/>
      <c r="CH1687" s="20"/>
      <c r="CI1687" s="20"/>
      <c r="CJ1687" s="20"/>
      <c r="CK1687" s="20"/>
      <c r="CL1687" s="20"/>
      <c r="CM1687" s="20"/>
      <c r="CN1687" s="20"/>
      <c r="CO1687" s="20"/>
      <c r="CP1687" s="20"/>
      <c r="CQ1687" s="20"/>
      <c r="CR1687" s="20"/>
      <c r="CS1687" s="20"/>
      <c r="CT1687" s="20"/>
      <c r="CU1687" s="20"/>
      <c r="CV1687" s="20"/>
      <c r="CW1687" s="20"/>
      <c r="CX1687" s="20"/>
      <c r="CY1687" s="20"/>
      <c r="CZ1687" s="20"/>
      <c r="DA1687" s="20"/>
      <c r="DB1687" s="20"/>
      <c r="DC1687" s="20"/>
      <c r="DD1687" s="20"/>
      <c r="DE1687" s="20"/>
      <c r="DF1687" s="20"/>
      <c r="DG1687" s="20"/>
      <c r="DH1687" s="20"/>
      <c r="DI1687" s="20"/>
      <c r="DJ1687" s="20"/>
      <c r="DK1687" s="20"/>
      <c r="DL1687" s="20"/>
      <c r="DM1687" s="20"/>
      <c r="DN1687" s="20"/>
      <c r="DO1687" s="20"/>
      <c r="DP1687" s="20"/>
      <c r="DQ1687" s="20"/>
      <c r="DR1687" s="20"/>
      <c r="DS1687" s="20"/>
      <c r="DT1687" s="20"/>
      <c r="DU1687" s="20"/>
      <c r="DV1687" s="20"/>
      <c r="DW1687" s="20"/>
      <c r="DX1687" s="20"/>
      <c r="DY1687" s="20"/>
      <c r="DZ1687" s="20"/>
      <c r="EA1687" s="20"/>
      <c r="EB1687" s="20"/>
      <c r="EC1687" s="20"/>
      <c r="ED1687" s="20"/>
      <c r="EE1687" s="20"/>
      <c r="EF1687" s="20"/>
      <c r="EG1687" s="20"/>
      <c r="EH1687" s="20"/>
      <c r="EK1687" s="21"/>
    </row>
    <row r="1688" spans="1:141" s="19" customFormat="1" ht="12" customHeight="1" x14ac:dyDescent="0.25">
      <c r="A1688" s="22"/>
      <c r="B1688" s="4"/>
      <c r="C1688" s="73"/>
      <c r="D1688" s="73"/>
      <c r="E1688" s="73"/>
      <c r="F1688" s="73"/>
      <c r="G1688" s="73"/>
      <c r="H1688" s="73"/>
      <c r="I1688" s="73"/>
      <c r="J1688" s="73"/>
      <c r="K1688" s="82"/>
      <c r="L1688" s="81"/>
      <c r="M1688" s="81"/>
      <c r="N1688" s="55"/>
      <c r="O1688" s="55"/>
      <c r="P1688" s="56"/>
      <c r="Q1688" s="17"/>
      <c r="R1688" s="150"/>
      <c r="S1688" s="150"/>
      <c r="T1688" s="150"/>
      <c r="U1688" s="150"/>
      <c r="V1688" s="321"/>
      <c r="W1688" s="338"/>
      <c r="X1688" s="192"/>
      <c r="Y1688" s="199"/>
      <c r="Z1688" s="151"/>
      <c r="AA1688" s="152"/>
      <c r="AB1688" s="152"/>
      <c r="AC1688" s="152"/>
      <c r="AD1688" s="152"/>
      <c r="AE1688" s="20"/>
      <c r="AF1688" s="20"/>
      <c r="AG1688" s="20"/>
      <c r="AH1688" s="20"/>
      <c r="AI1688" s="20"/>
      <c r="AJ1688" s="20"/>
      <c r="AK1688" s="20"/>
      <c r="AL1688" s="20"/>
      <c r="AM1688" s="20"/>
      <c r="AN1688" s="20"/>
      <c r="AO1688" s="20"/>
      <c r="AP1688" s="20"/>
      <c r="AQ1688" s="20"/>
      <c r="AR1688" s="20"/>
      <c r="AS1688" s="20"/>
      <c r="AT1688" s="20"/>
      <c r="AU1688" s="20"/>
      <c r="AV1688" s="20"/>
      <c r="AW1688" s="20"/>
      <c r="AX1688" s="20"/>
      <c r="AY1688" s="20"/>
      <c r="AZ1688" s="20"/>
      <c r="BA1688" s="20"/>
      <c r="BB1688" s="20"/>
      <c r="BC1688" s="20"/>
      <c r="BD1688" s="20"/>
      <c r="BE1688" s="20"/>
      <c r="BF1688" s="20"/>
      <c r="BG1688" s="20"/>
      <c r="BH1688" s="20"/>
      <c r="BI1688" s="20"/>
      <c r="BJ1688" s="20"/>
      <c r="BK1688" s="20"/>
      <c r="BL1688" s="20"/>
      <c r="BM1688" s="20"/>
      <c r="BN1688" s="20"/>
      <c r="BO1688" s="20"/>
      <c r="BP1688" s="20"/>
      <c r="BQ1688" s="20"/>
      <c r="BR1688" s="20"/>
      <c r="BS1688" s="20"/>
      <c r="BT1688" s="20"/>
      <c r="BU1688" s="20"/>
      <c r="BV1688" s="20"/>
      <c r="BW1688" s="20"/>
      <c r="BX1688" s="20"/>
      <c r="BY1688" s="20"/>
      <c r="BZ1688" s="20"/>
      <c r="CA1688" s="20"/>
      <c r="CB1688" s="20"/>
      <c r="CC1688" s="20"/>
      <c r="CD1688" s="20"/>
      <c r="CE1688" s="20"/>
      <c r="CF1688" s="20"/>
      <c r="CG1688" s="20"/>
      <c r="CH1688" s="20"/>
      <c r="CI1688" s="20"/>
      <c r="CJ1688" s="20"/>
      <c r="CK1688" s="20"/>
      <c r="CL1688" s="20"/>
      <c r="CM1688" s="20"/>
      <c r="CN1688" s="20"/>
      <c r="CO1688" s="20"/>
      <c r="CP1688" s="20"/>
      <c r="CQ1688" s="20"/>
      <c r="CR1688" s="20"/>
      <c r="CS1688" s="20"/>
      <c r="CT1688" s="20"/>
      <c r="CU1688" s="20"/>
      <c r="CV1688" s="20"/>
      <c r="CW1688" s="20"/>
      <c r="CX1688" s="20"/>
      <c r="CY1688" s="20"/>
      <c r="CZ1688" s="20"/>
      <c r="DA1688" s="20"/>
      <c r="DB1688" s="20"/>
      <c r="DC1688" s="20"/>
      <c r="DD1688" s="20"/>
      <c r="DE1688" s="20"/>
      <c r="DF1688" s="20"/>
      <c r="DG1688" s="20"/>
      <c r="DH1688" s="20"/>
      <c r="DI1688" s="20"/>
      <c r="DJ1688" s="20"/>
      <c r="DK1688" s="20"/>
      <c r="DL1688" s="20"/>
      <c r="DM1688" s="20"/>
      <c r="DN1688" s="20"/>
      <c r="DO1688" s="20"/>
      <c r="DP1688" s="20"/>
      <c r="DQ1688" s="20"/>
      <c r="DR1688" s="20"/>
      <c r="DS1688" s="20"/>
      <c r="DT1688" s="20"/>
      <c r="DU1688" s="20"/>
      <c r="DV1688" s="20"/>
      <c r="DW1688" s="20"/>
      <c r="DX1688" s="20"/>
      <c r="DY1688" s="20"/>
      <c r="DZ1688" s="20"/>
      <c r="EA1688" s="20"/>
      <c r="EB1688" s="20"/>
      <c r="EC1688" s="20"/>
      <c r="ED1688" s="20"/>
      <c r="EE1688" s="20"/>
      <c r="EF1688" s="20"/>
      <c r="EG1688" s="20"/>
      <c r="EH1688" s="20"/>
      <c r="EK1688" s="21"/>
    </row>
    <row r="1689" spans="1:141" ht="12" customHeight="1" x14ac:dyDescent="0.25">
      <c r="B1689" s="4"/>
      <c r="C1689" s="73"/>
      <c r="D1689" s="73"/>
      <c r="E1689" s="73"/>
      <c r="F1689" s="73"/>
      <c r="G1689" s="73"/>
      <c r="H1689" s="73"/>
      <c r="I1689" s="73"/>
      <c r="J1689" s="73"/>
      <c r="K1689" s="82"/>
      <c r="L1689" s="81"/>
      <c r="M1689" s="81"/>
      <c r="N1689" s="55"/>
      <c r="O1689" s="55"/>
      <c r="P1689" s="56"/>
    </row>
    <row r="1690" spans="1:141" ht="12" customHeight="1" x14ac:dyDescent="0.25">
      <c r="A1690" s="4"/>
      <c r="B1690" s="4"/>
      <c r="C1690" s="73"/>
      <c r="D1690" s="73"/>
      <c r="E1690" s="73"/>
      <c r="F1690" s="73"/>
      <c r="G1690" s="73"/>
      <c r="H1690" s="73"/>
      <c r="I1690" s="73"/>
      <c r="J1690" s="73"/>
      <c r="K1690" s="82"/>
      <c r="L1690" s="81"/>
      <c r="M1690" s="81"/>
      <c r="N1690" s="55"/>
      <c r="O1690" s="55"/>
      <c r="P1690" s="56"/>
      <c r="Q1690" s="8"/>
      <c r="R1690" s="148"/>
      <c r="S1690" s="148"/>
      <c r="T1690" s="148"/>
      <c r="U1690" s="148"/>
    </row>
    <row r="1691" spans="1:141" ht="12" customHeight="1" x14ac:dyDescent="0.3">
      <c r="A1691" s="4"/>
      <c r="B1691" s="4"/>
      <c r="C1691" s="73"/>
      <c r="D1691" s="73"/>
      <c r="E1691" s="73"/>
      <c r="F1691" s="73"/>
      <c r="G1691" s="73"/>
      <c r="H1691" s="73"/>
      <c r="I1691" s="73"/>
      <c r="J1691" s="73"/>
      <c r="K1691" s="82"/>
      <c r="L1691" s="81"/>
      <c r="M1691" s="81"/>
      <c r="N1691" s="55"/>
      <c r="O1691" s="55"/>
      <c r="P1691" s="56"/>
      <c r="Q1691" s="8"/>
      <c r="R1691" s="148"/>
      <c r="S1691" s="148"/>
      <c r="T1691" s="148"/>
      <c r="U1691" s="148"/>
      <c r="W1691" s="339"/>
      <c r="X1691" s="190"/>
      <c r="Y1691" s="7"/>
      <c r="Z1691" s="149"/>
    </row>
    <row r="1692" spans="1:141" s="19" customFormat="1" ht="12" customHeight="1" x14ac:dyDescent="0.25">
      <c r="A1692" s="22"/>
      <c r="B1692" s="4"/>
      <c r="C1692" s="73"/>
      <c r="D1692" s="73"/>
      <c r="E1692" s="73"/>
      <c r="F1692" s="73"/>
      <c r="G1692" s="73"/>
      <c r="H1692" s="73"/>
      <c r="I1692" s="73"/>
      <c r="J1692" s="73"/>
      <c r="K1692" s="82"/>
      <c r="L1692" s="81"/>
      <c r="M1692" s="81"/>
      <c r="N1692" s="55"/>
      <c r="O1692" s="55"/>
      <c r="P1692" s="56"/>
      <c r="Q1692" s="17"/>
      <c r="R1692" s="150"/>
      <c r="S1692" s="150"/>
      <c r="T1692" s="150"/>
      <c r="U1692" s="150"/>
      <c r="V1692" s="321"/>
      <c r="W1692" s="338"/>
      <c r="X1692" s="192"/>
      <c r="Y1692" s="199"/>
      <c r="Z1692" s="151"/>
      <c r="AA1692" s="152"/>
      <c r="AB1692" s="152"/>
      <c r="AC1692" s="152"/>
      <c r="AD1692" s="152"/>
      <c r="AE1692" s="20"/>
      <c r="AF1692" s="20"/>
      <c r="AG1692" s="20"/>
      <c r="AH1692" s="20"/>
      <c r="AI1692" s="20"/>
      <c r="AJ1692" s="20"/>
      <c r="AK1692" s="20"/>
      <c r="AL1692" s="20"/>
      <c r="AM1692" s="20"/>
      <c r="AN1692" s="20"/>
      <c r="AO1692" s="20"/>
      <c r="AP1692" s="20"/>
      <c r="AQ1692" s="20"/>
      <c r="AR1692" s="20"/>
      <c r="AS1692" s="20"/>
      <c r="AT1692" s="20"/>
      <c r="AU1692" s="20"/>
      <c r="AV1692" s="20"/>
      <c r="AW1692" s="20"/>
      <c r="AX1692" s="20"/>
      <c r="AY1692" s="20"/>
      <c r="AZ1692" s="20"/>
      <c r="BA1692" s="20"/>
      <c r="BB1692" s="20"/>
      <c r="BC1692" s="20"/>
      <c r="BD1692" s="20"/>
      <c r="BE1692" s="20"/>
      <c r="BF1692" s="20"/>
      <c r="BG1692" s="20"/>
      <c r="BH1692" s="20"/>
      <c r="BI1692" s="20"/>
      <c r="BJ1692" s="20"/>
      <c r="BK1692" s="20"/>
      <c r="BL1692" s="20"/>
      <c r="BM1692" s="20"/>
      <c r="BN1692" s="20"/>
      <c r="BO1692" s="20"/>
      <c r="BP1692" s="20"/>
      <c r="BQ1692" s="20"/>
      <c r="BR1692" s="20"/>
      <c r="BS1692" s="20"/>
      <c r="BT1692" s="20"/>
      <c r="BU1692" s="20"/>
      <c r="BV1692" s="20"/>
      <c r="BW1692" s="20"/>
      <c r="BX1692" s="20"/>
      <c r="BY1692" s="20"/>
      <c r="BZ1692" s="20"/>
      <c r="CA1692" s="20"/>
      <c r="CB1692" s="20"/>
      <c r="CC1692" s="20"/>
      <c r="CD1692" s="20"/>
      <c r="CE1692" s="20"/>
      <c r="CF1692" s="20"/>
      <c r="CG1692" s="20"/>
      <c r="CH1692" s="20"/>
      <c r="CI1692" s="20"/>
      <c r="CJ1692" s="20"/>
      <c r="CK1692" s="20"/>
      <c r="CL1692" s="20"/>
      <c r="CM1692" s="20"/>
      <c r="CN1692" s="20"/>
      <c r="CO1692" s="20"/>
      <c r="CP1692" s="20"/>
      <c r="CQ1692" s="20"/>
      <c r="CR1692" s="20"/>
      <c r="CS1692" s="20"/>
      <c r="CT1692" s="20"/>
      <c r="CU1692" s="20"/>
      <c r="CV1692" s="20"/>
      <c r="CW1692" s="20"/>
      <c r="CX1692" s="20"/>
      <c r="CY1692" s="20"/>
      <c r="CZ1692" s="20"/>
      <c r="DA1692" s="20"/>
      <c r="DB1692" s="20"/>
      <c r="DC1692" s="20"/>
      <c r="DD1692" s="20"/>
      <c r="DE1692" s="20"/>
      <c r="DF1692" s="20"/>
      <c r="DG1692" s="20"/>
      <c r="DH1692" s="20"/>
      <c r="DI1692" s="20"/>
      <c r="DJ1692" s="20"/>
      <c r="DK1692" s="20"/>
      <c r="DL1692" s="20"/>
      <c r="DM1692" s="20"/>
      <c r="DN1692" s="20"/>
      <c r="DO1692" s="20"/>
      <c r="DP1692" s="20"/>
      <c r="DQ1692" s="20"/>
      <c r="DR1692" s="20"/>
      <c r="DS1692" s="20"/>
      <c r="DT1692" s="20"/>
      <c r="DU1692" s="20"/>
      <c r="DV1692" s="20"/>
      <c r="DW1692" s="20"/>
      <c r="DX1692" s="20"/>
      <c r="DY1692" s="20"/>
      <c r="DZ1692" s="20"/>
      <c r="EA1692" s="20"/>
      <c r="EB1692" s="20"/>
      <c r="EC1692" s="20"/>
      <c r="ED1692" s="20"/>
      <c r="EE1692" s="20"/>
      <c r="EF1692" s="20"/>
      <c r="EG1692" s="20"/>
      <c r="EH1692" s="20"/>
      <c r="EK1692" s="21"/>
    </row>
    <row r="1693" spans="1:141" s="19" customFormat="1" ht="12" customHeight="1" x14ac:dyDescent="0.25">
      <c r="A1693" s="22"/>
      <c r="B1693" s="4"/>
      <c r="C1693" s="73"/>
      <c r="D1693" s="73"/>
      <c r="E1693" s="73"/>
      <c r="F1693" s="73"/>
      <c r="G1693" s="73"/>
      <c r="H1693" s="73"/>
      <c r="I1693" s="73"/>
      <c r="J1693" s="73"/>
      <c r="K1693" s="82"/>
      <c r="L1693" s="81"/>
      <c r="M1693" s="81"/>
      <c r="N1693" s="55"/>
      <c r="O1693" s="55"/>
      <c r="P1693" s="56"/>
      <c r="Q1693" s="17"/>
      <c r="R1693" s="150"/>
      <c r="S1693" s="150"/>
      <c r="T1693" s="150"/>
      <c r="U1693" s="150"/>
      <c r="V1693" s="321"/>
      <c r="W1693" s="338"/>
      <c r="X1693" s="192"/>
      <c r="Y1693" s="199"/>
      <c r="Z1693" s="151"/>
      <c r="AA1693" s="152"/>
      <c r="AB1693" s="152"/>
      <c r="AC1693" s="152"/>
      <c r="AD1693" s="152"/>
      <c r="AE1693" s="20"/>
      <c r="AF1693" s="20"/>
      <c r="AG1693" s="20"/>
      <c r="AH1693" s="20"/>
      <c r="AI1693" s="20"/>
      <c r="AJ1693" s="20"/>
      <c r="AK1693" s="20"/>
      <c r="AL1693" s="20"/>
      <c r="AM1693" s="20"/>
      <c r="AN1693" s="20"/>
      <c r="AO1693" s="20"/>
      <c r="AP1693" s="20"/>
      <c r="AQ1693" s="20"/>
      <c r="AR1693" s="20"/>
      <c r="AS1693" s="20"/>
      <c r="AT1693" s="20"/>
      <c r="AU1693" s="20"/>
      <c r="AV1693" s="20"/>
      <c r="AW1693" s="20"/>
      <c r="AX1693" s="20"/>
      <c r="AY1693" s="20"/>
      <c r="AZ1693" s="20"/>
      <c r="BA1693" s="20"/>
      <c r="BB1693" s="20"/>
      <c r="BC1693" s="20"/>
      <c r="BD1693" s="20"/>
      <c r="BE1693" s="20"/>
      <c r="BF1693" s="20"/>
      <c r="BG1693" s="20"/>
      <c r="BH1693" s="20"/>
      <c r="BI1693" s="20"/>
      <c r="BJ1693" s="20"/>
      <c r="BK1693" s="20"/>
      <c r="BL1693" s="20"/>
      <c r="BM1693" s="20"/>
      <c r="BN1693" s="20"/>
      <c r="BO1693" s="20"/>
      <c r="BP1693" s="20"/>
      <c r="BQ1693" s="20"/>
      <c r="BR1693" s="20"/>
      <c r="BS1693" s="20"/>
      <c r="BT1693" s="20"/>
      <c r="BU1693" s="20"/>
      <c r="BV1693" s="20"/>
      <c r="BW1693" s="20"/>
      <c r="BX1693" s="20"/>
      <c r="BY1693" s="20"/>
      <c r="BZ1693" s="20"/>
      <c r="CA1693" s="20"/>
      <c r="CB1693" s="20"/>
      <c r="CC1693" s="20"/>
      <c r="CD1693" s="20"/>
      <c r="CE1693" s="20"/>
      <c r="CF1693" s="20"/>
      <c r="CG1693" s="20"/>
      <c r="CH1693" s="20"/>
      <c r="CI1693" s="20"/>
      <c r="CJ1693" s="20"/>
      <c r="CK1693" s="20"/>
      <c r="CL1693" s="20"/>
      <c r="CM1693" s="20"/>
      <c r="CN1693" s="20"/>
      <c r="CO1693" s="20"/>
      <c r="CP1693" s="20"/>
      <c r="CQ1693" s="20"/>
      <c r="CR1693" s="20"/>
      <c r="CS1693" s="20"/>
      <c r="CT1693" s="20"/>
      <c r="CU1693" s="20"/>
      <c r="CV1693" s="20"/>
      <c r="CW1693" s="20"/>
      <c r="CX1693" s="20"/>
      <c r="CY1693" s="20"/>
      <c r="CZ1693" s="20"/>
      <c r="DA1693" s="20"/>
      <c r="DB1693" s="20"/>
      <c r="DC1693" s="20"/>
      <c r="DD1693" s="20"/>
      <c r="DE1693" s="20"/>
      <c r="DF1693" s="20"/>
      <c r="DG1693" s="20"/>
      <c r="DH1693" s="20"/>
      <c r="DI1693" s="20"/>
      <c r="DJ1693" s="20"/>
      <c r="DK1693" s="20"/>
      <c r="DL1693" s="20"/>
      <c r="DM1693" s="20"/>
      <c r="DN1693" s="20"/>
      <c r="DO1693" s="20"/>
      <c r="DP1693" s="20"/>
      <c r="DQ1693" s="20"/>
      <c r="DR1693" s="20"/>
      <c r="DS1693" s="20"/>
      <c r="DT1693" s="20"/>
      <c r="DU1693" s="20"/>
      <c r="DV1693" s="20"/>
      <c r="DW1693" s="20"/>
      <c r="DX1693" s="20"/>
      <c r="DY1693" s="20"/>
      <c r="DZ1693" s="20"/>
      <c r="EA1693" s="20"/>
      <c r="EB1693" s="20"/>
      <c r="EC1693" s="20"/>
      <c r="ED1693" s="20"/>
      <c r="EE1693" s="20"/>
      <c r="EF1693" s="20"/>
      <c r="EG1693" s="20"/>
      <c r="EH1693" s="20"/>
      <c r="EK1693" s="21"/>
    </row>
    <row r="1694" spans="1:141" s="19" customFormat="1" ht="12" customHeight="1" x14ac:dyDescent="0.25">
      <c r="A1694" s="22"/>
      <c r="B1694" s="4"/>
      <c r="C1694" s="73"/>
      <c r="D1694" s="73"/>
      <c r="E1694" s="73"/>
      <c r="F1694" s="73"/>
      <c r="G1694" s="73"/>
      <c r="H1694" s="73"/>
      <c r="I1694" s="73"/>
      <c r="J1694" s="73"/>
      <c r="K1694" s="82"/>
      <c r="L1694" s="81"/>
      <c r="M1694" s="81"/>
      <c r="N1694" s="55"/>
      <c r="O1694" s="55"/>
      <c r="P1694" s="56"/>
      <c r="Q1694" s="17"/>
      <c r="R1694" s="150"/>
      <c r="S1694" s="150"/>
      <c r="T1694" s="150"/>
      <c r="U1694" s="150"/>
      <c r="V1694" s="321"/>
      <c r="W1694" s="338"/>
      <c r="X1694" s="192"/>
      <c r="Y1694" s="199"/>
      <c r="Z1694" s="151"/>
      <c r="AA1694" s="152"/>
      <c r="AB1694" s="152"/>
      <c r="AC1694" s="152"/>
      <c r="AD1694" s="152"/>
      <c r="AE1694" s="20"/>
      <c r="AF1694" s="20"/>
      <c r="AG1694" s="20"/>
      <c r="AH1694" s="20"/>
      <c r="AI1694" s="20"/>
      <c r="AJ1694" s="20"/>
      <c r="AK1694" s="20"/>
      <c r="AL1694" s="20"/>
      <c r="AM1694" s="20"/>
      <c r="AN1694" s="20"/>
      <c r="AO1694" s="20"/>
      <c r="AP1694" s="20"/>
      <c r="AQ1694" s="20"/>
      <c r="AR1694" s="20"/>
      <c r="AS1694" s="20"/>
      <c r="AT1694" s="20"/>
      <c r="AU1694" s="20"/>
      <c r="AV1694" s="20"/>
      <c r="AW1694" s="20"/>
      <c r="AX1694" s="20"/>
      <c r="AY1694" s="20"/>
      <c r="AZ1694" s="20"/>
      <c r="BA1694" s="20"/>
      <c r="BB1694" s="20"/>
      <c r="BC1694" s="20"/>
      <c r="BD1694" s="20"/>
      <c r="BE1694" s="20"/>
      <c r="BF1694" s="20"/>
      <c r="BG1694" s="20"/>
      <c r="BH1694" s="20"/>
      <c r="BI1694" s="20"/>
      <c r="BJ1694" s="20"/>
      <c r="BK1694" s="20"/>
      <c r="BL1694" s="20"/>
      <c r="BM1694" s="20"/>
      <c r="BN1694" s="20"/>
      <c r="BO1694" s="20"/>
      <c r="BP1694" s="20"/>
      <c r="BQ1694" s="20"/>
      <c r="BR1694" s="20"/>
      <c r="BS1694" s="20"/>
      <c r="BT1694" s="20"/>
      <c r="BU1694" s="20"/>
      <c r="BV1694" s="20"/>
      <c r="BW1694" s="20"/>
      <c r="BX1694" s="20"/>
      <c r="BY1694" s="20"/>
      <c r="BZ1694" s="20"/>
      <c r="CA1694" s="20"/>
      <c r="CB1694" s="20"/>
      <c r="CC1694" s="20"/>
      <c r="CD1694" s="20"/>
      <c r="CE1694" s="20"/>
      <c r="CF1694" s="20"/>
      <c r="CG1694" s="20"/>
      <c r="CH1694" s="20"/>
      <c r="CI1694" s="20"/>
      <c r="CJ1694" s="20"/>
      <c r="CK1694" s="20"/>
      <c r="CL1694" s="20"/>
      <c r="CM1694" s="20"/>
      <c r="CN1694" s="20"/>
      <c r="CO1694" s="20"/>
      <c r="CP1694" s="20"/>
      <c r="CQ1694" s="20"/>
      <c r="CR1694" s="20"/>
      <c r="CS1694" s="20"/>
      <c r="CT1694" s="20"/>
      <c r="CU1694" s="20"/>
      <c r="CV1694" s="20"/>
      <c r="CW1694" s="20"/>
      <c r="CX1694" s="20"/>
      <c r="CY1694" s="20"/>
      <c r="CZ1694" s="20"/>
      <c r="DA1694" s="20"/>
      <c r="DB1694" s="20"/>
      <c r="DC1694" s="20"/>
      <c r="DD1694" s="20"/>
      <c r="DE1694" s="20"/>
      <c r="DF1694" s="20"/>
      <c r="DG1694" s="20"/>
      <c r="DH1694" s="20"/>
      <c r="DI1694" s="20"/>
      <c r="DJ1694" s="20"/>
      <c r="DK1694" s="20"/>
      <c r="DL1694" s="20"/>
      <c r="DM1694" s="20"/>
      <c r="DN1694" s="20"/>
      <c r="DO1694" s="20"/>
      <c r="DP1694" s="20"/>
      <c r="DQ1694" s="20"/>
      <c r="DR1694" s="20"/>
      <c r="DS1694" s="20"/>
      <c r="DT1694" s="20"/>
      <c r="DU1694" s="20"/>
      <c r="DV1694" s="20"/>
      <c r="DW1694" s="20"/>
      <c r="DX1694" s="20"/>
      <c r="DY1694" s="20"/>
      <c r="DZ1694" s="20"/>
      <c r="EA1694" s="20"/>
      <c r="EB1694" s="20"/>
      <c r="EC1694" s="20"/>
      <c r="ED1694" s="20"/>
      <c r="EE1694" s="20"/>
      <c r="EF1694" s="20"/>
      <c r="EG1694" s="20"/>
      <c r="EH1694" s="20"/>
      <c r="EK1694" s="21"/>
    </row>
  </sheetData>
  <sheetProtection password="CF7A" sheet="1" objects="1" scenarios="1"/>
  <dataConsolidate/>
  <mergeCells count="223">
    <mergeCell ref="C40:E40"/>
    <mergeCell ref="B7:F9"/>
    <mergeCell ref="L6:P6"/>
    <mergeCell ref="L5:P5"/>
    <mergeCell ref="L17:P17"/>
    <mergeCell ref="L34:P34"/>
    <mergeCell ref="J7:K7"/>
    <mergeCell ref="J9:K9"/>
    <mergeCell ref="L16:P16"/>
    <mergeCell ref="L15:P15"/>
    <mergeCell ref="L14:P14"/>
    <mergeCell ref="L13:P13"/>
    <mergeCell ref="L12:P12"/>
    <mergeCell ref="L11:P11"/>
    <mergeCell ref="L10:P10"/>
    <mergeCell ref="L9:P9"/>
    <mergeCell ref="J11:K11"/>
    <mergeCell ref="J8:K8"/>
    <mergeCell ref="L8:P8"/>
    <mergeCell ref="L7:P7"/>
    <mergeCell ref="J18:K18"/>
    <mergeCell ref="L35:P35"/>
    <mergeCell ref="L29:P29"/>
    <mergeCell ref="L30:P30"/>
    <mergeCell ref="L31:P31"/>
    <mergeCell ref="L32:P32"/>
    <mergeCell ref="L33:P33"/>
    <mergeCell ref="L27:P27"/>
    <mergeCell ref="L28:P28"/>
    <mergeCell ref="L20:P20"/>
    <mergeCell ref="L21:P21"/>
    <mergeCell ref="L22:P22"/>
    <mergeCell ref="L23:P23"/>
    <mergeCell ref="L24:P24"/>
    <mergeCell ref="L25:P25"/>
    <mergeCell ref="L26:P26"/>
    <mergeCell ref="L1:P1"/>
    <mergeCell ref="C22:E22"/>
    <mergeCell ref="C28:E28"/>
    <mergeCell ref="C19:E19"/>
    <mergeCell ref="C23:E23"/>
    <mergeCell ref="J3:K4"/>
    <mergeCell ref="H1:J1"/>
    <mergeCell ref="J17:K17"/>
    <mergeCell ref="J5:K5"/>
    <mergeCell ref="J6:K6"/>
    <mergeCell ref="J10:K10"/>
    <mergeCell ref="J16:K16"/>
    <mergeCell ref="J15:K15"/>
    <mergeCell ref="J14:K14"/>
    <mergeCell ref="J13:K13"/>
    <mergeCell ref="J12:K12"/>
    <mergeCell ref="L3:P4"/>
    <mergeCell ref="L18:P18"/>
    <mergeCell ref="L19:P19"/>
    <mergeCell ref="C20:E20"/>
    <mergeCell ref="J19:K19"/>
    <mergeCell ref="B16:F18"/>
    <mergeCell ref="B13:F15"/>
    <mergeCell ref="B10:F12"/>
    <mergeCell ref="C36:E36"/>
    <mergeCell ref="C37:E37"/>
    <mergeCell ref="C31:E31"/>
    <mergeCell ref="C33:E33"/>
    <mergeCell ref="C34:E34"/>
    <mergeCell ref="J39:K39"/>
    <mergeCell ref="C29:E29"/>
    <mergeCell ref="C25:E25"/>
    <mergeCell ref="C26:E26"/>
    <mergeCell ref="J38:K38"/>
    <mergeCell ref="J37:K37"/>
    <mergeCell ref="C39:E39"/>
    <mergeCell ref="D256:L256"/>
    <mergeCell ref="D255:L255"/>
    <mergeCell ref="D236:L236"/>
    <mergeCell ref="D210:L210"/>
    <mergeCell ref="D209:L209"/>
    <mergeCell ref="D208:L208"/>
    <mergeCell ref="D207:L207"/>
    <mergeCell ref="C32:E32"/>
    <mergeCell ref="M42:N42"/>
    <mergeCell ref="J40:K40"/>
    <mergeCell ref="D254:L254"/>
    <mergeCell ref="D253:L253"/>
    <mergeCell ref="D252:L252"/>
    <mergeCell ref="D246:L246"/>
    <mergeCell ref="D245:L245"/>
    <mergeCell ref="D244:L244"/>
    <mergeCell ref="D243:L243"/>
    <mergeCell ref="D242:L242"/>
    <mergeCell ref="D251:L251"/>
    <mergeCell ref="D250:L250"/>
    <mergeCell ref="D249:L249"/>
    <mergeCell ref="D248:L248"/>
    <mergeCell ref="D247:L247"/>
    <mergeCell ref="D225:L225"/>
    <mergeCell ref="D265:L265"/>
    <mergeCell ref="D264:L264"/>
    <mergeCell ref="D263:L263"/>
    <mergeCell ref="D262:L262"/>
    <mergeCell ref="D261:L261"/>
    <mergeCell ref="D260:L260"/>
    <mergeCell ref="D259:L259"/>
    <mergeCell ref="D258:L258"/>
    <mergeCell ref="D257:L257"/>
    <mergeCell ref="D274:L274"/>
    <mergeCell ref="D275:L275"/>
    <mergeCell ref="D276:L276"/>
    <mergeCell ref="D277:L277"/>
    <mergeCell ref="D278:L278"/>
    <mergeCell ref="D269:L269"/>
    <mergeCell ref="D270:L270"/>
    <mergeCell ref="D271:L271"/>
    <mergeCell ref="D272:L272"/>
    <mergeCell ref="D273:L273"/>
    <mergeCell ref="D280:L280"/>
    <mergeCell ref="D279:L279"/>
    <mergeCell ref="D281:L281"/>
    <mergeCell ref="D282:L282"/>
    <mergeCell ref="D293:L293"/>
    <mergeCell ref="D292:L292"/>
    <mergeCell ref="D291:L291"/>
    <mergeCell ref="D290:L290"/>
    <mergeCell ref="D289:L289"/>
    <mergeCell ref="D288:L288"/>
    <mergeCell ref="D287:L287"/>
    <mergeCell ref="D286:L286"/>
    <mergeCell ref="D285:L285"/>
    <mergeCell ref="D284:L284"/>
    <mergeCell ref="D283:L283"/>
    <mergeCell ref="D295:L295"/>
    <mergeCell ref="D294:L294"/>
    <mergeCell ref="D310:L310"/>
    <mergeCell ref="D309:L309"/>
    <mergeCell ref="D308:L308"/>
    <mergeCell ref="D307:L307"/>
    <mergeCell ref="D306:L306"/>
    <mergeCell ref="D300:L300"/>
    <mergeCell ref="D299:L299"/>
    <mergeCell ref="D298:L298"/>
    <mergeCell ref="D297:L297"/>
    <mergeCell ref="D296:L296"/>
    <mergeCell ref="D305:L305"/>
    <mergeCell ref="D304:L304"/>
    <mergeCell ref="D303:L303"/>
    <mergeCell ref="D302:L302"/>
    <mergeCell ref="D301:L301"/>
    <mergeCell ref="D343:L343"/>
    <mergeCell ref="D342:L342"/>
    <mergeCell ref="D341:L341"/>
    <mergeCell ref="D340:L340"/>
    <mergeCell ref="D338:L338"/>
    <mergeCell ref="D337:L337"/>
    <mergeCell ref="D336:L336"/>
    <mergeCell ref="D335:L335"/>
    <mergeCell ref="D334:L334"/>
    <mergeCell ref="D339:L339"/>
    <mergeCell ref="D333:L333"/>
    <mergeCell ref="D314:L314"/>
    <mergeCell ref="D313:L313"/>
    <mergeCell ref="D312:L312"/>
    <mergeCell ref="D311:L311"/>
    <mergeCell ref="D332:L332"/>
    <mergeCell ref="D331:L331"/>
    <mergeCell ref="D330:L330"/>
    <mergeCell ref="D329:L329"/>
    <mergeCell ref="D328:L328"/>
    <mergeCell ref="D327:L327"/>
    <mergeCell ref="D326:L326"/>
    <mergeCell ref="D325:L325"/>
    <mergeCell ref="D324:L324"/>
    <mergeCell ref="D323:L323"/>
    <mergeCell ref="D322:L322"/>
    <mergeCell ref="D321:L321"/>
    <mergeCell ref="D319:L319"/>
    <mergeCell ref="D318:L318"/>
    <mergeCell ref="D317:L317"/>
    <mergeCell ref="D320:L320"/>
    <mergeCell ref="D316:L316"/>
    <mergeCell ref="D315:L315"/>
    <mergeCell ref="D224:L224"/>
    <mergeCell ref="D223:L223"/>
    <mergeCell ref="D222:L222"/>
    <mergeCell ref="D221:L221"/>
    <mergeCell ref="D241:L241"/>
    <mergeCell ref="D240:L240"/>
    <mergeCell ref="D239:L239"/>
    <mergeCell ref="D238:L238"/>
    <mergeCell ref="D237:L237"/>
    <mergeCell ref="D230:L230"/>
    <mergeCell ref="D229:L229"/>
    <mergeCell ref="D228:L228"/>
    <mergeCell ref="D227:L227"/>
    <mergeCell ref="D226:L226"/>
    <mergeCell ref="D235:L235"/>
    <mergeCell ref="D234:L234"/>
    <mergeCell ref="D233:L233"/>
    <mergeCell ref="D232:L232"/>
    <mergeCell ref="D231:L231"/>
    <mergeCell ref="D215:L215"/>
    <mergeCell ref="D214:L214"/>
    <mergeCell ref="D213:L213"/>
    <mergeCell ref="D212:L212"/>
    <mergeCell ref="D211:L211"/>
    <mergeCell ref="D220:L220"/>
    <mergeCell ref="D219:L219"/>
    <mergeCell ref="D218:L218"/>
    <mergeCell ref="D217:L217"/>
    <mergeCell ref="D216:L216"/>
    <mergeCell ref="R157:T157"/>
    <mergeCell ref="R163:T163"/>
    <mergeCell ref="R167:T167"/>
    <mergeCell ref="R205:T205"/>
    <mergeCell ref="R267:T267"/>
    <mergeCell ref="R44:T44"/>
    <mergeCell ref="R57:T57"/>
    <mergeCell ref="R65:T65"/>
    <mergeCell ref="R73:T73"/>
    <mergeCell ref="R77:T77"/>
    <mergeCell ref="R85:T85"/>
    <mergeCell ref="R131:T131"/>
    <mergeCell ref="R146:T146"/>
    <mergeCell ref="R152:T152"/>
  </mergeCells>
  <phoneticPr fontId="11" type="noConversion"/>
  <conditionalFormatting sqref="I5:I35">
    <cfRule type="expression" dxfId="16" priority="16">
      <formula>$H5="Yes"</formula>
    </cfRule>
  </conditionalFormatting>
  <conditionalFormatting sqref="G5">
    <cfRule type="expression" dxfId="15" priority="15">
      <formula>$H5="Yes"</formula>
    </cfRule>
  </conditionalFormatting>
  <conditionalFormatting sqref="G6:G35">
    <cfRule type="expression" dxfId="14" priority="14">
      <formula>$H6="Yes"</formula>
    </cfRule>
  </conditionalFormatting>
  <conditionalFormatting sqref="P75 P46:P55 P59:P63 P67:P71 P79:P83">
    <cfRule type="expression" dxfId="13" priority="12">
      <formula>$C$23=0</formula>
    </cfRule>
  </conditionalFormatting>
  <conditionalFormatting sqref="P207:P265">
    <cfRule type="expression" dxfId="12" priority="11">
      <formula>$C$23=0</formula>
    </cfRule>
  </conditionalFormatting>
  <conditionalFormatting sqref="O87:P129 O133:P144 O148:P150 O154:P155 O159:P161 O165:P165 O169:P203 O269:P343">
    <cfRule type="expression" dxfId="11" priority="10">
      <formula>$C$26=0</formula>
    </cfRule>
  </conditionalFormatting>
  <conditionalFormatting sqref="R46:R55 R59:R63 R67:R71 R75 R79:R83 R87:R129 R133:R144 R148:R150 R154:R155 R159:R161 R165 R169:R203 R269:R343 R207:R265">
    <cfRule type="expression" dxfId="10" priority="19">
      <formula>$S46="Standard"</formula>
    </cfRule>
  </conditionalFormatting>
  <conditionalFormatting sqref="T46:T55 T59:T63 T67:T71 T75 T79:T83 T87:T129 T133:T144 T148:T150 T154:T155 T159:T161 T165 T169:T203 T207:T265 T269:T343">
    <cfRule type="expression" dxfId="9" priority="20">
      <formula>$S46="Custom"</formula>
    </cfRule>
  </conditionalFormatting>
  <conditionalFormatting sqref="O46:O55">
    <cfRule type="expression" dxfId="8" priority="7">
      <formula>$C$23=0</formula>
    </cfRule>
  </conditionalFormatting>
  <conditionalFormatting sqref="O59:O63">
    <cfRule type="expression" dxfId="7" priority="6">
      <formula>$C$23=0</formula>
    </cfRule>
  </conditionalFormatting>
  <conditionalFormatting sqref="O67:O71">
    <cfRule type="expression" dxfId="6" priority="5">
      <formula>$C$23=0</formula>
    </cfRule>
  </conditionalFormatting>
  <conditionalFormatting sqref="O75">
    <cfRule type="expression" dxfId="5" priority="4">
      <formula>$C$23=0</formula>
    </cfRule>
  </conditionalFormatting>
  <conditionalFormatting sqref="O79:O83">
    <cfRule type="expression" dxfId="4" priority="3">
      <formula>$C$23=0</formula>
    </cfRule>
  </conditionalFormatting>
  <conditionalFormatting sqref="O207:O265">
    <cfRule type="expression" dxfId="3" priority="1">
      <formula>$C$26=0</formula>
    </cfRule>
  </conditionalFormatting>
  <dataValidations count="9">
    <dataValidation operator="lessThan" allowBlank="1" showInputMessage="1" showErrorMessage="1" sqref="AA34:AA37 X5:X36 T207:T265 AA5:AA28 T269:T343 R46:R55 T46:T55 T59:T63 R59:R63 R67:R71 T67:T71 T75 R75 R79:R83 T79:T83 T87:T129 R87:R129 R133:R144 T133:T144 T148:T150 R148:R150 R154:R155 T154:T155 T159:T161 R159:R161 R165 T165 T169:T203 R169:R203 R269:R343 R207:R265"/>
    <dataValidation type="list" allowBlank="1" showInputMessage="1" showErrorMessage="1" sqref="W5:W36">
      <formula1>"ON, OFF"</formula1>
    </dataValidation>
    <dataValidation type="list" allowBlank="1" showInputMessage="1" showErrorMessage="1" sqref="B87:B89 B91:B95 B97:B115 B118:B123 B126:B129 B133 B135 B137:B144 B161 B169:B204 B266">
      <formula1>"6,12,18,24,30,36,42,48,54,60,66,72,78,84,90,96,102,108,114,120,126,132,138,144,150,156,162,168,174,180,186,192,198,204,210,216,222,228,234,240"</formula1>
    </dataValidation>
    <dataValidation type="list" allowBlank="1" showInputMessage="1" showErrorMessage="1" sqref="B90 B96 B116:B117 B124:B125 B134 B136 B148:B150 B154:B155">
      <formula1>"4,8,12,16,20,24,28,32,36,40,44,48,52,56,60,64,68,72,76,80,84,88,92,96,100,104,108,112,116,120,124,128,132,136,140,144,148,152,156,160,164,168,172,176,180,184,188,192"</formula1>
    </dataValidation>
    <dataValidation type="list" allowBlank="1" showInputMessage="1" showErrorMessage="1" sqref="B159:B160 B165">
      <formula1>"3,6,9,12,15,18,21,24,27,30,33,36,39,42,45,48,51,54,57,60,63,66,69,72,75,78,81,84,87,90,93,96,99,102,105,108,112"</formula1>
    </dataValidation>
    <dataValidation type="whole" allowBlank="1" showInputMessage="1" showErrorMessage="1" sqref="B46:B55 B67:B71 B59:B63 B75 B79:B83 B207:B265 B341:B342">
      <formula1>0</formula1>
      <formula2>1000</formula2>
    </dataValidation>
    <dataValidation type="list" operator="lessThan" allowBlank="1" showInputMessage="1" showErrorMessage="1" sqref="S46:S55 S59:S63 S67:S71 S75 S79:S83 S87:S129 S133:S144 S148:S150 S154:S155 S159:S161 S165 S169:S203 S207:S265 S269:S343">
      <formula1>"Standard, Custom"</formula1>
    </dataValidation>
    <dataValidation type="list" allowBlank="1" showInputMessage="1" showErrorMessage="1" sqref="B343">
      <formula1>"4,8,12,16,20,24,28,32,36,40"</formula1>
    </dataValidation>
    <dataValidation type="whole" allowBlank="1" showInputMessage="1" showErrorMessage="1" sqref="B269:B340">
      <formula1>0</formula1>
      <formula2>10000</formula2>
    </dataValidation>
  </dataValidations>
  <hyperlinks>
    <hyperlink ref="L1" location="'STOCK ITEMS'!A2" display="Jump to Menu"/>
    <hyperlink ref="L6" location="'STOCK ITEMS'!B63" display="'STOCK ITEMS'!B63"/>
    <hyperlink ref="L7" location="'STOCK ITEMS'!B71" display="'STOCK ITEMS'!B71"/>
    <hyperlink ref="L8" location="'STOCK ITEMS'!B75" display="'STOCK ITEMS'!B75"/>
    <hyperlink ref="L9" location="'STOCK ITEMS'!B83" display="'STOCK ITEMS'!B83"/>
    <hyperlink ref="L10:P10" location="'STOCK ITEMS'!B100" display="'STOCK ITEMS'!B100"/>
    <hyperlink ref="L11:P11" location="'STOCK ITEMS'!B144" display="'STOCK ITEMS'!B144"/>
    <hyperlink ref="L12:P12" location="'STOCK ITEMS'!B150" display="'STOCK ITEMS'!B150"/>
    <hyperlink ref="L13:P13" location="'STOCK ITEMS'!B155" display="'STOCK ITEMS'!B155"/>
    <hyperlink ref="L14:P14" location="'STOCK ITEMS'!B161" display="'STOCK ITEMS'!B161"/>
    <hyperlink ref="L15:P15" location="'STOCK ITEMS'!B165" display="'STOCK ITEMS'!B165"/>
    <hyperlink ref="L16:P16" location="'STOCK ITEMS'!B180" display="'STOCK ITEMS'!B180"/>
    <hyperlink ref="L17:P17" location="'STOCK ITEMS'!B225" display="'STOCK ITEMS'!B225"/>
    <hyperlink ref="L18:P18" location="'STOCK ITEMS'!B290" display="'STOCK ITEMS'!B290"/>
    <hyperlink ref="L19:P19" location="'STOCK ITEMS'!B339" display="GLAZING BEAD"/>
    <hyperlink ref="L5:P5" location="'STOCK ITEMS'!B55" display="'STOCK ITEMS'!B55"/>
  </hyperlinks>
  <printOptions horizontalCentered="1"/>
  <pageMargins left="0.1" right="0.1" top="0.1" bottom="0.1" header="0" footer="0.35"/>
  <pageSetup orientation="portrait" r:id="rId1"/>
  <rowBreaks count="4" manualBreakCount="4">
    <brk id="43" min="1" max="15" man="1"/>
    <brk id="84" min="1" max="15" man="1"/>
    <brk id="145" min="1" max="15" man="1"/>
    <brk id="166" min="1" max="15" man="1"/>
  </rowBreaks>
  <ignoredErrors>
    <ignoredError sqref="G159:G161 G148:G150 G165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V1385"/>
  <sheetViews>
    <sheetView showGridLines="0" showRowColHeaders="0" zoomScaleNormal="100" workbookViewId="0">
      <pane ySplit="7" topLeftCell="A8" activePane="bottomLeft" state="frozen"/>
      <selection pane="bottomLeft" sqref="A1:C1"/>
    </sheetView>
  </sheetViews>
  <sheetFormatPr defaultColWidth="9.109375" defaultRowHeight="10.199999999999999" x14ac:dyDescent="0.25"/>
  <cols>
    <col min="1" max="1" width="6.6640625" style="45" customWidth="1"/>
    <col min="2" max="2" width="5.33203125" style="30" bestFit="1" customWidth="1"/>
    <col min="3" max="3" width="50.88671875" style="31" customWidth="1"/>
    <col min="4" max="4" width="7.33203125" style="30" customWidth="1"/>
    <col min="5" max="5" width="10.88671875" style="32" customWidth="1"/>
    <col min="6" max="6" width="10.88671875" style="33" customWidth="1"/>
    <col min="7" max="9" width="9.109375" style="31"/>
    <col min="10" max="14" width="9.109375" style="313"/>
    <col min="15" max="15" width="11.88671875" style="313" bestFit="1" customWidth="1"/>
    <col min="16" max="22" width="9.109375" style="313"/>
    <col min="23" max="16384" width="9.109375" style="31"/>
  </cols>
  <sheetData>
    <row r="1" spans="1:22" s="67" customFormat="1" ht="13.8" customHeight="1" x14ac:dyDescent="0.25">
      <c r="A1" s="301" t="s">
        <v>519</v>
      </c>
      <c r="B1" s="301"/>
      <c r="C1" s="301"/>
      <c r="D1" s="257"/>
      <c r="E1" s="257"/>
      <c r="F1" s="257"/>
      <c r="G1" s="68">
        <f ca="1">TODAY()</f>
        <v>41767</v>
      </c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</row>
    <row r="2" spans="1:22" ht="15" customHeight="1" x14ac:dyDescent="0.25">
      <c r="A2" s="307" t="s">
        <v>13</v>
      </c>
      <c r="B2" s="307"/>
      <c r="C2" s="69" t="str">
        <f>'STOCK ITEMS'!C20</f>
        <v>-</v>
      </c>
      <c r="D2" s="253"/>
      <c r="E2" s="254" t="s">
        <v>16</v>
      </c>
      <c r="F2" s="255">
        <f>SUM(F8:F2003)</f>
        <v>0</v>
      </c>
      <c r="G2" s="46"/>
      <c r="H2" s="46"/>
      <c r="I2" s="46"/>
      <c r="L2" s="314"/>
      <c r="M2" s="311"/>
      <c r="O2" s="315">
        <f ca="1">NOW()</f>
        <v>41767.324135300929</v>
      </c>
      <c r="P2" s="313">
        <f ca="1">MINUTE(O2)</f>
        <v>46</v>
      </c>
      <c r="R2" s="313" t="str">
        <f ca="1">"Quote# "&amp;Q6&amp;Q5&amp;Q4&amp;Q3&amp;" "&amp;'STOCK ITEMS'!C40</f>
        <v>Quote# 140508.7.46 Cust</v>
      </c>
    </row>
    <row r="3" spans="1:22" ht="15" customHeight="1" x14ac:dyDescent="0.25">
      <c r="A3" s="306" t="s">
        <v>523</v>
      </c>
      <c r="B3" s="306"/>
      <c r="C3" s="252" t="str">
        <f>'STOCK ITEMS'!C32</f>
        <v>-</v>
      </c>
      <c r="D3" s="303" t="str">
        <f>IF('STOCK ITEMS'!C29="-","-","PO# "&amp;'STOCK ITEMS'!C29)</f>
        <v>-</v>
      </c>
      <c r="E3" s="303"/>
      <c r="F3" s="303"/>
      <c r="G3" s="46"/>
      <c r="H3" s="46"/>
      <c r="I3" s="46"/>
      <c r="L3" s="314"/>
      <c r="M3" s="311"/>
      <c r="P3" s="313">
        <f ca="1">HOUR(O2)</f>
        <v>7</v>
      </c>
      <c r="Q3" s="313" t="str">
        <f ca="1">"."&amp;P3&amp;"."&amp;P2</f>
        <v>.7.46</v>
      </c>
      <c r="R3" s="313" t="str">
        <f ca="1">Q6&amp;Q5&amp;Q4&amp;Q3&amp;" "&amp;'STOCK ITEMS'!C40</f>
        <v>140508.7.46 Cust</v>
      </c>
    </row>
    <row r="4" spans="1:22" ht="15" customHeight="1" x14ac:dyDescent="0.25">
      <c r="A4" s="307"/>
      <c r="B4" s="307"/>
      <c r="C4" s="252" t="str">
        <f>'STOCK ITEMS'!C33</f>
        <v>-</v>
      </c>
      <c r="D4" s="302" t="str">
        <f ca="1">IF(OR('STOCK ITEMS'!C29="",'STOCK ITEMS'!C29="-"),R2,"-")</f>
        <v>Quote# 140508.7.46 Cust</v>
      </c>
      <c r="E4" s="302"/>
      <c r="F4" s="302"/>
      <c r="G4" s="46"/>
      <c r="H4" s="46"/>
      <c r="I4" s="46"/>
      <c r="L4" s="314"/>
      <c r="M4" s="311"/>
      <c r="P4" s="313">
        <f ca="1">DAY(O2)</f>
        <v>8</v>
      </c>
      <c r="Q4" s="313" t="str">
        <f ca="1">IF(P4&lt;10,"0"&amp;P4,P4)</f>
        <v>08</v>
      </c>
    </row>
    <row r="5" spans="1:22" ht="15" customHeight="1" x14ac:dyDescent="0.25">
      <c r="A5" s="307"/>
      <c r="B5" s="307"/>
      <c r="C5" s="252" t="str">
        <f>'STOCK ITEMS'!C34</f>
        <v>-</v>
      </c>
      <c r="E5" s="256" t="str">
        <f>"Doors: "&amp;'STOCK ITEMS'!$J$37</f>
        <v>Doors: 0</v>
      </c>
      <c r="F5" s="256" t="str">
        <f>"Frames: "&amp;'STOCK ITEMS'!$J$38</f>
        <v>Frames: 0</v>
      </c>
      <c r="G5" s="46"/>
      <c r="H5" s="46"/>
      <c r="I5" s="46"/>
      <c r="L5" s="314"/>
      <c r="M5" s="311"/>
      <c r="P5" s="313">
        <f ca="1">MONTH(O2)</f>
        <v>5</v>
      </c>
      <c r="Q5" s="313" t="str">
        <f ca="1">IF(P5&lt;10,"0"&amp;P5,P5)</f>
        <v>05</v>
      </c>
    </row>
    <row r="6" spans="1:22" ht="15" customHeight="1" x14ac:dyDescent="0.25">
      <c r="A6" s="305" t="s">
        <v>3</v>
      </c>
      <c r="B6" s="306"/>
      <c r="C6" s="252" t="str">
        <f>'STOCK ITEMS'!C37</f>
        <v>-</v>
      </c>
      <c r="E6" s="304" t="str">
        <f>" Weight: "&amp;'STOCK ITEMS'!$J$40</f>
        <v xml:space="preserve"> Weight: 0</v>
      </c>
      <c r="F6" s="304"/>
      <c r="G6" s="46"/>
      <c r="H6" s="46"/>
      <c r="I6" s="46"/>
      <c r="L6" s="311"/>
      <c r="M6" s="316"/>
      <c r="P6" s="313">
        <f ca="1">YEAR(O2)</f>
        <v>2014</v>
      </c>
      <c r="Q6" s="313">
        <f ca="1">IF(P6=2012,12,IF(P6=2013,13,IF(P6=2014,14,IF(P6=2015,15,IF(P6=2016,16,"fix date")))))</f>
        <v>14</v>
      </c>
    </row>
    <row r="7" spans="1:22" x14ac:dyDescent="0.25">
      <c r="A7" s="34" t="s">
        <v>12</v>
      </c>
      <c r="B7" s="35" t="s">
        <v>10</v>
      </c>
      <c r="C7" s="36" t="s">
        <v>9</v>
      </c>
      <c r="D7" s="60" t="s">
        <v>33</v>
      </c>
      <c r="E7" s="37" t="s">
        <v>14</v>
      </c>
      <c r="F7" s="38" t="s">
        <v>15</v>
      </c>
      <c r="O7" s="313" t="s">
        <v>29</v>
      </c>
    </row>
    <row r="8" spans="1:22" ht="24" customHeight="1" x14ac:dyDescent="0.25">
      <c r="A8" s="39">
        <v>1</v>
      </c>
      <c r="B8" s="40">
        <f>VLOOKUP($A8,POOL!$H$2:$Q$974,5,FALSE)</f>
        <v>0</v>
      </c>
      <c r="C8" s="41" t="str">
        <f>VLOOKUP($A8,POOL!$H$2:$Q$974,6,FALSE)</f>
        <v>-</v>
      </c>
      <c r="D8" s="61">
        <f>VLOOKUP($A8,POOL!$H$2:$Q$974,7,FALSE)</f>
        <v>0</v>
      </c>
      <c r="E8" s="42">
        <f>VLOOKUP($A8,POOL!$H$2:$Q$974,3,FALSE)</f>
        <v>0</v>
      </c>
      <c r="F8" s="42">
        <f>VLOOKUP($A8,POOL!$H$2:$Q$974,4,FALSE)</f>
        <v>0</v>
      </c>
      <c r="O8" s="313">
        <f>IF(B8&gt;0,1,0)</f>
        <v>0</v>
      </c>
    </row>
    <row r="9" spans="1:22" ht="24" customHeight="1" x14ac:dyDescent="0.25">
      <c r="A9" s="39">
        <v>2</v>
      </c>
      <c r="B9" s="40">
        <f>VLOOKUP($A9,POOL!$H$2:$Q$974,5,FALSE)</f>
        <v>0</v>
      </c>
      <c r="C9" s="41" t="str">
        <f>VLOOKUP($A9,POOL!$H$2:$Q$974,6,FALSE)</f>
        <v>-</v>
      </c>
      <c r="D9" s="61">
        <f>VLOOKUP($A9,POOL!$H$2:$Q$974,7,FALSE)</f>
        <v>0</v>
      </c>
      <c r="E9" s="42">
        <f>VLOOKUP($A9,POOL!$H$2:$Q$974,3,FALSE)</f>
        <v>0</v>
      </c>
      <c r="F9" s="42">
        <f>VLOOKUP($A9,POOL!$H$2:$Q$974,4,FALSE)</f>
        <v>0</v>
      </c>
      <c r="O9" s="313">
        <f t="shared" ref="O9:O72" si="0">IF(B9&gt;0,1,0)</f>
        <v>0</v>
      </c>
    </row>
    <row r="10" spans="1:22" ht="24" customHeight="1" x14ac:dyDescent="0.25">
      <c r="A10" s="39">
        <v>3</v>
      </c>
      <c r="B10" s="40">
        <f>VLOOKUP($A10,POOL!$H$2:$Q$974,5,FALSE)</f>
        <v>0</v>
      </c>
      <c r="C10" s="41" t="str">
        <f>VLOOKUP($A10,POOL!$H$2:$Q$974,6,FALSE)</f>
        <v>-</v>
      </c>
      <c r="D10" s="61">
        <f>VLOOKUP($A10,POOL!$H$2:$Q$974,7,FALSE)</f>
        <v>0</v>
      </c>
      <c r="E10" s="42">
        <f>VLOOKUP($A10,POOL!$H$2:$Q$974,3,FALSE)</f>
        <v>0</v>
      </c>
      <c r="F10" s="42">
        <f>VLOOKUP($A10,POOL!$H$2:$Q$974,4,FALSE)</f>
        <v>0</v>
      </c>
      <c r="O10" s="313">
        <f t="shared" si="0"/>
        <v>0</v>
      </c>
    </row>
    <row r="11" spans="1:22" ht="24" customHeight="1" x14ac:dyDescent="0.25">
      <c r="A11" s="39">
        <v>4</v>
      </c>
      <c r="B11" s="40">
        <f>VLOOKUP($A11,POOL!$H$2:$Q$974,5,FALSE)</f>
        <v>0</v>
      </c>
      <c r="C11" s="41" t="str">
        <f>VLOOKUP($A11,POOL!$H$2:$Q$974,6,FALSE)</f>
        <v>-</v>
      </c>
      <c r="D11" s="61">
        <f>VLOOKUP($A11,POOL!$H$2:$Q$974,7,FALSE)</f>
        <v>0</v>
      </c>
      <c r="E11" s="42">
        <f>VLOOKUP($A11,POOL!$H$2:$Q$974,3,FALSE)</f>
        <v>0</v>
      </c>
      <c r="F11" s="42">
        <f>VLOOKUP($A11,POOL!$H$2:$Q$974,4,FALSE)</f>
        <v>0</v>
      </c>
      <c r="O11" s="313">
        <f t="shared" si="0"/>
        <v>0</v>
      </c>
    </row>
    <row r="12" spans="1:22" ht="24" customHeight="1" x14ac:dyDescent="0.25">
      <c r="A12" s="39">
        <v>5</v>
      </c>
      <c r="B12" s="40">
        <f>VLOOKUP($A12,POOL!$H$2:$Q$974,5,FALSE)</f>
        <v>0</v>
      </c>
      <c r="C12" s="41" t="str">
        <f>VLOOKUP($A12,POOL!$H$2:$Q$974,6,FALSE)</f>
        <v>-</v>
      </c>
      <c r="D12" s="61">
        <f>VLOOKUP($A12,POOL!$H$2:$Q$974,7,FALSE)</f>
        <v>0</v>
      </c>
      <c r="E12" s="42">
        <f>VLOOKUP($A12,POOL!$H$2:$Q$974,3,FALSE)</f>
        <v>0</v>
      </c>
      <c r="F12" s="42">
        <f>VLOOKUP($A12,POOL!$H$2:$Q$974,4,FALSE)</f>
        <v>0</v>
      </c>
      <c r="O12" s="313">
        <f t="shared" si="0"/>
        <v>0</v>
      </c>
    </row>
    <row r="13" spans="1:22" ht="24" customHeight="1" x14ac:dyDescent="0.25">
      <c r="A13" s="39">
        <v>6</v>
      </c>
      <c r="B13" s="40">
        <f>VLOOKUP($A13,POOL!$H$2:$Q$974,5,FALSE)</f>
        <v>0</v>
      </c>
      <c r="C13" s="41" t="str">
        <f>VLOOKUP($A13,POOL!$H$2:$Q$974,6,FALSE)</f>
        <v>-</v>
      </c>
      <c r="D13" s="61">
        <f>VLOOKUP($A13,POOL!$H$2:$Q$974,7,FALSE)</f>
        <v>0</v>
      </c>
      <c r="E13" s="42">
        <f>VLOOKUP($A13,POOL!$H$2:$Q$974,3,FALSE)</f>
        <v>0</v>
      </c>
      <c r="F13" s="42">
        <f>VLOOKUP($A13,POOL!$H$2:$Q$974,4,FALSE)</f>
        <v>0</v>
      </c>
      <c r="O13" s="313">
        <f t="shared" si="0"/>
        <v>0</v>
      </c>
    </row>
    <row r="14" spans="1:22" ht="24" customHeight="1" x14ac:dyDescent="0.25">
      <c r="A14" s="39">
        <v>7</v>
      </c>
      <c r="B14" s="40">
        <f>VLOOKUP($A14,POOL!$H$2:$Q$974,5,FALSE)</f>
        <v>0</v>
      </c>
      <c r="C14" s="41" t="str">
        <f>VLOOKUP($A14,POOL!$H$2:$Q$974,6,FALSE)</f>
        <v>-</v>
      </c>
      <c r="D14" s="61">
        <f>VLOOKUP($A14,POOL!$H$2:$Q$974,7,FALSE)</f>
        <v>0</v>
      </c>
      <c r="E14" s="42">
        <f>VLOOKUP($A14,POOL!$H$2:$Q$974,3,FALSE)</f>
        <v>0</v>
      </c>
      <c r="F14" s="42">
        <f>VLOOKUP($A14,POOL!$H$2:$Q$974,4,FALSE)</f>
        <v>0</v>
      </c>
      <c r="O14" s="313">
        <f t="shared" si="0"/>
        <v>0</v>
      </c>
    </row>
    <row r="15" spans="1:22" ht="24" customHeight="1" x14ac:dyDescent="0.25">
      <c r="A15" s="39">
        <v>8</v>
      </c>
      <c r="B15" s="40">
        <f>VLOOKUP($A15,POOL!$H$2:$Q$974,5,FALSE)</f>
        <v>0</v>
      </c>
      <c r="C15" s="41" t="str">
        <f>VLOOKUP($A15,POOL!$H$2:$Q$974,6,FALSE)</f>
        <v>-</v>
      </c>
      <c r="D15" s="61">
        <f>VLOOKUP($A15,POOL!$H$2:$Q$974,7,FALSE)</f>
        <v>0</v>
      </c>
      <c r="E15" s="42">
        <f>VLOOKUP($A15,POOL!$H$2:$Q$974,3,FALSE)</f>
        <v>0</v>
      </c>
      <c r="F15" s="42">
        <f>VLOOKUP($A15,POOL!$H$2:$Q$974,4,FALSE)</f>
        <v>0</v>
      </c>
      <c r="O15" s="313">
        <f t="shared" si="0"/>
        <v>0</v>
      </c>
    </row>
    <row r="16" spans="1:22" ht="24" customHeight="1" x14ac:dyDescent="0.25">
      <c r="A16" s="39">
        <v>9</v>
      </c>
      <c r="B16" s="40">
        <f>VLOOKUP($A16,POOL!$H$2:$Q$974,5,FALSE)</f>
        <v>0</v>
      </c>
      <c r="C16" s="41" t="str">
        <f>VLOOKUP($A16,POOL!$H$2:$Q$974,6,FALSE)</f>
        <v>-</v>
      </c>
      <c r="D16" s="61">
        <f>VLOOKUP($A16,POOL!$H$2:$Q$974,7,FALSE)</f>
        <v>0</v>
      </c>
      <c r="E16" s="42">
        <f>VLOOKUP($A16,POOL!$H$2:$Q$974,3,FALSE)</f>
        <v>0</v>
      </c>
      <c r="F16" s="42">
        <f>VLOOKUP($A16,POOL!$H$2:$Q$974,4,FALSE)</f>
        <v>0</v>
      </c>
      <c r="O16" s="313">
        <f t="shared" si="0"/>
        <v>0</v>
      </c>
    </row>
    <row r="17" spans="1:15" ht="24" customHeight="1" x14ac:dyDescent="0.25">
      <c r="A17" s="39">
        <v>10</v>
      </c>
      <c r="B17" s="40">
        <f>VLOOKUP($A17,POOL!$H$2:$Q$974,5,FALSE)</f>
        <v>0</v>
      </c>
      <c r="C17" s="41" t="str">
        <f>VLOOKUP($A17,POOL!$H$2:$Q$974,6,FALSE)</f>
        <v>-</v>
      </c>
      <c r="D17" s="61">
        <f>VLOOKUP($A17,POOL!$H$2:$Q$974,7,FALSE)</f>
        <v>0</v>
      </c>
      <c r="E17" s="42">
        <f>VLOOKUP($A17,POOL!$H$2:$Q$974,3,FALSE)</f>
        <v>0</v>
      </c>
      <c r="F17" s="42">
        <f>VLOOKUP($A17,POOL!$H$2:$Q$974,4,FALSE)</f>
        <v>0</v>
      </c>
      <c r="O17" s="313">
        <f t="shared" si="0"/>
        <v>0</v>
      </c>
    </row>
    <row r="18" spans="1:15" ht="24" customHeight="1" x14ac:dyDescent="0.25">
      <c r="A18" s="39">
        <v>11</v>
      </c>
      <c r="B18" s="40">
        <f>VLOOKUP($A18,POOL!$H$2:$Q$974,5,FALSE)</f>
        <v>0</v>
      </c>
      <c r="C18" s="41" t="str">
        <f>VLOOKUP($A18,POOL!$H$2:$Q$974,6,FALSE)</f>
        <v>-</v>
      </c>
      <c r="D18" s="61">
        <f>VLOOKUP($A18,POOL!$H$2:$Q$974,7,FALSE)</f>
        <v>0</v>
      </c>
      <c r="E18" s="42">
        <f>VLOOKUP($A18,POOL!$H$2:$Q$974,3,FALSE)</f>
        <v>0</v>
      </c>
      <c r="F18" s="42">
        <f>VLOOKUP($A18,POOL!$H$2:$Q$974,4,FALSE)</f>
        <v>0</v>
      </c>
      <c r="O18" s="313">
        <f t="shared" si="0"/>
        <v>0</v>
      </c>
    </row>
    <row r="19" spans="1:15" ht="24" customHeight="1" x14ac:dyDescent="0.25">
      <c r="A19" s="39">
        <v>12</v>
      </c>
      <c r="B19" s="40">
        <f>VLOOKUP($A19,POOL!$H$2:$Q$974,5,FALSE)</f>
        <v>0</v>
      </c>
      <c r="C19" s="41" t="str">
        <f>VLOOKUP($A19,POOL!$H$2:$Q$974,6,FALSE)</f>
        <v>-</v>
      </c>
      <c r="D19" s="61">
        <f>VLOOKUP($A19,POOL!$H$2:$Q$974,7,FALSE)</f>
        <v>0</v>
      </c>
      <c r="E19" s="42">
        <f>VLOOKUP($A19,POOL!$H$2:$Q$974,3,FALSE)</f>
        <v>0</v>
      </c>
      <c r="F19" s="42">
        <f>VLOOKUP($A19,POOL!$H$2:$Q$974,4,FALSE)</f>
        <v>0</v>
      </c>
      <c r="O19" s="313">
        <f t="shared" si="0"/>
        <v>0</v>
      </c>
    </row>
    <row r="20" spans="1:15" ht="24" customHeight="1" x14ac:dyDescent="0.25">
      <c r="A20" s="39">
        <v>13</v>
      </c>
      <c r="B20" s="40">
        <f>VLOOKUP($A20,POOL!$H$2:$Q$974,5,FALSE)</f>
        <v>0</v>
      </c>
      <c r="C20" s="41" t="str">
        <f>VLOOKUP($A20,POOL!$H$2:$Q$974,6,FALSE)</f>
        <v>-</v>
      </c>
      <c r="D20" s="61">
        <f>VLOOKUP($A20,POOL!$H$2:$Q$974,7,FALSE)</f>
        <v>0</v>
      </c>
      <c r="E20" s="42">
        <f>VLOOKUP($A20,POOL!$H$2:$Q$974,3,FALSE)</f>
        <v>0</v>
      </c>
      <c r="F20" s="42">
        <f>VLOOKUP($A20,POOL!$H$2:$Q$974,4,FALSE)</f>
        <v>0</v>
      </c>
      <c r="O20" s="313">
        <f t="shared" si="0"/>
        <v>0</v>
      </c>
    </row>
    <row r="21" spans="1:15" ht="24" customHeight="1" x14ac:dyDescent="0.25">
      <c r="A21" s="39">
        <v>14</v>
      </c>
      <c r="B21" s="40">
        <f>VLOOKUP($A21,POOL!$H$2:$Q$974,5,FALSE)</f>
        <v>0</v>
      </c>
      <c r="C21" s="41" t="str">
        <f>VLOOKUP($A21,POOL!$H$2:$Q$974,6,FALSE)</f>
        <v>-</v>
      </c>
      <c r="D21" s="61">
        <f>VLOOKUP($A21,POOL!$H$2:$Q$974,7,FALSE)</f>
        <v>0</v>
      </c>
      <c r="E21" s="42">
        <f>VLOOKUP($A21,POOL!$H$2:$Q$974,3,FALSE)</f>
        <v>0</v>
      </c>
      <c r="F21" s="42">
        <f>VLOOKUP($A21,POOL!$H$2:$Q$974,4,FALSE)</f>
        <v>0</v>
      </c>
      <c r="O21" s="313">
        <f t="shared" si="0"/>
        <v>0</v>
      </c>
    </row>
    <row r="22" spans="1:15" ht="24" customHeight="1" x14ac:dyDescent="0.25">
      <c r="A22" s="39">
        <v>15</v>
      </c>
      <c r="B22" s="40">
        <f>VLOOKUP($A22,POOL!$H$2:$Q$974,5,FALSE)</f>
        <v>0</v>
      </c>
      <c r="C22" s="41" t="str">
        <f>VLOOKUP($A22,POOL!$H$2:$Q$974,6,FALSE)</f>
        <v>-</v>
      </c>
      <c r="D22" s="61">
        <f>VLOOKUP($A22,POOL!$H$2:$Q$974,7,FALSE)</f>
        <v>0</v>
      </c>
      <c r="E22" s="42">
        <f>VLOOKUP($A22,POOL!$H$2:$Q$974,3,FALSE)</f>
        <v>0</v>
      </c>
      <c r="F22" s="42">
        <f>VLOOKUP($A22,POOL!$H$2:$Q$974,4,FALSE)</f>
        <v>0</v>
      </c>
      <c r="O22" s="313">
        <f t="shared" si="0"/>
        <v>0</v>
      </c>
    </row>
    <row r="23" spans="1:15" ht="24" customHeight="1" x14ac:dyDescent="0.25">
      <c r="A23" s="39">
        <v>16</v>
      </c>
      <c r="B23" s="40">
        <f>VLOOKUP($A23,POOL!$H$2:$Q$974,5,FALSE)</f>
        <v>0</v>
      </c>
      <c r="C23" s="41" t="str">
        <f>VLOOKUP($A23,POOL!$H$2:$Q$974,6,FALSE)</f>
        <v>-</v>
      </c>
      <c r="D23" s="61">
        <f>VLOOKUP($A23,POOL!$H$2:$Q$974,7,FALSE)</f>
        <v>0</v>
      </c>
      <c r="E23" s="42">
        <f>VLOOKUP($A23,POOL!$H$2:$Q$974,3,FALSE)</f>
        <v>0</v>
      </c>
      <c r="F23" s="42">
        <f>VLOOKUP($A23,POOL!$H$2:$Q$974,4,FALSE)</f>
        <v>0</v>
      </c>
      <c r="O23" s="313">
        <f t="shared" si="0"/>
        <v>0</v>
      </c>
    </row>
    <row r="24" spans="1:15" ht="24" customHeight="1" x14ac:dyDescent="0.25">
      <c r="A24" s="39">
        <v>17</v>
      </c>
      <c r="B24" s="40">
        <f>VLOOKUP($A24,POOL!$H$2:$Q$974,5,FALSE)</f>
        <v>0</v>
      </c>
      <c r="C24" s="41" t="str">
        <f>VLOOKUP($A24,POOL!$H$2:$Q$974,6,FALSE)</f>
        <v>-</v>
      </c>
      <c r="D24" s="61">
        <f>VLOOKUP($A24,POOL!$H$2:$Q$974,7,FALSE)</f>
        <v>0</v>
      </c>
      <c r="E24" s="42">
        <f>VLOOKUP($A24,POOL!$H$2:$Q$974,3,FALSE)</f>
        <v>0</v>
      </c>
      <c r="F24" s="42">
        <f>VLOOKUP($A24,POOL!$H$2:$Q$974,4,FALSE)</f>
        <v>0</v>
      </c>
      <c r="O24" s="313">
        <f t="shared" si="0"/>
        <v>0</v>
      </c>
    </row>
    <row r="25" spans="1:15" ht="24" customHeight="1" x14ac:dyDescent="0.25">
      <c r="A25" s="39">
        <v>18</v>
      </c>
      <c r="B25" s="40">
        <f>VLOOKUP($A25,POOL!$H$2:$Q$974,5,FALSE)</f>
        <v>0</v>
      </c>
      <c r="C25" s="41" t="str">
        <f>VLOOKUP($A25,POOL!$H$2:$Q$974,6,FALSE)</f>
        <v>-</v>
      </c>
      <c r="D25" s="61">
        <f>VLOOKUP($A25,POOL!$H$2:$Q$974,7,FALSE)</f>
        <v>0</v>
      </c>
      <c r="E25" s="42">
        <f>VLOOKUP($A25,POOL!$H$2:$Q$974,3,FALSE)</f>
        <v>0</v>
      </c>
      <c r="F25" s="42">
        <f>VLOOKUP($A25,POOL!$H$2:$Q$974,4,FALSE)</f>
        <v>0</v>
      </c>
      <c r="O25" s="313">
        <f t="shared" si="0"/>
        <v>0</v>
      </c>
    </row>
    <row r="26" spans="1:15" ht="24" customHeight="1" x14ac:dyDescent="0.25">
      <c r="A26" s="39">
        <v>19</v>
      </c>
      <c r="B26" s="40">
        <f>VLOOKUP($A26,POOL!$H$2:$Q$974,5,FALSE)</f>
        <v>0</v>
      </c>
      <c r="C26" s="41" t="str">
        <f>VLOOKUP($A26,POOL!$H$2:$Q$974,6,FALSE)</f>
        <v>-</v>
      </c>
      <c r="D26" s="61">
        <f>VLOOKUP($A26,POOL!$H$2:$Q$974,7,FALSE)</f>
        <v>0</v>
      </c>
      <c r="E26" s="42">
        <f>VLOOKUP($A26,POOL!$H$2:$Q$974,3,FALSE)</f>
        <v>0</v>
      </c>
      <c r="F26" s="42">
        <f>VLOOKUP($A26,POOL!$H$2:$Q$974,4,FALSE)</f>
        <v>0</v>
      </c>
      <c r="O26" s="313">
        <f t="shared" si="0"/>
        <v>0</v>
      </c>
    </row>
    <row r="27" spans="1:15" ht="24" customHeight="1" x14ac:dyDescent="0.25">
      <c r="A27" s="39">
        <v>20</v>
      </c>
      <c r="B27" s="40">
        <f>VLOOKUP($A27,POOL!$H$2:$Q$974,5,FALSE)</f>
        <v>0</v>
      </c>
      <c r="C27" s="41" t="str">
        <f>VLOOKUP($A27,POOL!$H$2:$Q$974,6,FALSE)</f>
        <v>-</v>
      </c>
      <c r="D27" s="61">
        <f>VLOOKUP($A27,POOL!$H$2:$Q$974,7,FALSE)</f>
        <v>0</v>
      </c>
      <c r="E27" s="42">
        <f>VLOOKUP($A27,POOL!$H$2:$Q$974,3,FALSE)</f>
        <v>0</v>
      </c>
      <c r="F27" s="42">
        <f>VLOOKUP($A27,POOL!$H$2:$Q$974,4,FALSE)</f>
        <v>0</v>
      </c>
      <c r="O27" s="313">
        <f t="shared" si="0"/>
        <v>0</v>
      </c>
    </row>
    <row r="28" spans="1:15" ht="24" customHeight="1" x14ac:dyDescent="0.25">
      <c r="A28" s="39">
        <v>21</v>
      </c>
      <c r="B28" s="40">
        <f>VLOOKUP($A28,POOL!$H$2:$Q$974,5,FALSE)</f>
        <v>0</v>
      </c>
      <c r="C28" s="41" t="str">
        <f>VLOOKUP($A28,POOL!$H$2:$Q$974,6,FALSE)</f>
        <v>-</v>
      </c>
      <c r="D28" s="61">
        <f>VLOOKUP($A28,POOL!$H$2:$Q$974,7,FALSE)</f>
        <v>0</v>
      </c>
      <c r="E28" s="42">
        <f>VLOOKUP($A28,POOL!$H$2:$Q$974,3,FALSE)</f>
        <v>0</v>
      </c>
      <c r="F28" s="42">
        <f>VLOOKUP($A28,POOL!$H$2:$Q$974,4,FALSE)</f>
        <v>0</v>
      </c>
      <c r="O28" s="313">
        <f t="shared" si="0"/>
        <v>0</v>
      </c>
    </row>
    <row r="29" spans="1:15" ht="24" customHeight="1" x14ac:dyDescent="0.25">
      <c r="A29" s="39">
        <v>22</v>
      </c>
      <c r="B29" s="40">
        <f>VLOOKUP($A29,POOL!$H$2:$Q$974,5,FALSE)</f>
        <v>0</v>
      </c>
      <c r="C29" s="41" t="str">
        <f>VLOOKUP($A29,POOL!$H$2:$Q$974,6,FALSE)</f>
        <v>-</v>
      </c>
      <c r="D29" s="61">
        <f>VLOOKUP($A29,POOL!$H$2:$Q$974,7,FALSE)</f>
        <v>0</v>
      </c>
      <c r="E29" s="42">
        <f>VLOOKUP($A29,POOL!$H$2:$Q$974,3,FALSE)</f>
        <v>0</v>
      </c>
      <c r="F29" s="42">
        <f>VLOOKUP($A29,POOL!$H$2:$Q$974,4,FALSE)</f>
        <v>0</v>
      </c>
      <c r="O29" s="313">
        <f t="shared" si="0"/>
        <v>0</v>
      </c>
    </row>
    <row r="30" spans="1:15" ht="24" customHeight="1" x14ac:dyDescent="0.25">
      <c r="A30" s="39">
        <v>23</v>
      </c>
      <c r="B30" s="40">
        <f>VLOOKUP($A30,POOL!$H$2:$Q$974,5,FALSE)</f>
        <v>0</v>
      </c>
      <c r="C30" s="41" t="str">
        <f>VLOOKUP($A30,POOL!$H$2:$Q$974,6,FALSE)</f>
        <v>-</v>
      </c>
      <c r="D30" s="61">
        <f>VLOOKUP($A30,POOL!$H$2:$Q$974,7,FALSE)</f>
        <v>0</v>
      </c>
      <c r="E30" s="42">
        <f>VLOOKUP($A30,POOL!$H$2:$Q$974,3,FALSE)</f>
        <v>0</v>
      </c>
      <c r="F30" s="42">
        <f>VLOOKUP($A30,POOL!$H$2:$Q$974,4,FALSE)</f>
        <v>0</v>
      </c>
      <c r="O30" s="313">
        <f t="shared" si="0"/>
        <v>0</v>
      </c>
    </row>
    <row r="31" spans="1:15" ht="24" customHeight="1" x14ac:dyDescent="0.25">
      <c r="A31" s="39">
        <v>24</v>
      </c>
      <c r="B31" s="40">
        <f>VLOOKUP($A31,POOL!$H$2:$Q$974,5,FALSE)</f>
        <v>0</v>
      </c>
      <c r="C31" s="41" t="str">
        <f>VLOOKUP($A31,POOL!$H$2:$Q$974,6,FALSE)</f>
        <v>-</v>
      </c>
      <c r="D31" s="61">
        <f>VLOOKUP($A31,POOL!$H$2:$Q$974,7,FALSE)</f>
        <v>0</v>
      </c>
      <c r="E31" s="42">
        <f>VLOOKUP($A31,POOL!$H$2:$Q$974,3,FALSE)</f>
        <v>0</v>
      </c>
      <c r="F31" s="42">
        <f>VLOOKUP($A31,POOL!$H$2:$Q$974,4,FALSE)</f>
        <v>0</v>
      </c>
      <c r="O31" s="313">
        <f t="shared" si="0"/>
        <v>0</v>
      </c>
    </row>
    <row r="32" spans="1:15" ht="24" customHeight="1" x14ac:dyDescent="0.25">
      <c r="A32" s="39">
        <v>25</v>
      </c>
      <c r="B32" s="40">
        <f>VLOOKUP($A32,POOL!$H$2:$Q$974,5,FALSE)</f>
        <v>0</v>
      </c>
      <c r="C32" s="41" t="str">
        <f>VLOOKUP($A32,POOL!$H$2:$Q$974,6,FALSE)</f>
        <v>-</v>
      </c>
      <c r="D32" s="61">
        <f>VLOOKUP($A32,POOL!$H$2:$Q$974,7,FALSE)</f>
        <v>0</v>
      </c>
      <c r="E32" s="42">
        <f>VLOOKUP($A32,POOL!$H$2:$Q$974,3,FALSE)</f>
        <v>0</v>
      </c>
      <c r="F32" s="42">
        <f>VLOOKUP($A32,POOL!$H$2:$Q$974,4,FALSE)</f>
        <v>0</v>
      </c>
      <c r="O32" s="313">
        <f t="shared" si="0"/>
        <v>0</v>
      </c>
    </row>
    <row r="33" spans="1:15" ht="24" customHeight="1" x14ac:dyDescent="0.25">
      <c r="A33" s="39">
        <v>26</v>
      </c>
      <c r="B33" s="40">
        <f>VLOOKUP($A33,POOL!$H$2:$Q$974,5,FALSE)</f>
        <v>0</v>
      </c>
      <c r="C33" s="41" t="str">
        <f>VLOOKUP($A33,POOL!$H$2:$Q$974,6,FALSE)</f>
        <v>-</v>
      </c>
      <c r="D33" s="61">
        <f>VLOOKUP($A33,POOL!$H$2:$Q$974,7,FALSE)</f>
        <v>0</v>
      </c>
      <c r="E33" s="42">
        <f>VLOOKUP($A33,POOL!$H$2:$Q$974,3,FALSE)</f>
        <v>0</v>
      </c>
      <c r="F33" s="42">
        <f>VLOOKUP($A33,POOL!$H$2:$Q$974,4,FALSE)</f>
        <v>0</v>
      </c>
      <c r="O33" s="313">
        <f t="shared" si="0"/>
        <v>0</v>
      </c>
    </row>
    <row r="34" spans="1:15" ht="24" customHeight="1" x14ac:dyDescent="0.25">
      <c r="A34" s="39">
        <v>27</v>
      </c>
      <c r="B34" s="40">
        <f>VLOOKUP($A34,POOL!$H$2:$Q$974,5,FALSE)</f>
        <v>0</v>
      </c>
      <c r="C34" s="41" t="str">
        <f>VLOOKUP($A34,POOL!$H$2:$Q$974,6,FALSE)</f>
        <v>-</v>
      </c>
      <c r="D34" s="61">
        <f>VLOOKUP($A34,POOL!$H$2:$Q$974,7,FALSE)</f>
        <v>0</v>
      </c>
      <c r="E34" s="42">
        <f>VLOOKUP($A34,POOL!$H$2:$Q$974,3,FALSE)</f>
        <v>0</v>
      </c>
      <c r="F34" s="42">
        <f>VLOOKUP($A34,POOL!$H$2:$Q$974,4,FALSE)</f>
        <v>0</v>
      </c>
      <c r="O34" s="313">
        <f t="shared" si="0"/>
        <v>0</v>
      </c>
    </row>
    <row r="35" spans="1:15" ht="24" customHeight="1" x14ac:dyDescent="0.25">
      <c r="A35" s="39">
        <v>28</v>
      </c>
      <c r="B35" s="40">
        <f>VLOOKUP($A35,POOL!$H$2:$Q$974,5,FALSE)</f>
        <v>0</v>
      </c>
      <c r="C35" s="41" t="str">
        <f>VLOOKUP($A35,POOL!$H$2:$Q$974,6,FALSE)</f>
        <v>-</v>
      </c>
      <c r="D35" s="61">
        <f>VLOOKUP($A35,POOL!$H$2:$Q$974,7,FALSE)</f>
        <v>0</v>
      </c>
      <c r="E35" s="42">
        <f>VLOOKUP($A35,POOL!$H$2:$Q$974,3,FALSE)</f>
        <v>0</v>
      </c>
      <c r="F35" s="42">
        <f>VLOOKUP($A35,POOL!$H$2:$Q$974,4,FALSE)</f>
        <v>0</v>
      </c>
      <c r="O35" s="313">
        <f t="shared" si="0"/>
        <v>0</v>
      </c>
    </row>
    <row r="36" spans="1:15" ht="24" customHeight="1" x14ac:dyDescent="0.25">
      <c r="A36" s="39">
        <v>29</v>
      </c>
      <c r="B36" s="40">
        <f>VLOOKUP($A36,POOL!$H$2:$Q$974,5,FALSE)</f>
        <v>0</v>
      </c>
      <c r="C36" s="41" t="str">
        <f>VLOOKUP($A36,POOL!$H$2:$Q$974,6,FALSE)</f>
        <v>-</v>
      </c>
      <c r="D36" s="61">
        <f>VLOOKUP($A36,POOL!$H$2:$Q$974,7,FALSE)</f>
        <v>0</v>
      </c>
      <c r="E36" s="42">
        <f>VLOOKUP($A36,POOL!$H$2:$Q$974,3,FALSE)</f>
        <v>0</v>
      </c>
      <c r="F36" s="42">
        <f>VLOOKUP($A36,POOL!$H$2:$Q$974,4,FALSE)</f>
        <v>0</v>
      </c>
      <c r="O36" s="313">
        <f t="shared" si="0"/>
        <v>0</v>
      </c>
    </row>
    <row r="37" spans="1:15" ht="24" customHeight="1" x14ac:dyDescent="0.25">
      <c r="A37" s="39">
        <v>30</v>
      </c>
      <c r="B37" s="40">
        <f>VLOOKUP($A37,POOL!$H$2:$Q$974,5,FALSE)</f>
        <v>0</v>
      </c>
      <c r="C37" s="41" t="str">
        <f>VLOOKUP($A37,POOL!$H$2:$Q$974,6,FALSE)</f>
        <v>-</v>
      </c>
      <c r="D37" s="61">
        <f>VLOOKUP($A37,POOL!$H$2:$Q$974,7,FALSE)</f>
        <v>0</v>
      </c>
      <c r="E37" s="42">
        <f>VLOOKUP($A37,POOL!$H$2:$Q$974,3,FALSE)</f>
        <v>0</v>
      </c>
      <c r="F37" s="42">
        <f>VLOOKUP($A37,POOL!$H$2:$Q$974,4,FALSE)</f>
        <v>0</v>
      </c>
      <c r="O37" s="313">
        <f t="shared" si="0"/>
        <v>0</v>
      </c>
    </row>
    <row r="38" spans="1:15" ht="24" customHeight="1" x14ac:dyDescent="0.25">
      <c r="A38" s="39">
        <v>31</v>
      </c>
      <c r="B38" s="40">
        <f>VLOOKUP($A38,POOL!$H$2:$Q$974,5,FALSE)</f>
        <v>0</v>
      </c>
      <c r="C38" s="41" t="str">
        <f>VLOOKUP($A38,POOL!$H$2:$Q$974,6,FALSE)</f>
        <v>-</v>
      </c>
      <c r="D38" s="61">
        <f>VLOOKUP($A38,POOL!$H$2:$Q$974,7,FALSE)</f>
        <v>0</v>
      </c>
      <c r="E38" s="42">
        <f>VLOOKUP($A38,POOL!$H$2:$Q$974,3,FALSE)</f>
        <v>0</v>
      </c>
      <c r="F38" s="42">
        <f>VLOOKUP($A38,POOL!$H$2:$Q$974,4,FALSE)</f>
        <v>0</v>
      </c>
      <c r="O38" s="313">
        <f t="shared" si="0"/>
        <v>0</v>
      </c>
    </row>
    <row r="39" spans="1:15" ht="24" customHeight="1" x14ac:dyDescent="0.25">
      <c r="A39" s="39">
        <v>32</v>
      </c>
      <c r="B39" s="40">
        <f>VLOOKUP($A39,POOL!$H$2:$Q$974,5,FALSE)</f>
        <v>0</v>
      </c>
      <c r="C39" s="41" t="str">
        <f>VLOOKUP($A39,POOL!$H$2:$Q$974,6,FALSE)</f>
        <v>-</v>
      </c>
      <c r="D39" s="61">
        <f>VLOOKUP($A39,POOL!$H$2:$Q$974,7,FALSE)</f>
        <v>0</v>
      </c>
      <c r="E39" s="42">
        <f>VLOOKUP($A39,POOL!$H$2:$Q$974,3,FALSE)</f>
        <v>0</v>
      </c>
      <c r="F39" s="42">
        <f>VLOOKUP($A39,POOL!$H$2:$Q$974,4,FALSE)</f>
        <v>0</v>
      </c>
      <c r="O39" s="313">
        <f t="shared" si="0"/>
        <v>0</v>
      </c>
    </row>
    <row r="40" spans="1:15" ht="24" customHeight="1" x14ac:dyDescent="0.25">
      <c r="A40" s="39">
        <v>33</v>
      </c>
      <c r="B40" s="40">
        <f>VLOOKUP($A40,POOL!$H$2:$Q$974,5,FALSE)</f>
        <v>0</v>
      </c>
      <c r="C40" s="41" t="str">
        <f>VLOOKUP($A40,POOL!$H$2:$Q$974,6,FALSE)</f>
        <v>-</v>
      </c>
      <c r="D40" s="61">
        <f>VLOOKUP($A40,POOL!$H$2:$Q$974,7,FALSE)</f>
        <v>0</v>
      </c>
      <c r="E40" s="42">
        <f>VLOOKUP($A40,POOL!$H$2:$Q$974,3,FALSE)</f>
        <v>0</v>
      </c>
      <c r="F40" s="42">
        <f>VLOOKUP($A40,POOL!$H$2:$Q$974,4,FALSE)</f>
        <v>0</v>
      </c>
      <c r="O40" s="313">
        <f t="shared" si="0"/>
        <v>0</v>
      </c>
    </row>
    <row r="41" spans="1:15" ht="24" customHeight="1" x14ac:dyDescent="0.25">
      <c r="A41" s="39">
        <v>34</v>
      </c>
      <c r="B41" s="40">
        <f>VLOOKUP($A41,POOL!$H$2:$Q$974,5,FALSE)</f>
        <v>0</v>
      </c>
      <c r="C41" s="41" t="str">
        <f>VLOOKUP($A41,POOL!$H$2:$Q$974,6,FALSE)</f>
        <v>-</v>
      </c>
      <c r="D41" s="61">
        <f>VLOOKUP($A41,POOL!$H$2:$Q$974,7,FALSE)</f>
        <v>0</v>
      </c>
      <c r="E41" s="42">
        <f>VLOOKUP($A41,POOL!$H$2:$Q$974,3,FALSE)</f>
        <v>0</v>
      </c>
      <c r="F41" s="42">
        <f>VLOOKUP($A41,POOL!$H$2:$Q$974,4,FALSE)</f>
        <v>0</v>
      </c>
      <c r="O41" s="313">
        <f t="shared" si="0"/>
        <v>0</v>
      </c>
    </row>
    <row r="42" spans="1:15" ht="24" customHeight="1" x14ac:dyDescent="0.25">
      <c r="A42" s="39">
        <v>35</v>
      </c>
      <c r="B42" s="40">
        <f>VLOOKUP($A42,POOL!$H$2:$Q$974,5,FALSE)</f>
        <v>0</v>
      </c>
      <c r="C42" s="41" t="str">
        <f>VLOOKUP($A42,POOL!$H$2:$Q$974,6,FALSE)</f>
        <v>-</v>
      </c>
      <c r="D42" s="61">
        <f>VLOOKUP($A42,POOL!$H$2:$Q$974,7,FALSE)</f>
        <v>0</v>
      </c>
      <c r="E42" s="42">
        <f>VLOOKUP($A42,POOL!$H$2:$Q$974,3,FALSE)</f>
        <v>0</v>
      </c>
      <c r="F42" s="42">
        <f>VLOOKUP($A42,POOL!$H$2:$Q$974,4,FALSE)</f>
        <v>0</v>
      </c>
      <c r="O42" s="313">
        <f t="shared" si="0"/>
        <v>0</v>
      </c>
    </row>
    <row r="43" spans="1:15" ht="24" customHeight="1" x14ac:dyDescent="0.25">
      <c r="A43" s="39">
        <v>36</v>
      </c>
      <c r="B43" s="40">
        <f>VLOOKUP($A43,POOL!$H$2:$Q$974,5,FALSE)</f>
        <v>0</v>
      </c>
      <c r="C43" s="41" t="str">
        <f>VLOOKUP($A43,POOL!$H$2:$Q$974,6,FALSE)</f>
        <v>-</v>
      </c>
      <c r="D43" s="61">
        <f>VLOOKUP($A43,POOL!$H$2:$Q$974,7,FALSE)</f>
        <v>0</v>
      </c>
      <c r="E43" s="42">
        <f>VLOOKUP($A43,POOL!$H$2:$Q$974,3,FALSE)</f>
        <v>0</v>
      </c>
      <c r="F43" s="42">
        <f>VLOOKUP($A43,POOL!$H$2:$Q$974,4,FALSE)</f>
        <v>0</v>
      </c>
      <c r="O43" s="313">
        <f t="shared" si="0"/>
        <v>0</v>
      </c>
    </row>
    <row r="44" spans="1:15" ht="24" customHeight="1" x14ac:dyDescent="0.25">
      <c r="A44" s="39">
        <v>37</v>
      </c>
      <c r="B44" s="40">
        <f>VLOOKUP($A44,POOL!$H$2:$Q$974,5,FALSE)</f>
        <v>0</v>
      </c>
      <c r="C44" s="41" t="str">
        <f>VLOOKUP($A44,POOL!$H$2:$Q$974,6,FALSE)</f>
        <v>-</v>
      </c>
      <c r="D44" s="61">
        <f>VLOOKUP($A44,POOL!$H$2:$Q$974,7,FALSE)</f>
        <v>0</v>
      </c>
      <c r="E44" s="42">
        <f>VLOOKUP($A44,POOL!$H$2:$Q$974,3,FALSE)</f>
        <v>0</v>
      </c>
      <c r="F44" s="42">
        <f>VLOOKUP($A44,POOL!$H$2:$Q$974,4,FALSE)</f>
        <v>0</v>
      </c>
      <c r="O44" s="313">
        <f t="shared" si="0"/>
        <v>0</v>
      </c>
    </row>
    <row r="45" spans="1:15" ht="24" customHeight="1" x14ac:dyDescent="0.25">
      <c r="A45" s="39">
        <v>38</v>
      </c>
      <c r="B45" s="40">
        <f>VLOOKUP($A45,POOL!$H$2:$Q$974,5,FALSE)</f>
        <v>0</v>
      </c>
      <c r="C45" s="41" t="str">
        <f>VLOOKUP($A45,POOL!$H$2:$Q$974,6,FALSE)</f>
        <v>-</v>
      </c>
      <c r="D45" s="61">
        <f>VLOOKUP($A45,POOL!$H$2:$Q$974,7,FALSE)</f>
        <v>0</v>
      </c>
      <c r="E45" s="42">
        <f>VLOOKUP($A45,POOL!$H$2:$Q$974,3,FALSE)</f>
        <v>0</v>
      </c>
      <c r="F45" s="42">
        <f>VLOOKUP($A45,POOL!$H$2:$Q$974,4,FALSE)</f>
        <v>0</v>
      </c>
      <c r="O45" s="313">
        <f t="shared" si="0"/>
        <v>0</v>
      </c>
    </row>
    <row r="46" spans="1:15" ht="24" customHeight="1" x14ac:dyDescent="0.25">
      <c r="A46" s="39">
        <v>39</v>
      </c>
      <c r="B46" s="40">
        <f>VLOOKUP($A46,POOL!$H$2:$Q$974,5,FALSE)</f>
        <v>0</v>
      </c>
      <c r="C46" s="41" t="str">
        <f>VLOOKUP($A46,POOL!$H$2:$Q$974,6,FALSE)</f>
        <v>-</v>
      </c>
      <c r="D46" s="61">
        <f>VLOOKUP($A46,POOL!$H$2:$Q$974,7,FALSE)</f>
        <v>0</v>
      </c>
      <c r="E46" s="42">
        <f>VLOOKUP($A46,POOL!$H$2:$Q$974,3,FALSE)</f>
        <v>0</v>
      </c>
      <c r="F46" s="42">
        <f>VLOOKUP($A46,POOL!$H$2:$Q$974,4,FALSE)</f>
        <v>0</v>
      </c>
      <c r="O46" s="313">
        <f t="shared" si="0"/>
        <v>0</v>
      </c>
    </row>
    <row r="47" spans="1:15" ht="24" customHeight="1" x14ac:dyDescent="0.25">
      <c r="A47" s="39">
        <v>40</v>
      </c>
      <c r="B47" s="40">
        <f>VLOOKUP($A47,POOL!$H$2:$Q$974,5,FALSE)</f>
        <v>0</v>
      </c>
      <c r="C47" s="41" t="str">
        <f>VLOOKUP($A47,POOL!$H$2:$Q$974,6,FALSE)</f>
        <v>-</v>
      </c>
      <c r="D47" s="61">
        <f>VLOOKUP($A47,POOL!$H$2:$Q$974,7,FALSE)</f>
        <v>0</v>
      </c>
      <c r="E47" s="42">
        <f>VLOOKUP($A47,POOL!$H$2:$Q$974,3,FALSE)</f>
        <v>0</v>
      </c>
      <c r="F47" s="42">
        <f>VLOOKUP($A47,POOL!$H$2:$Q$974,4,FALSE)</f>
        <v>0</v>
      </c>
      <c r="O47" s="313">
        <f t="shared" si="0"/>
        <v>0</v>
      </c>
    </row>
    <row r="48" spans="1:15" ht="24" customHeight="1" x14ac:dyDescent="0.25">
      <c r="A48" s="39">
        <v>41</v>
      </c>
      <c r="B48" s="40">
        <f>VLOOKUP($A48,POOL!$H$2:$Q$974,5,FALSE)</f>
        <v>0</v>
      </c>
      <c r="C48" s="41" t="str">
        <f>VLOOKUP($A48,POOL!$H$2:$Q$974,6,FALSE)</f>
        <v>-</v>
      </c>
      <c r="D48" s="61">
        <f>VLOOKUP($A48,POOL!$H$2:$Q$974,7,FALSE)</f>
        <v>0</v>
      </c>
      <c r="E48" s="42">
        <f>VLOOKUP($A48,POOL!$H$2:$Q$974,3,FALSE)</f>
        <v>0</v>
      </c>
      <c r="F48" s="42">
        <f>VLOOKUP($A48,POOL!$H$2:$Q$974,4,FALSE)</f>
        <v>0</v>
      </c>
      <c r="O48" s="313">
        <f t="shared" si="0"/>
        <v>0</v>
      </c>
    </row>
    <row r="49" spans="1:15" ht="24" customHeight="1" x14ac:dyDescent="0.25">
      <c r="A49" s="39">
        <v>42</v>
      </c>
      <c r="B49" s="40">
        <f>VLOOKUP($A49,POOL!$H$2:$Q$974,5,FALSE)</f>
        <v>0</v>
      </c>
      <c r="C49" s="41" t="str">
        <f>VLOOKUP($A49,POOL!$H$2:$Q$974,6,FALSE)</f>
        <v>-</v>
      </c>
      <c r="D49" s="61">
        <f>VLOOKUP($A49,POOL!$H$2:$Q$974,7,FALSE)</f>
        <v>0</v>
      </c>
      <c r="E49" s="42">
        <f>VLOOKUP($A49,POOL!$H$2:$Q$974,3,FALSE)</f>
        <v>0</v>
      </c>
      <c r="F49" s="42">
        <f>VLOOKUP($A49,POOL!$H$2:$Q$974,4,FALSE)</f>
        <v>0</v>
      </c>
      <c r="O49" s="313">
        <f t="shared" si="0"/>
        <v>0</v>
      </c>
    </row>
    <row r="50" spans="1:15" ht="24" customHeight="1" x14ac:dyDescent="0.25">
      <c r="A50" s="39">
        <v>43</v>
      </c>
      <c r="B50" s="40">
        <f>VLOOKUP($A50,POOL!$H$2:$Q$974,5,FALSE)</f>
        <v>0</v>
      </c>
      <c r="C50" s="41" t="str">
        <f>VLOOKUP($A50,POOL!$H$2:$Q$974,6,FALSE)</f>
        <v>-</v>
      </c>
      <c r="D50" s="61">
        <f>VLOOKUP($A50,POOL!$H$2:$Q$974,7,FALSE)</f>
        <v>0</v>
      </c>
      <c r="E50" s="42">
        <f>VLOOKUP($A50,POOL!$H$2:$Q$974,3,FALSE)</f>
        <v>0</v>
      </c>
      <c r="F50" s="42">
        <f>VLOOKUP($A50,POOL!$H$2:$Q$974,4,FALSE)</f>
        <v>0</v>
      </c>
      <c r="O50" s="313">
        <f t="shared" si="0"/>
        <v>0</v>
      </c>
    </row>
    <row r="51" spans="1:15" ht="24" customHeight="1" x14ac:dyDescent="0.25">
      <c r="A51" s="39">
        <v>44</v>
      </c>
      <c r="B51" s="40">
        <f>VLOOKUP($A51,POOL!$H$2:$Q$974,5,FALSE)</f>
        <v>0</v>
      </c>
      <c r="C51" s="41" t="str">
        <f>VLOOKUP($A51,POOL!$H$2:$Q$974,6,FALSE)</f>
        <v>-</v>
      </c>
      <c r="D51" s="61">
        <f>VLOOKUP($A51,POOL!$H$2:$Q$974,7,FALSE)</f>
        <v>0</v>
      </c>
      <c r="E51" s="42">
        <f>VLOOKUP($A51,POOL!$H$2:$Q$974,3,FALSE)</f>
        <v>0</v>
      </c>
      <c r="F51" s="42">
        <f>VLOOKUP($A51,POOL!$H$2:$Q$974,4,FALSE)</f>
        <v>0</v>
      </c>
      <c r="O51" s="313">
        <f t="shared" si="0"/>
        <v>0</v>
      </c>
    </row>
    <row r="52" spans="1:15" ht="24" customHeight="1" x14ac:dyDescent="0.25">
      <c r="A52" s="39">
        <v>45</v>
      </c>
      <c r="B52" s="40">
        <f>VLOOKUP($A52,POOL!$H$2:$Q$974,5,FALSE)</f>
        <v>0</v>
      </c>
      <c r="C52" s="41" t="str">
        <f>VLOOKUP($A52,POOL!$H$2:$Q$974,6,FALSE)</f>
        <v>-</v>
      </c>
      <c r="D52" s="61">
        <f>VLOOKUP($A52,POOL!$H$2:$Q$974,7,FALSE)</f>
        <v>0</v>
      </c>
      <c r="E52" s="42">
        <f>VLOOKUP($A52,POOL!$H$2:$Q$974,3,FALSE)</f>
        <v>0</v>
      </c>
      <c r="F52" s="42">
        <f>VLOOKUP($A52,POOL!$H$2:$Q$974,4,FALSE)</f>
        <v>0</v>
      </c>
      <c r="O52" s="313">
        <f t="shared" si="0"/>
        <v>0</v>
      </c>
    </row>
    <row r="53" spans="1:15" ht="24" customHeight="1" x14ac:dyDescent="0.25">
      <c r="A53" s="39">
        <v>46</v>
      </c>
      <c r="B53" s="40">
        <f>VLOOKUP($A53,POOL!$H$2:$Q$974,5,FALSE)</f>
        <v>0</v>
      </c>
      <c r="C53" s="41" t="str">
        <f>VLOOKUP($A53,POOL!$H$2:$Q$974,6,FALSE)</f>
        <v>-</v>
      </c>
      <c r="D53" s="61">
        <f>VLOOKUP($A53,POOL!$H$2:$Q$974,7,FALSE)</f>
        <v>0</v>
      </c>
      <c r="E53" s="42">
        <f>VLOOKUP($A53,POOL!$H$2:$Q$974,3,FALSE)</f>
        <v>0</v>
      </c>
      <c r="F53" s="42">
        <f>VLOOKUP($A53,POOL!$H$2:$Q$974,4,FALSE)</f>
        <v>0</v>
      </c>
      <c r="O53" s="313">
        <f t="shared" si="0"/>
        <v>0</v>
      </c>
    </row>
    <row r="54" spans="1:15" ht="24" customHeight="1" x14ac:dyDescent="0.25">
      <c r="A54" s="39">
        <v>47</v>
      </c>
      <c r="B54" s="40">
        <f>VLOOKUP($A54,POOL!$H$2:$Q$974,5,FALSE)</f>
        <v>0</v>
      </c>
      <c r="C54" s="41" t="str">
        <f>VLOOKUP($A54,POOL!$H$2:$Q$974,6,FALSE)</f>
        <v>-</v>
      </c>
      <c r="D54" s="61">
        <f>VLOOKUP($A54,POOL!$H$2:$Q$974,7,FALSE)</f>
        <v>0</v>
      </c>
      <c r="E54" s="42">
        <f>VLOOKUP($A54,POOL!$H$2:$Q$974,3,FALSE)</f>
        <v>0</v>
      </c>
      <c r="F54" s="42">
        <f>VLOOKUP($A54,POOL!$H$2:$Q$974,4,FALSE)</f>
        <v>0</v>
      </c>
      <c r="O54" s="313">
        <f t="shared" si="0"/>
        <v>0</v>
      </c>
    </row>
    <row r="55" spans="1:15" ht="24" customHeight="1" x14ac:dyDescent="0.25">
      <c r="A55" s="39">
        <v>48</v>
      </c>
      <c r="B55" s="40">
        <f>VLOOKUP($A55,POOL!$H$2:$Q$974,5,FALSE)</f>
        <v>0</v>
      </c>
      <c r="C55" s="41" t="str">
        <f>VLOOKUP($A55,POOL!$H$2:$Q$974,6,FALSE)</f>
        <v>-</v>
      </c>
      <c r="D55" s="61">
        <f>VLOOKUP($A55,POOL!$H$2:$Q$974,7,FALSE)</f>
        <v>0</v>
      </c>
      <c r="E55" s="42">
        <f>VLOOKUP($A55,POOL!$H$2:$Q$974,3,FALSE)</f>
        <v>0</v>
      </c>
      <c r="F55" s="42">
        <f>VLOOKUP($A55,POOL!$H$2:$Q$974,4,FALSE)</f>
        <v>0</v>
      </c>
      <c r="O55" s="313">
        <f t="shared" si="0"/>
        <v>0</v>
      </c>
    </row>
    <row r="56" spans="1:15" ht="24" customHeight="1" x14ac:dyDescent="0.25">
      <c r="A56" s="39">
        <v>49</v>
      </c>
      <c r="B56" s="40">
        <f>VLOOKUP($A56,POOL!$H$2:$Q$974,5,FALSE)</f>
        <v>0</v>
      </c>
      <c r="C56" s="41" t="str">
        <f>VLOOKUP($A56,POOL!$H$2:$Q$974,6,FALSE)</f>
        <v>-</v>
      </c>
      <c r="D56" s="61">
        <f>VLOOKUP($A56,POOL!$H$2:$Q$974,7,FALSE)</f>
        <v>0</v>
      </c>
      <c r="E56" s="42">
        <f>VLOOKUP($A56,POOL!$H$2:$Q$974,3,FALSE)</f>
        <v>0</v>
      </c>
      <c r="F56" s="42">
        <f>VLOOKUP($A56,POOL!$H$2:$Q$974,4,FALSE)</f>
        <v>0</v>
      </c>
      <c r="O56" s="313">
        <f t="shared" si="0"/>
        <v>0</v>
      </c>
    </row>
    <row r="57" spans="1:15" ht="24" customHeight="1" x14ac:dyDescent="0.25">
      <c r="A57" s="39">
        <v>50</v>
      </c>
      <c r="B57" s="40">
        <f>VLOOKUP($A57,POOL!$H$2:$Q$974,5,FALSE)</f>
        <v>0</v>
      </c>
      <c r="C57" s="41" t="str">
        <f>VLOOKUP($A57,POOL!$H$2:$Q$974,6,FALSE)</f>
        <v>-</v>
      </c>
      <c r="D57" s="61">
        <f>VLOOKUP($A57,POOL!$H$2:$Q$974,7,FALSE)</f>
        <v>0</v>
      </c>
      <c r="E57" s="42">
        <f>VLOOKUP($A57,POOL!$H$2:$Q$974,3,FALSE)</f>
        <v>0</v>
      </c>
      <c r="F57" s="42">
        <f>VLOOKUP($A57,POOL!$H$2:$Q$974,4,FALSE)</f>
        <v>0</v>
      </c>
      <c r="O57" s="313">
        <f t="shared" si="0"/>
        <v>0</v>
      </c>
    </row>
    <row r="58" spans="1:15" ht="24" customHeight="1" x14ac:dyDescent="0.25">
      <c r="A58" s="39">
        <v>51</v>
      </c>
      <c r="B58" s="40">
        <f>VLOOKUP($A58,POOL!$H$2:$Q$974,5,FALSE)</f>
        <v>0</v>
      </c>
      <c r="C58" s="41" t="str">
        <f>VLOOKUP($A58,POOL!$H$2:$Q$974,6,FALSE)</f>
        <v>-</v>
      </c>
      <c r="D58" s="61">
        <f>VLOOKUP($A58,POOL!$H$2:$Q$974,7,FALSE)</f>
        <v>0</v>
      </c>
      <c r="E58" s="42">
        <f>VLOOKUP($A58,POOL!$H$2:$Q$974,3,FALSE)</f>
        <v>0</v>
      </c>
      <c r="F58" s="42">
        <f>VLOOKUP($A58,POOL!$H$2:$Q$974,4,FALSE)</f>
        <v>0</v>
      </c>
      <c r="O58" s="313">
        <f t="shared" si="0"/>
        <v>0</v>
      </c>
    </row>
    <row r="59" spans="1:15" ht="24" customHeight="1" x14ac:dyDescent="0.25">
      <c r="A59" s="39">
        <v>52</v>
      </c>
      <c r="B59" s="40">
        <f>VLOOKUP($A59,POOL!$H$2:$Q$974,5,FALSE)</f>
        <v>0</v>
      </c>
      <c r="C59" s="41" t="str">
        <f>VLOOKUP($A59,POOL!$H$2:$Q$974,6,FALSE)</f>
        <v>-</v>
      </c>
      <c r="D59" s="61">
        <f>VLOOKUP($A59,POOL!$H$2:$Q$974,7,FALSE)</f>
        <v>0</v>
      </c>
      <c r="E59" s="42">
        <f>VLOOKUP($A59,POOL!$H$2:$Q$974,3,FALSE)</f>
        <v>0</v>
      </c>
      <c r="F59" s="42">
        <f>VLOOKUP($A59,POOL!$H$2:$Q$974,4,FALSE)</f>
        <v>0</v>
      </c>
      <c r="O59" s="313">
        <f t="shared" si="0"/>
        <v>0</v>
      </c>
    </row>
    <row r="60" spans="1:15" ht="24" customHeight="1" x14ac:dyDescent="0.25">
      <c r="A60" s="39">
        <v>53</v>
      </c>
      <c r="B60" s="40">
        <f>VLOOKUP($A60,POOL!$H$2:$Q$974,5,FALSE)</f>
        <v>0</v>
      </c>
      <c r="C60" s="41" t="str">
        <f>VLOOKUP($A60,POOL!$H$2:$Q$974,6,FALSE)</f>
        <v>-</v>
      </c>
      <c r="D60" s="61">
        <f>VLOOKUP($A60,POOL!$H$2:$Q$974,7,FALSE)</f>
        <v>0</v>
      </c>
      <c r="E60" s="42">
        <f>VLOOKUP($A60,POOL!$H$2:$Q$974,3,FALSE)</f>
        <v>0</v>
      </c>
      <c r="F60" s="42">
        <f>VLOOKUP($A60,POOL!$H$2:$Q$974,4,FALSE)</f>
        <v>0</v>
      </c>
      <c r="O60" s="313">
        <f t="shared" si="0"/>
        <v>0</v>
      </c>
    </row>
    <row r="61" spans="1:15" ht="24" customHeight="1" x14ac:dyDescent="0.25">
      <c r="A61" s="39">
        <v>54</v>
      </c>
      <c r="B61" s="40">
        <f>VLOOKUP($A61,POOL!$H$2:$Q$974,5,FALSE)</f>
        <v>0</v>
      </c>
      <c r="C61" s="41" t="str">
        <f>VLOOKUP($A61,POOL!$H$2:$Q$974,6,FALSE)</f>
        <v>-</v>
      </c>
      <c r="D61" s="61">
        <f>VLOOKUP($A61,POOL!$H$2:$Q$974,7,FALSE)</f>
        <v>0</v>
      </c>
      <c r="E61" s="42">
        <f>VLOOKUP($A61,POOL!$H$2:$Q$974,3,FALSE)</f>
        <v>0</v>
      </c>
      <c r="F61" s="42">
        <f>VLOOKUP($A61,POOL!$H$2:$Q$974,4,FALSE)</f>
        <v>0</v>
      </c>
      <c r="O61" s="313">
        <f t="shared" si="0"/>
        <v>0</v>
      </c>
    </row>
    <row r="62" spans="1:15" ht="24" customHeight="1" x14ac:dyDescent="0.25">
      <c r="A62" s="39">
        <v>55</v>
      </c>
      <c r="B62" s="40">
        <f>VLOOKUP($A62,POOL!$H$2:$Q$974,5,FALSE)</f>
        <v>0</v>
      </c>
      <c r="C62" s="41" t="str">
        <f>VLOOKUP($A62,POOL!$H$2:$Q$974,6,FALSE)</f>
        <v>-</v>
      </c>
      <c r="D62" s="61">
        <f>VLOOKUP($A62,POOL!$H$2:$Q$974,7,FALSE)</f>
        <v>0</v>
      </c>
      <c r="E62" s="42">
        <f>VLOOKUP($A62,POOL!$H$2:$Q$974,3,FALSE)</f>
        <v>0</v>
      </c>
      <c r="F62" s="42">
        <f>VLOOKUP($A62,POOL!$H$2:$Q$974,4,FALSE)</f>
        <v>0</v>
      </c>
      <c r="O62" s="313">
        <f t="shared" si="0"/>
        <v>0</v>
      </c>
    </row>
    <row r="63" spans="1:15" ht="24" customHeight="1" x14ac:dyDescent="0.25">
      <c r="A63" s="39">
        <v>56</v>
      </c>
      <c r="B63" s="40">
        <f>VLOOKUP($A63,POOL!$H$2:$Q$974,5,FALSE)</f>
        <v>0</v>
      </c>
      <c r="C63" s="41" t="str">
        <f>VLOOKUP($A63,POOL!$H$2:$Q$974,6,FALSE)</f>
        <v>-</v>
      </c>
      <c r="D63" s="61">
        <f>VLOOKUP($A63,POOL!$H$2:$Q$974,7,FALSE)</f>
        <v>0</v>
      </c>
      <c r="E63" s="42">
        <f>VLOOKUP($A63,POOL!$H$2:$Q$974,3,FALSE)</f>
        <v>0</v>
      </c>
      <c r="F63" s="42">
        <f>VLOOKUP($A63,POOL!$H$2:$Q$974,4,FALSE)</f>
        <v>0</v>
      </c>
      <c r="O63" s="313">
        <f t="shared" si="0"/>
        <v>0</v>
      </c>
    </row>
    <row r="64" spans="1:15" ht="24" customHeight="1" x14ac:dyDescent="0.25">
      <c r="A64" s="39">
        <v>57</v>
      </c>
      <c r="B64" s="40">
        <f>VLOOKUP($A64,POOL!$H$2:$Q$974,5,FALSE)</f>
        <v>0</v>
      </c>
      <c r="C64" s="41" t="str">
        <f>VLOOKUP($A64,POOL!$H$2:$Q$974,6,FALSE)</f>
        <v>-</v>
      </c>
      <c r="D64" s="61">
        <f>VLOOKUP($A64,POOL!$H$2:$Q$974,7,FALSE)</f>
        <v>0</v>
      </c>
      <c r="E64" s="42">
        <f>VLOOKUP($A64,POOL!$H$2:$Q$974,3,FALSE)</f>
        <v>0</v>
      </c>
      <c r="F64" s="42">
        <f>VLOOKUP($A64,POOL!$H$2:$Q$974,4,FALSE)</f>
        <v>0</v>
      </c>
      <c r="O64" s="313">
        <f t="shared" si="0"/>
        <v>0</v>
      </c>
    </row>
    <row r="65" spans="1:15" ht="24" customHeight="1" x14ac:dyDescent="0.25">
      <c r="A65" s="39">
        <v>58</v>
      </c>
      <c r="B65" s="40">
        <f>VLOOKUP($A65,POOL!$H$2:$Q$974,5,FALSE)</f>
        <v>0</v>
      </c>
      <c r="C65" s="41" t="str">
        <f>VLOOKUP($A65,POOL!$H$2:$Q$974,6,FALSE)</f>
        <v>-</v>
      </c>
      <c r="D65" s="61">
        <f>VLOOKUP($A65,POOL!$H$2:$Q$974,7,FALSE)</f>
        <v>0</v>
      </c>
      <c r="E65" s="42">
        <f>VLOOKUP($A65,POOL!$H$2:$Q$974,3,FALSE)</f>
        <v>0</v>
      </c>
      <c r="F65" s="42">
        <f>VLOOKUP($A65,POOL!$H$2:$Q$974,4,FALSE)</f>
        <v>0</v>
      </c>
      <c r="O65" s="313">
        <f t="shared" si="0"/>
        <v>0</v>
      </c>
    </row>
    <row r="66" spans="1:15" ht="24" customHeight="1" x14ac:dyDescent="0.25">
      <c r="A66" s="39">
        <v>59</v>
      </c>
      <c r="B66" s="40">
        <f>VLOOKUP($A66,POOL!$H$2:$Q$974,5,FALSE)</f>
        <v>0</v>
      </c>
      <c r="C66" s="41" t="str">
        <f>VLOOKUP($A66,POOL!$H$2:$Q$974,6,FALSE)</f>
        <v>-</v>
      </c>
      <c r="D66" s="61">
        <f>VLOOKUP($A66,POOL!$H$2:$Q$974,7,FALSE)</f>
        <v>0</v>
      </c>
      <c r="E66" s="42">
        <f>VLOOKUP($A66,POOL!$H$2:$Q$974,3,FALSE)</f>
        <v>0</v>
      </c>
      <c r="F66" s="42">
        <f>VLOOKUP($A66,POOL!$H$2:$Q$974,4,FALSE)</f>
        <v>0</v>
      </c>
      <c r="O66" s="313">
        <f t="shared" si="0"/>
        <v>0</v>
      </c>
    </row>
    <row r="67" spans="1:15" ht="24" customHeight="1" x14ac:dyDescent="0.25">
      <c r="A67" s="39">
        <v>60</v>
      </c>
      <c r="B67" s="40">
        <f>VLOOKUP($A67,POOL!$H$2:$Q$974,5,FALSE)</f>
        <v>0</v>
      </c>
      <c r="C67" s="41" t="str">
        <f>VLOOKUP($A67,POOL!$H$2:$Q$974,6,FALSE)</f>
        <v>-</v>
      </c>
      <c r="D67" s="61">
        <f>VLOOKUP($A67,POOL!$H$2:$Q$974,7,FALSE)</f>
        <v>0</v>
      </c>
      <c r="E67" s="42">
        <f>VLOOKUP($A67,POOL!$H$2:$Q$974,3,FALSE)</f>
        <v>0</v>
      </c>
      <c r="F67" s="42">
        <f>VLOOKUP($A67,POOL!$H$2:$Q$974,4,FALSE)</f>
        <v>0</v>
      </c>
      <c r="O67" s="313">
        <f t="shared" si="0"/>
        <v>0</v>
      </c>
    </row>
    <row r="68" spans="1:15" ht="24" customHeight="1" x14ac:dyDescent="0.25">
      <c r="A68" s="39">
        <v>61</v>
      </c>
      <c r="B68" s="40">
        <f>VLOOKUP($A68,POOL!$H$2:$Q$974,5,FALSE)</f>
        <v>0</v>
      </c>
      <c r="C68" s="41" t="str">
        <f>VLOOKUP($A68,POOL!$H$2:$Q$974,6,FALSE)</f>
        <v>-</v>
      </c>
      <c r="D68" s="61">
        <f>VLOOKUP($A68,POOL!$H$2:$Q$974,7,FALSE)</f>
        <v>0</v>
      </c>
      <c r="E68" s="42">
        <f>VLOOKUP($A68,POOL!$H$2:$Q$974,3,FALSE)</f>
        <v>0</v>
      </c>
      <c r="F68" s="42">
        <f>VLOOKUP($A68,POOL!$H$2:$Q$974,4,FALSE)</f>
        <v>0</v>
      </c>
      <c r="O68" s="313">
        <f t="shared" si="0"/>
        <v>0</v>
      </c>
    </row>
    <row r="69" spans="1:15" ht="24" customHeight="1" x14ac:dyDescent="0.25">
      <c r="A69" s="39">
        <v>62</v>
      </c>
      <c r="B69" s="40">
        <f>VLOOKUP($A69,POOL!$H$2:$Q$974,5,FALSE)</f>
        <v>0</v>
      </c>
      <c r="C69" s="41" t="str">
        <f>VLOOKUP($A69,POOL!$H$2:$Q$974,6,FALSE)</f>
        <v>-</v>
      </c>
      <c r="D69" s="61">
        <f>VLOOKUP($A69,POOL!$H$2:$Q$974,7,FALSE)</f>
        <v>0</v>
      </c>
      <c r="E69" s="42">
        <f>VLOOKUP($A69,POOL!$H$2:$Q$974,3,FALSE)</f>
        <v>0</v>
      </c>
      <c r="F69" s="42">
        <f>VLOOKUP($A69,POOL!$H$2:$Q$974,4,FALSE)</f>
        <v>0</v>
      </c>
      <c r="O69" s="313">
        <f t="shared" si="0"/>
        <v>0</v>
      </c>
    </row>
    <row r="70" spans="1:15" ht="24" customHeight="1" x14ac:dyDescent="0.25">
      <c r="A70" s="39">
        <v>63</v>
      </c>
      <c r="B70" s="40">
        <f>VLOOKUP($A70,POOL!$H$2:$Q$974,5,FALSE)</f>
        <v>0</v>
      </c>
      <c r="C70" s="41" t="str">
        <f>VLOOKUP($A70,POOL!$H$2:$Q$974,6,FALSE)</f>
        <v>-</v>
      </c>
      <c r="D70" s="61">
        <f>VLOOKUP($A70,POOL!$H$2:$Q$974,7,FALSE)</f>
        <v>0</v>
      </c>
      <c r="E70" s="42">
        <f>VLOOKUP($A70,POOL!$H$2:$Q$974,3,FALSE)</f>
        <v>0</v>
      </c>
      <c r="F70" s="42">
        <f>VLOOKUP($A70,POOL!$H$2:$Q$974,4,FALSE)</f>
        <v>0</v>
      </c>
      <c r="O70" s="313">
        <f t="shared" si="0"/>
        <v>0</v>
      </c>
    </row>
    <row r="71" spans="1:15" ht="24" customHeight="1" x14ac:dyDescent="0.25">
      <c r="A71" s="39">
        <v>64</v>
      </c>
      <c r="B71" s="40">
        <f>VLOOKUP($A71,POOL!$H$2:$Q$974,5,FALSE)</f>
        <v>0</v>
      </c>
      <c r="C71" s="41" t="str">
        <f>VLOOKUP($A71,POOL!$H$2:$Q$974,6,FALSE)</f>
        <v>-</v>
      </c>
      <c r="D71" s="61">
        <f>VLOOKUP($A71,POOL!$H$2:$Q$974,7,FALSE)</f>
        <v>0</v>
      </c>
      <c r="E71" s="42">
        <f>VLOOKUP($A71,POOL!$H$2:$Q$974,3,FALSE)</f>
        <v>0</v>
      </c>
      <c r="F71" s="42">
        <f>VLOOKUP($A71,POOL!$H$2:$Q$974,4,FALSE)</f>
        <v>0</v>
      </c>
      <c r="O71" s="313">
        <f t="shared" si="0"/>
        <v>0</v>
      </c>
    </row>
    <row r="72" spans="1:15" ht="24" customHeight="1" x14ac:dyDescent="0.25">
      <c r="A72" s="39">
        <v>65</v>
      </c>
      <c r="B72" s="40">
        <f>VLOOKUP($A72,POOL!$H$2:$Q$974,5,FALSE)</f>
        <v>0</v>
      </c>
      <c r="C72" s="41" t="str">
        <f>VLOOKUP($A72,POOL!$H$2:$Q$974,6,FALSE)</f>
        <v>-</v>
      </c>
      <c r="D72" s="61">
        <f>VLOOKUP($A72,POOL!$H$2:$Q$974,7,FALSE)</f>
        <v>0</v>
      </c>
      <c r="E72" s="42">
        <f>VLOOKUP($A72,POOL!$H$2:$Q$974,3,FALSE)</f>
        <v>0</v>
      </c>
      <c r="F72" s="42">
        <f>VLOOKUP($A72,POOL!$H$2:$Q$974,4,FALSE)</f>
        <v>0</v>
      </c>
      <c r="O72" s="313">
        <f t="shared" si="0"/>
        <v>0</v>
      </c>
    </row>
    <row r="73" spans="1:15" ht="24" customHeight="1" x14ac:dyDescent="0.25">
      <c r="A73" s="39">
        <v>66</v>
      </c>
      <c r="B73" s="40">
        <f>VLOOKUP($A73,POOL!$H$2:$Q$974,5,FALSE)</f>
        <v>0</v>
      </c>
      <c r="C73" s="41" t="str">
        <f>VLOOKUP($A73,POOL!$H$2:$Q$974,6,FALSE)</f>
        <v>-</v>
      </c>
      <c r="D73" s="61">
        <f>VLOOKUP($A73,POOL!$H$2:$Q$974,7,FALSE)</f>
        <v>0</v>
      </c>
      <c r="E73" s="42">
        <f>VLOOKUP($A73,POOL!$H$2:$Q$974,3,FALSE)</f>
        <v>0</v>
      </c>
      <c r="F73" s="42">
        <f>VLOOKUP($A73,POOL!$H$2:$Q$974,4,FALSE)</f>
        <v>0</v>
      </c>
      <c r="O73" s="313">
        <f t="shared" ref="O73:O136" si="1">IF(B73&gt;0,1,0)</f>
        <v>0</v>
      </c>
    </row>
    <row r="74" spans="1:15" ht="24" customHeight="1" x14ac:dyDescent="0.25">
      <c r="A74" s="39">
        <v>67</v>
      </c>
      <c r="B74" s="40">
        <f>VLOOKUP($A74,POOL!$H$2:$Q$974,5,FALSE)</f>
        <v>0</v>
      </c>
      <c r="C74" s="41" t="str">
        <f>VLOOKUP($A74,POOL!$H$2:$Q$974,6,FALSE)</f>
        <v>-</v>
      </c>
      <c r="D74" s="61">
        <f>VLOOKUP($A74,POOL!$H$2:$Q$974,7,FALSE)</f>
        <v>0</v>
      </c>
      <c r="E74" s="42">
        <f>VLOOKUP($A74,POOL!$H$2:$Q$974,3,FALSE)</f>
        <v>0</v>
      </c>
      <c r="F74" s="42">
        <f>VLOOKUP($A74,POOL!$H$2:$Q$974,4,FALSE)</f>
        <v>0</v>
      </c>
      <c r="O74" s="313">
        <f t="shared" si="1"/>
        <v>0</v>
      </c>
    </row>
    <row r="75" spans="1:15" ht="24" customHeight="1" x14ac:dyDescent="0.25">
      <c r="A75" s="39">
        <v>68</v>
      </c>
      <c r="B75" s="40">
        <f>VLOOKUP($A75,POOL!$H$2:$Q$974,5,FALSE)</f>
        <v>0</v>
      </c>
      <c r="C75" s="41" t="str">
        <f>VLOOKUP($A75,POOL!$H$2:$Q$974,6,FALSE)</f>
        <v>-</v>
      </c>
      <c r="D75" s="61">
        <f>VLOOKUP($A75,POOL!$H$2:$Q$974,7,FALSE)</f>
        <v>0</v>
      </c>
      <c r="E75" s="42">
        <f>VLOOKUP($A75,POOL!$H$2:$Q$974,3,FALSE)</f>
        <v>0</v>
      </c>
      <c r="F75" s="42">
        <f>VLOOKUP($A75,POOL!$H$2:$Q$974,4,FALSE)</f>
        <v>0</v>
      </c>
      <c r="O75" s="313">
        <f t="shared" si="1"/>
        <v>0</v>
      </c>
    </row>
    <row r="76" spans="1:15" ht="24" customHeight="1" x14ac:dyDescent="0.25">
      <c r="A76" s="39">
        <v>69</v>
      </c>
      <c r="B76" s="40">
        <f>VLOOKUP($A76,POOL!$H$2:$Q$974,5,FALSE)</f>
        <v>0</v>
      </c>
      <c r="C76" s="41" t="str">
        <f>VLOOKUP($A76,POOL!$H$2:$Q$974,6,FALSE)</f>
        <v>-</v>
      </c>
      <c r="D76" s="61">
        <f>VLOOKUP($A76,POOL!$H$2:$Q$974,7,FALSE)</f>
        <v>0</v>
      </c>
      <c r="E76" s="42">
        <f>VLOOKUP($A76,POOL!$H$2:$Q$974,3,FALSE)</f>
        <v>0</v>
      </c>
      <c r="F76" s="42">
        <f>VLOOKUP($A76,POOL!$H$2:$Q$974,4,FALSE)</f>
        <v>0</v>
      </c>
      <c r="O76" s="313">
        <f t="shared" si="1"/>
        <v>0</v>
      </c>
    </row>
    <row r="77" spans="1:15" ht="24" customHeight="1" x14ac:dyDescent="0.25">
      <c r="A77" s="39">
        <v>70</v>
      </c>
      <c r="B77" s="40">
        <f>VLOOKUP($A77,POOL!$H$2:$Q$974,5,FALSE)</f>
        <v>0</v>
      </c>
      <c r="C77" s="41" t="str">
        <f>VLOOKUP($A77,POOL!$H$2:$Q$974,6,FALSE)</f>
        <v>-</v>
      </c>
      <c r="D77" s="61">
        <f>VLOOKUP($A77,POOL!$H$2:$Q$974,7,FALSE)</f>
        <v>0</v>
      </c>
      <c r="E77" s="42">
        <f>VLOOKUP($A77,POOL!$H$2:$Q$974,3,FALSE)</f>
        <v>0</v>
      </c>
      <c r="F77" s="42">
        <f>VLOOKUP($A77,POOL!$H$2:$Q$974,4,FALSE)</f>
        <v>0</v>
      </c>
      <c r="O77" s="313">
        <f t="shared" si="1"/>
        <v>0</v>
      </c>
    </row>
    <row r="78" spans="1:15" ht="24" customHeight="1" x14ac:dyDescent="0.25">
      <c r="A78" s="39">
        <v>71</v>
      </c>
      <c r="B78" s="40">
        <f>VLOOKUP($A78,POOL!$H$2:$Q$974,5,FALSE)</f>
        <v>0</v>
      </c>
      <c r="C78" s="41" t="str">
        <f>VLOOKUP($A78,POOL!$H$2:$Q$974,6,FALSE)</f>
        <v>-</v>
      </c>
      <c r="D78" s="61">
        <f>VLOOKUP($A78,POOL!$H$2:$Q$974,7,FALSE)</f>
        <v>0</v>
      </c>
      <c r="E78" s="42">
        <f>VLOOKUP($A78,POOL!$H$2:$Q$974,3,FALSE)</f>
        <v>0</v>
      </c>
      <c r="F78" s="42">
        <f>VLOOKUP($A78,POOL!$H$2:$Q$974,4,FALSE)</f>
        <v>0</v>
      </c>
      <c r="O78" s="313">
        <f t="shared" si="1"/>
        <v>0</v>
      </c>
    </row>
    <row r="79" spans="1:15" ht="24" customHeight="1" x14ac:dyDescent="0.25">
      <c r="A79" s="39">
        <v>72</v>
      </c>
      <c r="B79" s="40">
        <f>VLOOKUP($A79,POOL!$H$2:$Q$974,5,FALSE)</f>
        <v>0</v>
      </c>
      <c r="C79" s="41" t="str">
        <f>VLOOKUP($A79,POOL!$H$2:$Q$974,6,FALSE)</f>
        <v>-</v>
      </c>
      <c r="D79" s="61">
        <f>VLOOKUP($A79,POOL!$H$2:$Q$974,7,FALSE)</f>
        <v>0</v>
      </c>
      <c r="E79" s="42">
        <f>VLOOKUP($A79,POOL!$H$2:$Q$974,3,FALSE)</f>
        <v>0</v>
      </c>
      <c r="F79" s="42">
        <f>VLOOKUP($A79,POOL!$H$2:$Q$974,4,FALSE)</f>
        <v>0</v>
      </c>
      <c r="O79" s="313">
        <f t="shared" si="1"/>
        <v>0</v>
      </c>
    </row>
    <row r="80" spans="1:15" ht="24" customHeight="1" x14ac:dyDescent="0.25">
      <c r="A80" s="39">
        <v>73</v>
      </c>
      <c r="B80" s="40">
        <f>VLOOKUP($A80,POOL!$H$2:$Q$974,5,FALSE)</f>
        <v>0</v>
      </c>
      <c r="C80" s="41" t="str">
        <f>VLOOKUP($A80,POOL!$H$2:$Q$974,6,FALSE)</f>
        <v>-</v>
      </c>
      <c r="D80" s="61">
        <f>VLOOKUP($A80,POOL!$H$2:$Q$974,7,FALSE)</f>
        <v>0</v>
      </c>
      <c r="E80" s="42">
        <f>VLOOKUP($A80,POOL!$H$2:$Q$974,3,FALSE)</f>
        <v>0</v>
      </c>
      <c r="F80" s="42">
        <f>VLOOKUP($A80,POOL!$H$2:$Q$974,4,FALSE)</f>
        <v>0</v>
      </c>
      <c r="O80" s="313">
        <f t="shared" si="1"/>
        <v>0</v>
      </c>
    </row>
    <row r="81" spans="1:15" ht="24" customHeight="1" x14ac:dyDescent="0.25">
      <c r="A81" s="39">
        <v>74</v>
      </c>
      <c r="B81" s="40">
        <f>VLOOKUP($A81,POOL!$H$2:$Q$974,5,FALSE)</f>
        <v>0</v>
      </c>
      <c r="C81" s="41" t="str">
        <f>VLOOKUP($A81,POOL!$H$2:$Q$974,6,FALSE)</f>
        <v>-</v>
      </c>
      <c r="D81" s="61">
        <f>VLOOKUP($A81,POOL!$H$2:$Q$974,7,FALSE)</f>
        <v>0</v>
      </c>
      <c r="E81" s="42">
        <f>VLOOKUP($A81,POOL!$H$2:$Q$974,3,FALSE)</f>
        <v>0</v>
      </c>
      <c r="F81" s="42">
        <f>VLOOKUP($A81,POOL!$H$2:$Q$974,4,FALSE)</f>
        <v>0</v>
      </c>
      <c r="O81" s="313">
        <f t="shared" si="1"/>
        <v>0</v>
      </c>
    </row>
    <row r="82" spans="1:15" ht="24" customHeight="1" x14ac:dyDescent="0.25">
      <c r="A82" s="39">
        <v>75</v>
      </c>
      <c r="B82" s="40">
        <f>VLOOKUP($A82,POOL!$H$2:$Q$974,5,FALSE)</f>
        <v>0</v>
      </c>
      <c r="C82" s="41" t="str">
        <f>VLOOKUP($A82,POOL!$H$2:$Q$974,6,FALSE)</f>
        <v>-</v>
      </c>
      <c r="D82" s="61">
        <f>VLOOKUP($A82,POOL!$H$2:$Q$974,7,FALSE)</f>
        <v>0</v>
      </c>
      <c r="E82" s="42">
        <f>VLOOKUP($A82,POOL!$H$2:$Q$974,3,FALSE)</f>
        <v>0</v>
      </c>
      <c r="F82" s="42">
        <f>VLOOKUP($A82,POOL!$H$2:$Q$974,4,FALSE)</f>
        <v>0</v>
      </c>
      <c r="O82" s="313">
        <f t="shared" si="1"/>
        <v>0</v>
      </c>
    </row>
    <row r="83" spans="1:15" ht="24" customHeight="1" x14ac:dyDescent="0.25">
      <c r="A83" s="39">
        <v>76</v>
      </c>
      <c r="B83" s="40">
        <f>VLOOKUP($A83,POOL!$H$2:$Q$974,5,FALSE)</f>
        <v>0</v>
      </c>
      <c r="C83" s="41" t="str">
        <f>VLOOKUP($A83,POOL!$H$2:$Q$974,6,FALSE)</f>
        <v>-</v>
      </c>
      <c r="D83" s="61">
        <f>VLOOKUP($A83,POOL!$H$2:$Q$974,7,FALSE)</f>
        <v>0</v>
      </c>
      <c r="E83" s="42">
        <f>VLOOKUP($A83,POOL!$H$2:$Q$974,3,FALSE)</f>
        <v>0</v>
      </c>
      <c r="F83" s="42">
        <f>VLOOKUP($A83,POOL!$H$2:$Q$974,4,FALSE)</f>
        <v>0</v>
      </c>
      <c r="O83" s="313">
        <f t="shared" si="1"/>
        <v>0</v>
      </c>
    </row>
    <row r="84" spans="1:15" ht="24" customHeight="1" x14ac:dyDescent="0.25">
      <c r="A84" s="39">
        <v>77</v>
      </c>
      <c r="B84" s="40">
        <f>VLOOKUP($A84,POOL!$H$2:$Q$974,5,FALSE)</f>
        <v>0</v>
      </c>
      <c r="C84" s="41" t="str">
        <f>VLOOKUP($A84,POOL!$H$2:$Q$974,6,FALSE)</f>
        <v>-</v>
      </c>
      <c r="D84" s="61">
        <f>VLOOKUP($A84,POOL!$H$2:$Q$974,7,FALSE)</f>
        <v>0</v>
      </c>
      <c r="E84" s="42">
        <f>VLOOKUP($A84,POOL!$H$2:$Q$974,3,FALSE)</f>
        <v>0</v>
      </c>
      <c r="F84" s="42">
        <f>VLOOKUP($A84,POOL!$H$2:$Q$974,4,FALSE)</f>
        <v>0</v>
      </c>
      <c r="O84" s="313">
        <f t="shared" si="1"/>
        <v>0</v>
      </c>
    </row>
    <row r="85" spans="1:15" ht="24" customHeight="1" x14ac:dyDescent="0.25">
      <c r="A85" s="39">
        <v>78</v>
      </c>
      <c r="B85" s="40">
        <f>VLOOKUP($A85,POOL!$H$2:$Q$974,5,FALSE)</f>
        <v>0</v>
      </c>
      <c r="C85" s="41" t="str">
        <f>VLOOKUP($A85,POOL!$H$2:$Q$974,6,FALSE)</f>
        <v>-</v>
      </c>
      <c r="D85" s="61">
        <f>VLOOKUP($A85,POOL!$H$2:$Q$974,7,FALSE)</f>
        <v>0</v>
      </c>
      <c r="E85" s="42">
        <f>VLOOKUP($A85,POOL!$H$2:$Q$974,3,FALSE)</f>
        <v>0</v>
      </c>
      <c r="F85" s="42">
        <f>VLOOKUP($A85,POOL!$H$2:$Q$974,4,FALSE)</f>
        <v>0</v>
      </c>
      <c r="O85" s="313">
        <f t="shared" si="1"/>
        <v>0</v>
      </c>
    </row>
    <row r="86" spans="1:15" ht="24" customHeight="1" x14ac:dyDescent="0.25">
      <c r="A86" s="39">
        <v>79</v>
      </c>
      <c r="B86" s="40">
        <f>VLOOKUP($A86,POOL!$H$2:$Q$974,5,FALSE)</f>
        <v>0</v>
      </c>
      <c r="C86" s="41" t="str">
        <f>VLOOKUP($A86,POOL!$H$2:$Q$974,6,FALSE)</f>
        <v>-</v>
      </c>
      <c r="D86" s="61">
        <f>VLOOKUP($A86,POOL!$H$2:$Q$974,7,FALSE)</f>
        <v>0</v>
      </c>
      <c r="E86" s="42">
        <f>VLOOKUP($A86,POOL!$H$2:$Q$974,3,FALSE)</f>
        <v>0</v>
      </c>
      <c r="F86" s="42">
        <f>VLOOKUP($A86,POOL!$H$2:$Q$974,4,FALSE)</f>
        <v>0</v>
      </c>
      <c r="O86" s="313">
        <f t="shared" si="1"/>
        <v>0</v>
      </c>
    </row>
    <row r="87" spans="1:15" ht="24" customHeight="1" x14ac:dyDescent="0.25">
      <c r="A87" s="39">
        <v>80</v>
      </c>
      <c r="B87" s="40">
        <f>VLOOKUP($A87,POOL!$H$2:$Q$974,5,FALSE)</f>
        <v>0</v>
      </c>
      <c r="C87" s="41" t="str">
        <f>VLOOKUP($A87,POOL!$H$2:$Q$974,6,FALSE)</f>
        <v>-</v>
      </c>
      <c r="D87" s="61">
        <f>VLOOKUP($A87,POOL!$H$2:$Q$974,7,FALSE)</f>
        <v>0</v>
      </c>
      <c r="E87" s="42">
        <f>VLOOKUP($A87,POOL!$H$2:$Q$974,3,FALSE)</f>
        <v>0</v>
      </c>
      <c r="F87" s="42">
        <f>VLOOKUP($A87,POOL!$H$2:$Q$974,4,FALSE)</f>
        <v>0</v>
      </c>
      <c r="O87" s="313">
        <f t="shared" si="1"/>
        <v>0</v>
      </c>
    </row>
    <row r="88" spans="1:15" ht="24" customHeight="1" x14ac:dyDescent="0.25">
      <c r="A88" s="39">
        <v>81</v>
      </c>
      <c r="B88" s="40">
        <f>VLOOKUP($A88,POOL!$H$2:$Q$974,5,FALSE)</f>
        <v>0</v>
      </c>
      <c r="C88" s="41" t="str">
        <f>VLOOKUP($A88,POOL!$H$2:$Q$974,6,FALSE)</f>
        <v>-</v>
      </c>
      <c r="D88" s="61">
        <f>VLOOKUP($A88,POOL!$H$2:$Q$974,7,FALSE)</f>
        <v>0</v>
      </c>
      <c r="E88" s="42">
        <f>VLOOKUP($A88,POOL!$H$2:$Q$974,3,FALSE)</f>
        <v>0</v>
      </c>
      <c r="F88" s="42">
        <f>VLOOKUP($A88,POOL!$H$2:$Q$974,4,FALSE)</f>
        <v>0</v>
      </c>
      <c r="O88" s="313">
        <f t="shared" si="1"/>
        <v>0</v>
      </c>
    </row>
    <row r="89" spans="1:15" ht="24" customHeight="1" x14ac:dyDescent="0.25">
      <c r="A89" s="39">
        <v>82</v>
      </c>
      <c r="B89" s="40">
        <f>VLOOKUP($A89,POOL!$H$2:$Q$974,5,FALSE)</f>
        <v>0</v>
      </c>
      <c r="C89" s="41" t="str">
        <f>VLOOKUP($A89,POOL!$H$2:$Q$974,6,FALSE)</f>
        <v>-</v>
      </c>
      <c r="D89" s="61">
        <f>VLOOKUP($A89,POOL!$H$2:$Q$974,7,FALSE)</f>
        <v>0</v>
      </c>
      <c r="E89" s="42">
        <f>VLOOKUP($A89,POOL!$H$2:$Q$974,3,FALSE)</f>
        <v>0</v>
      </c>
      <c r="F89" s="42">
        <f>VLOOKUP($A89,POOL!$H$2:$Q$974,4,FALSE)</f>
        <v>0</v>
      </c>
      <c r="O89" s="313">
        <f t="shared" si="1"/>
        <v>0</v>
      </c>
    </row>
    <row r="90" spans="1:15" ht="24" customHeight="1" x14ac:dyDescent="0.25">
      <c r="A90" s="39">
        <v>83</v>
      </c>
      <c r="B90" s="40">
        <f>VLOOKUP($A90,POOL!$H$2:$Q$974,5,FALSE)</f>
        <v>0</v>
      </c>
      <c r="C90" s="41" t="str">
        <f>VLOOKUP($A90,POOL!$H$2:$Q$974,6,FALSE)</f>
        <v>-</v>
      </c>
      <c r="D90" s="61">
        <f>VLOOKUP($A90,POOL!$H$2:$Q$974,7,FALSE)</f>
        <v>0</v>
      </c>
      <c r="E90" s="42">
        <f>VLOOKUP($A90,POOL!$H$2:$Q$974,3,FALSE)</f>
        <v>0</v>
      </c>
      <c r="F90" s="42">
        <f>VLOOKUP($A90,POOL!$H$2:$Q$974,4,FALSE)</f>
        <v>0</v>
      </c>
      <c r="O90" s="313">
        <f t="shared" si="1"/>
        <v>0</v>
      </c>
    </row>
    <row r="91" spans="1:15" ht="24" customHeight="1" x14ac:dyDescent="0.25">
      <c r="A91" s="39">
        <v>84</v>
      </c>
      <c r="B91" s="40">
        <f>VLOOKUP($A91,POOL!$H$2:$Q$974,5,FALSE)</f>
        <v>0</v>
      </c>
      <c r="C91" s="41" t="str">
        <f>VLOOKUP($A91,POOL!$H$2:$Q$974,6,FALSE)</f>
        <v>-</v>
      </c>
      <c r="D91" s="61">
        <f>VLOOKUP($A91,POOL!$H$2:$Q$974,7,FALSE)</f>
        <v>0</v>
      </c>
      <c r="E91" s="42">
        <f>VLOOKUP($A91,POOL!$H$2:$Q$974,3,FALSE)</f>
        <v>0</v>
      </c>
      <c r="F91" s="42">
        <f>VLOOKUP($A91,POOL!$H$2:$Q$974,4,FALSE)</f>
        <v>0</v>
      </c>
      <c r="O91" s="313">
        <f t="shared" si="1"/>
        <v>0</v>
      </c>
    </row>
    <row r="92" spans="1:15" ht="24" customHeight="1" x14ac:dyDescent="0.25">
      <c r="A92" s="39">
        <v>85</v>
      </c>
      <c r="B92" s="40">
        <f>VLOOKUP($A92,POOL!$H$2:$Q$974,5,FALSE)</f>
        <v>0</v>
      </c>
      <c r="C92" s="41" t="str">
        <f>VLOOKUP($A92,POOL!$H$2:$Q$974,6,FALSE)</f>
        <v>-</v>
      </c>
      <c r="D92" s="61">
        <f>VLOOKUP($A92,POOL!$H$2:$Q$974,7,FALSE)</f>
        <v>0</v>
      </c>
      <c r="E92" s="42">
        <f>VLOOKUP($A92,POOL!$H$2:$Q$974,3,FALSE)</f>
        <v>0</v>
      </c>
      <c r="F92" s="42">
        <f>VLOOKUP($A92,POOL!$H$2:$Q$974,4,FALSE)</f>
        <v>0</v>
      </c>
      <c r="O92" s="313">
        <f t="shared" si="1"/>
        <v>0</v>
      </c>
    </row>
    <row r="93" spans="1:15" ht="24" customHeight="1" x14ac:dyDescent="0.25">
      <c r="A93" s="39">
        <v>86</v>
      </c>
      <c r="B93" s="40">
        <f>VLOOKUP($A93,POOL!$H$2:$Q$974,5,FALSE)</f>
        <v>0</v>
      </c>
      <c r="C93" s="41" t="str">
        <f>VLOOKUP($A93,POOL!$H$2:$Q$974,6,FALSE)</f>
        <v>-</v>
      </c>
      <c r="D93" s="61">
        <f>VLOOKUP($A93,POOL!$H$2:$Q$974,7,FALSE)</f>
        <v>0</v>
      </c>
      <c r="E93" s="42">
        <f>VLOOKUP($A93,POOL!$H$2:$Q$974,3,FALSE)</f>
        <v>0</v>
      </c>
      <c r="F93" s="42">
        <f>VLOOKUP($A93,POOL!$H$2:$Q$974,4,FALSE)</f>
        <v>0</v>
      </c>
      <c r="O93" s="313">
        <f t="shared" si="1"/>
        <v>0</v>
      </c>
    </row>
    <row r="94" spans="1:15" ht="24" customHeight="1" x14ac:dyDescent="0.25">
      <c r="A94" s="39">
        <v>87</v>
      </c>
      <c r="B94" s="40">
        <f>VLOOKUP($A94,POOL!$H$2:$Q$974,5,FALSE)</f>
        <v>0</v>
      </c>
      <c r="C94" s="41" t="str">
        <f>VLOOKUP($A94,POOL!$H$2:$Q$974,6,FALSE)</f>
        <v>-</v>
      </c>
      <c r="D94" s="61">
        <f>VLOOKUP($A94,POOL!$H$2:$Q$974,7,FALSE)</f>
        <v>0</v>
      </c>
      <c r="E94" s="42">
        <f>VLOOKUP($A94,POOL!$H$2:$Q$974,3,FALSE)</f>
        <v>0</v>
      </c>
      <c r="F94" s="42">
        <f>VLOOKUP($A94,POOL!$H$2:$Q$974,4,FALSE)</f>
        <v>0</v>
      </c>
      <c r="O94" s="313">
        <f t="shared" si="1"/>
        <v>0</v>
      </c>
    </row>
    <row r="95" spans="1:15" ht="24" customHeight="1" x14ac:dyDescent="0.25">
      <c r="A95" s="39">
        <v>88</v>
      </c>
      <c r="B95" s="40">
        <f>VLOOKUP($A95,POOL!$H$2:$Q$974,5,FALSE)</f>
        <v>0</v>
      </c>
      <c r="C95" s="41" t="str">
        <f>VLOOKUP($A95,POOL!$H$2:$Q$974,6,FALSE)</f>
        <v>-</v>
      </c>
      <c r="D95" s="61">
        <f>VLOOKUP($A95,POOL!$H$2:$Q$974,7,FALSE)</f>
        <v>0</v>
      </c>
      <c r="E95" s="42">
        <f>VLOOKUP($A95,POOL!$H$2:$Q$974,3,FALSE)</f>
        <v>0</v>
      </c>
      <c r="F95" s="42">
        <f>VLOOKUP($A95,POOL!$H$2:$Q$974,4,FALSE)</f>
        <v>0</v>
      </c>
      <c r="O95" s="313">
        <f t="shared" si="1"/>
        <v>0</v>
      </c>
    </row>
    <row r="96" spans="1:15" ht="24" customHeight="1" x14ac:dyDescent="0.25">
      <c r="A96" s="39">
        <v>89</v>
      </c>
      <c r="B96" s="40">
        <f>VLOOKUP($A96,POOL!$H$2:$Q$974,5,FALSE)</f>
        <v>0</v>
      </c>
      <c r="C96" s="41" t="str">
        <f>VLOOKUP($A96,POOL!$H$2:$Q$974,6,FALSE)</f>
        <v>-</v>
      </c>
      <c r="D96" s="61">
        <f>VLOOKUP($A96,POOL!$H$2:$Q$974,7,FALSE)</f>
        <v>0</v>
      </c>
      <c r="E96" s="42">
        <f>VLOOKUP($A96,POOL!$H$2:$Q$974,3,FALSE)</f>
        <v>0</v>
      </c>
      <c r="F96" s="42">
        <f>VLOOKUP($A96,POOL!$H$2:$Q$974,4,FALSE)</f>
        <v>0</v>
      </c>
      <c r="O96" s="313">
        <f t="shared" si="1"/>
        <v>0</v>
      </c>
    </row>
    <row r="97" spans="1:15" ht="24" customHeight="1" x14ac:dyDescent="0.25">
      <c r="A97" s="39">
        <v>90</v>
      </c>
      <c r="B97" s="40">
        <f>VLOOKUP($A97,POOL!$H$2:$Q$974,5,FALSE)</f>
        <v>0</v>
      </c>
      <c r="C97" s="41" t="str">
        <f>VLOOKUP($A97,POOL!$H$2:$Q$974,6,FALSE)</f>
        <v>-</v>
      </c>
      <c r="D97" s="61">
        <f>VLOOKUP($A97,POOL!$H$2:$Q$974,7,FALSE)</f>
        <v>0</v>
      </c>
      <c r="E97" s="42">
        <f>VLOOKUP($A97,POOL!$H$2:$Q$974,3,FALSE)</f>
        <v>0</v>
      </c>
      <c r="F97" s="42">
        <f>VLOOKUP($A97,POOL!$H$2:$Q$974,4,FALSE)</f>
        <v>0</v>
      </c>
      <c r="O97" s="313">
        <f t="shared" si="1"/>
        <v>0</v>
      </c>
    </row>
    <row r="98" spans="1:15" ht="24" customHeight="1" x14ac:dyDescent="0.25">
      <c r="A98" s="39">
        <v>91</v>
      </c>
      <c r="B98" s="40">
        <f>VLOOKUP($A98,POOL!$H$2:$Q$974,5,FALSE)</f>
        <v>0</v>
      </c>
      <c r="C98" s="41" t="str">
        <f>VLOOKUP($A98,POOL!$H$2:$Q$974,6,FALSE)</f>
        <v>-</v>
      </c>
      <c r="D98" s="61">
        <f>VLOOKUP($A98,POOL!$H$2:$Q$974,7,FALSE)</f>
        <v>0</v>
      </c>
      <c r="E98" s="42">
        <f>VLOOKUP($A98,POOL!$H$2:$Q$974,3,FALSE)</f>
        <v>0</v>
      </c>
      <c r="F98" s="42">
        <f>VLOOKUP($A98,POOL!$H$2:$Q$974,4,FALSE)</f>
        <v>0</v>
      </c>
      <c r="O98" s="313">
        <f t="shared" si="1"/>
        <v>0</v>
      </c>
    </row>
    <row r="99" spans="1:15" ht="24" customHeight="1" x14ac:dyDescent="0.25">
      <c r="A99" s="39">
        <v>92</v>
      </c>
      <c r="B99" s="40">
        <f>VLOOKUP($A99,POOL!$H$2:$Q$974,5,FALSE)</f>
        <v>0</v>
      </c>
      <c r="C99" s="41" t="str">
        <f>VLOOKUP($A99,POOL!$H$2:$Q$974,6,FALSE)</f>
        <v>-</v>
      </c>
      <c r="D99" s="61">
        <f>VLOOKUP($A99,POOL!$H$2:$Q$974,7,FALSE)</f>
        <v>0</v>
      </c>
      <c r="E99" s="42">
        <f>VLOOKUP($A99,POOL!$H$2:$Q$974,3,FALSE)</f>
        <v>0</v>
      </c>
      <c r="F99" s="42">
        <f>VLOOKUP($A99,POOL!$H$2:$Q$974,4,FALSE)</f>
        <v>0</v>
      </c>
      <c r="O99" s="313">
        <f t="shared" si="1"/>
        <v>0</v>
      </c>
    </row>
    <row r="100" spans="1:15" ht="24" customHeight="1" x14ac:dyDescent="0.25">
      <c r="A100" s="39">
        <v>93</v>
      </c>
      <c r="B100" s="40">
        <f>VLOOKUP($A100,POOL!$H$2:$Q$974,5,FALSE)</f>
        <v>0</v>
      </c>
      <c r="C100" s="41" t="str">
        <f>VLOOKUP($A100,POOL!$H$2:$Q$974,6,FALSE)</f>
        <v>-</v>
      </c>
      <c r="D100" s="61">
        <f>VLOOKUP($A100,POOL!$H$2:$Q$974,7,FALSE)</f>
        <v>0</v>
      </c>
      <c r="E100" s="42">
        <f>VLOOKUP($A100,POOL!$H$2:$Q$974,3,FALSE)</f>
        <v>0</v>
      </c>
      <c r="F100" s="42">
        <f>VLOOKUP($A100,POOL!$H$2:$Q$974,4,FALSE)</f>
        <v>0</v>
      </c>
      <c r="O100" s="313">
        <f t="shared" si="1"/>
        <v>0</v>
      </c>
    </row>
    <row r="101" spans="1:15" ht="24" customHeight="1" x14ac:dyDescent="0.25">
      <c r="A101" s="39">
        <v>94</v>
      </c>
      <c r="B101" s="40">
        <f>VLOOKUP($A101,POOL!$H$2:$Q$974,5,FALSE)</f>
        <v>0</v>
      </c>
      <c r="C101" s="41" t="str">
        <f>VLOOKUP($A101,POOL!$H$2:$Q$974,6,FALSE)</f>
        <v>-</v>
      </c>
      <c r="D101" s="61">
        <f>VLOOKUP($A101,POOL!$H$2:$Q$974,7,FALSE)</f>
        <v>0</v>
      </c>
      <c r="E101" s="42">
        <f>VLOOKUP($A101,POOL!$H$2:$Q$974,3,FALSE)</f>
        <v>0</v>
      </c>
      <c r="F101" s="42">
        <f>VLOOKUP($A101,POOL!$H$2:$Q$974,4,FALSE)</f>
        <v>0</v>
      </c>
      <c r="O101" s="313">
        <f t="shared" si="1"/>
        <v>0</v>
      </c>
    </row>
    <row r="102" spans="1:15" ht="24" customHeight="1" x14ac:dyDescent="0.25">
      <c r="A102" s="39">
        <v>95</v>
      </c>
      <c r="B102" s="40">
        <f>VLOOKUP($A102,POOL!$H$2:$Q$974,5,FALSE)</f>
        <v>0</v>
      </c>
      <c r="C102" s="41" t="str">
        <f>VLOOKUP($A102,POOL!$H$2:$Q$974,6,FALSE)</f>
        <v>-</v>
      </c>
      <c r="D102" s="61">
        <f>VLOOKUP($A102,POOL!$H$2:$Q$974,7,FALSE)</f>
        <v>0</v>
      </c>
      <c r="E102" s="42">
        <f>VLOOKUP($A102,POOL!$H$2:$Q$974,3,FALSE)</f>
        <v>0</v>
      </c>
      <c r="F102" s="42">
        <f>VLOOKUP($A102,POOL!$H$2:$Q$974,4,FALSE)</f>
        <v>0</v>
      </c>
      <c r="O102" s="313">
        <f t="shared" si="1"/>
        <v>0</v>
      </c>
    </row>
    <row r="103" spans="1:15" ht="24" customHeight="1" x14ac:dyDescent="0.25">
      <c r="A103" s="39">
        <v>96</v>
      </c>
      <c r="B103" s="40">
        <f>VLOOKUP($A103,POOL!$H$2:$Q$974,5,FALSE)</f>
        <v>0</v>
      </c>
      <c r="C103" s="41" t="str">
        <f>VLOOKUP($A103,POOL!$H$2:$Q$974,6,FALSE)</f>
        <v>-</v>
      </c>
      <c r="D103" s="61">
        <f>VLOOKUP($A103,POOL!$H$2:$Q$974,7,FALSE)</f>
        <v>0</v>
      </c>
      <c r="E103" s="42">
        <f>VLOOKUP($A103,POOL!$H$2:$Q$974,3,FALSE)</f>
        <v>0</v>
      </c>
      <c r="F103" s="42">
        <f>VLOOKUP($A103,POOL!$H$2:$Q$974,4,FALSE)</f>
        <v>0</v>
      </c>
      <c r="O103" s="313">
        <f t="shared" si="1"/>
        <v>0</v>
      </c>
    </row>
    <row r="104" spans="1:15" ht="24" customHeight="1" x14ac:dyDescent="0.25">
      <c r="A104" s="39">
        <v>97</v>
      </c>
      <c r="B104" s="40">
        <f>VLOOKUP($A104,POOL!$H$2:$Q$974,5,FALSE)</f>
        <v>0</v>
      </c>
      <c r="C104" s="41" t="str">
        <f>VLOOKUP($A104,POOL!$H$2:$Q$974,6,FALSE)</f>
        <v>-</v>
      </c>
      <c r="D104" s="61">
        <f>VLOOKUP($A104,POOL!$H$2:$Q$974,7,FALSE)</f>
        <v>0</v>
      </c>
      <c r="E104" s="42">
        <f>VLOOKUP($A104,POOL!$H$2:$Q$974,3,FALSE)</f>
        <v>0</v>
      </c>
      <c r="F104" s="42">
        <f>VLOOKUP($A104,POOL!$H$2:$Q$974,4,FALSE)</f>
        <v>0</v>
      </c>
      <c r="O104" s="313">
        <f t="shared" si="1"/>
        <v>0</v>
      </c>
    </row>
    <row r="105" spans="1:15" ht="24" customHeight="1" x14ac:dyDescent="0.25">
      <c r="A105" s="39">
        <v>98</v>
      </c>
      <c r="B105" s="40">
        <f>VLOOKUP($A105,POOL!$H$2:$Q$974,5,FALSE)</f>
        <v>0</v>
      </c>
      <c r="C105" s="41" t="str">
        <f>VLOOKUP($A105,POOL!$H$2:$Q$974,6,FALSE)</f>
        <v>-</v>
      </c>
      <c r="D105" s="61">
        <f>VLOOKUP($A105,POOL!$H$2:$Q$974,7,FALSE)</f>
        <v>0</v>
      </c>
      <c r="E105" s="42">
        <f>VLOOKUP($A105,POOL!$H$2:$Q$974,3,FALSE)</f>
        <v>0</v>
      </c>
      <c r="F105" s="42">
        <f>VLOOKUP($A105,POOL!$H$2:$Q$974,4,FALSE)</f>
        <v>0</v>
      </c>
      <c r="O105" s="313">
        <f t="shared" si="1"/>
        <v>0</v>
      </c>
    </row>
    <row r="106" spans="1:15" ht="24" customHeight="1" x14ac:dyDescent="0.25">
      <c r="A106" s="39">
        <v>99</v>
      </c>
      <c r="B106" s="40">
        <f>VLOOKUP($A106,POOL!$H$2:$Q$974,5,FALSE)</f>
        <v>0</v>
      </c>
      <c r="C106" s="41" t="str">
        <f>VLOOKUP($A106,POOL!$H$2:$Q$974,6,FALSE)</f>
        <v>-</v>
      </c>
      <c r="D106" s="61">
        <f>VLOOKUP($A106,POOL!$H$2:$Q$974,7,FALSE)</f>
        <v>0</v>
      </c>
      <c r="E106" s="42">
        <f>VLOOKUP($A106,POOL!$H$2:$Q$974,3,FALSE)</f>
        <v>0</v>
      </c>
      <c r="F106" s="42">
        <f>VLOOKUP($A106,POOL!$H$2:$Q$974,4,FALSE)</f>
        <v>0</v>
      </c>
      <c r="O106" s="313">
        <f t="shared" si="1"/>
        <v>0</v>
      </c>
    </row>
    <row r="107" spans="1:15" ht="24" customHeight="1" x14ac:dyDescent="0.25">
      <c r="A107" s="39">
        <v>100</v>
      </c>
      <c r="B107" s="40">
        <f>VLOOKUP($A107,POOL!$H$2:$Q$974,5,FALSE)</f>
        <v>0</v>
      </c>
      <c r="C107" s="41" t="str">
        <f>VLOOKUP($A107,POOL!$H$2:$Q$974,6,FALSE)</f>
        <v>-</v>
      </c>
      <c r="D107" s="61">
        <f>VLOOKUP($A107,POOL!$H$2:$Q$974,7,FALSE)</f>
        <v>0</v>
      </c>
      <c r="E107" s="42">
        <f>VLOOKUP($A107,POOL!$H$2:$Q$974,3,FALSE)</f>
        <v>0</v>
      </c>
      <c r="F107" s="42">
        <f>VLOOKUP($A107,POOL!$H$2:$Q$974,4,FALSE)</f>
        <v>0</v>
      </c>
      <c r="O107" s="313">
        <f t="shared" si="1"/>
        <v>0</v>
      </c>
    </row>
    <row r="108" spans="1:15" ht="24" customHeight="1" x14ac:dyDescent="0.25">
      <c r="A108" s="39">
        <v>101</v>
      </c>
      <c r="B108" s="40">
        <f>VLOOKUP($A108,POOL!$H$2:$Q$974,5,FALSE)</f>
        <v>0</v>
      </c>
      <c r="C108" s="41" t="str">
        <f>VLOOKUP($A108,POOL!$H$2:$Q$974,6,FALSE)</f>
        <v>-</v>
      </c>
      <c r="D108" s="61">
        <f>VLOOKUP($A108,POOL!$H$2:$Q$974,7,FALSE)</f>
        <v>0</v>
      </c>
      <c r="E108" s="42">
        <f>VLOOKUP($A108,POOL!$H$2:$Q$974,3,FALSE)</f>
        <v>0</v>
      </c>
      <c r="F108" s="42">
        <f>VLOOKUP($A108,POOL!$H$2:$Q$974,4,FALSE)</f>
        <v>0</v>
      </c>
      <c r="O108" s="313">
        <f t="shared" si="1"/>
        <v>0</v>
      </c>
    </row>
    <row r="109" spans="1:15" ht="24" customHeight="1" x14ac:dyDescent="0.25">
      <c r="A109" s="39">
        <v>102</v>
      </c>
      <c r="B109" s="40">
        <f>VLOOKUP($A109,POOL!$H$2:$Q$974,5,FALSE)</f>
        <v>0</v>
      </c>
      <c r="C109" s="41" t="str">
        <f>VLOOKUP($A109,POOL!$H$2:$Q$974,6,FALSE)</f>
        <v>-</v>
      </c>
      <c r="D109" s="61">
        <f>VLOOKUP($A109,POOL!$H$2:$Q$974,7,FALSE)</f>
        <v>0</v>
      </c>
      <c r="E109" s="42">
        <f>VLOOKUP($A109,POOL!$H$2:$Q$974,3,FALSE)</f>
        <v>0</v>
      </c>
      <c r="F109" s="42">
        <f>VLOOKUP($A109,POOL!$H$2:$Q$974,4,FALSE)</f>
        <v>0</v>
      </c>
      <c r="O109" s="313">
        <f t="shared" si="1"/>
        <v>0</v>
      </c>
    </row>
    <row r="110" spans="1:15" ht="24" customHeight="1" x14ac:dyDescent="0.25">
      <c r="A110" s="39">
        <v>103</v>
      </c>
      <c r="B110" s="40">
        <f>VLOOKUP($A110,POOL!$H$2:$Q$974,5,FALSE)</f>
        <v>0</v>
      </c>
      <c r="C110" s="41" t="str">
        <f>VLOOKUP($A110,POOL!$H$2:$Q$974,6,FALSE)</f>
        <v>-</v>
      </c>
      <c r="D110" s="61">
        <f>VLOOKUP($A110,POOL!$H$2:$Q$974,7,FALSE)</f>
        <v>0</v>
      </c>
      <c r="E110" s="42">
        <f>VLOOKUP($A110,POOL!$H$2:$Q$974,3,FALSE)</f>
        <v>0</v>
      </c>
      <c r="F110" s="42">
        <f>VLOOKUP($A110,POOL!$H$2:$Q$974,4,FALSE)</f>
        <v>0</v>
      </c>
      <c r="O110" s="313">
        <f t="shared" si="1"/>
        <v>0</v>
      </c>
    </row>
    <row r="111" spans="1:15" ht="24" customHeight="1" x14ac:dyDescent="0.25">
      <c r="A111" s="39">
        <v>104</v>
      </c>
      <c r="B111" s="40">
        <f>VLOOKUP($A111,POOL!$H$2:$Q$974,5,FALSE)</f>
        <v>0</v>
      </c>
      <c r="C111" s="41" t="str">
        <f>VLOOKUP($A111,POOL!$H$2:$Q$974,6,FALSE)</f>
        <v>-</v>
      </c>
      <c r="D111" s="61">
        <f>VLOOKUP($A111,POOL!$H$2:$Q$974,7,FALSE)</f>
        <v>0</v>
      </c>
      <c r="E111" s="42">
        <f>VLOOKUP($A111,POOL!$H$2:$Q$974,3,FALSE)</f>
        <v>0</v>
      </c>
      <c r="F111" s="42">
        <f>VLOOKUP($A111,POOL!$H$2:$Q$974,4,FALSE)</f>
        <v>0</v>
      </c>
      <c r="O111" s="313">
        <f t="shared" si="1"/>
        <v>0</v>
      </c>
    </row>
    <row r="112" spans="1:15" ht="24" customHeight="1" x14ac:dyDescent="0.25">
      <c r="A112" s="39">
        <v>105</v>
      </c>
      <c r="B112" s="40">
        <f>VLOOKUP($A112,POOL!$H$2:$Q$974,5,FALSE)</f>
        <v>0</v>
      </c>
      <c r="C112" s="41" t="str">
        <f>VLOOKUP($A112,POOL!$H$2:$Q$974,6,FALSE)</f>
        <v>-</v>
      </c>
      <c r="D112" s="61">
        <f>VLOOKUP($A112,POOL!$H$2:$Q$974,7,FALSE)</f>
        <v>0</v>
      </c>
      <c r="E112" s="42">
        <f>VLOOKUP($A112,POOL!$H$2:$Q$974,3,FALSE)</f>
        <v>0</v>
      </c>
      <c r="F112" s="42">
        <f>VLOOKUP($A112,POOL!$H$2:$Q$974,4,FALSE)</f>
        <v>0</v>
      </c>
      <c r="O112" s="313">
        <f t="shared" si="1"/>
        <v>0</v>
      </c>
    </row>
    <row r="113" spans="1:15" ht="24" customHeight="1" x14ac:dyDescent="0.25">
      <c r="A113" s="39">
        <v>106</v>
      </c>
      <c r="B113" s="40">
        <f>VLOOKUP($A113,POOL!$H$2:$Q$974,5,FALSE)</f>
        <v>0</v>
      </c>
      <c r="C113" s="41" t="str">
        <f>VLOOKUP($A113,POOL!$H$2:$Q$974,6,FALSE)</f>
        <v>-</v>
      </c>
      <c r="D113" s="61">
        <f>VLOOKUP($A113,POOL!$H$2:$Q$974,7,FALSE)</f>
        <v>0</v>
      </c>
      <c r="E113" s="42">
        <f>VLOOKUP($A113,POOL!$H$2:$Q$974,3,FALSE)</f>
        <v>0</v>
      </c>
      <c r="F113" s="42">
        <f>VLOOKUP($A113,POOL!$H$2:$Q$974,4,FALSE)</f>
        <v>0</v>
      </c>
      <c r="O113" s="313">
        <f t="shared" si="1"/>
        <v>0</v>
      </c>
    </row>
    <row r="114" spans="1:15" ht="24" customHeight="1" x14ac:dyDescent="0.25">
      <c r="A114" s="39">
        <v>107</v>
      </c>
      <c r="B114" s="40">
        <f>VLOOKUP($A114,POOL!$H$2:$Q$974,5,FALSE)</f>
        <v>0</v>
      </c>
      <c r="C114" s="41" t="str">
        <f>VLOOKUP($A114,POOL!$H$2:$Q$974,6,FALSE)</f>
        <v>-</v>
      </c>
      <c r="D114" s="61">
        <f>VLOOKUP($A114,POOL!$H$2:$Q$974,7,FALSE)</f>
        <v>0</v>
      </c>
      <c r="E114" s="42">
        <f>VLOOKUP($A114,POOL!$H$2:$Q$974,3,FALSE)</f>
        <v>0</v>
      </c>
      <c r="F114" s="42">
        <f>VLOOKUP($A114,POOL!$H$2:$Q$974,4,FALSE)</f>
        <v>0</v>
      </c>
      <c r="O114" s="313">
        <f t="shared" si="1"/>
        <v>0</v>
      </c>
    </row>
    <row r="115" spans="1:15" ht="24" customHeight="1" x14ac:dyDescent="0.25">
      <c r="A115" s="39">
        <v>108</v>
      </c>
      <c r="B115" s="40">
        <f>VLOOKUP($A115,POOL!$H$2:$Q$974,5,FALSE)</f>
        <v>0</v>
      </c>
      <c r="C115" s="41" t="str">
        <f>VLOOKUP($A115,POOL!$H$2:$Q$974,6,FALSE)</f>
        <v>-</v>
      </c>
      <c r="D115" s="61">
        <f>VLOOKUP($A115,POOL!$H$2:$Q$974,7,FALSE)</f>
        <v>0</v>
      </c>
      <c r="E115" s="42">
        <f>VLOOKUP($A115,POOL!$H$2:$Q$974,3,FALSE)</f>
        <v>0</v>
      </c>
      <c r="F115" s="42">
        <f>VLOOKUP($A115,POOL!$H$2:$Q$974,4,FALSE)</f>
        <v>0</v>
      </c>
      <c r="O115" s="313">
        <f t="shared" si="1"/>
        <v>0</v>
      </c>
    </row>
    <row r="116" spans="1:15" ht="24" customHeight="1" x14ac:dyDescent="0.25">
      <c r="A116" s="39">
        <v>109</v>
      </c>
      <c r="B116" s="40">
        <f>VLOOKUP($A116,POOL!$H$2:$Q$974,5,FALSE)</f>
        <v>0</v>
      </c>
      <c r="C116" s="41" t="str">
        <f>VLOOKUP($A116,POOL!$H$2:$Q$974,6,FALSE)</f>
        <v>-</v>
      </c>
      <c r="D116" s="61">
        <f>VLOOKUP($A116,POOL!$H$2:$Q$974,7,FALSE)</f>
        <v>0</v>
      </c>
      <c r="E116" s="42">
        <f>VLOOKUP($A116,POOL!$H$2:$Q$974,3,FALSE)</f>
        <v>0</v>
      </c>
      <c r="F116" s="42">
        <f>VLOOKUP($A116,POOL!$H$2:$Q$974,4,FALSE)</f>
        <v>0</v>
      </c>
      <c r="O116" s="313">
        <f t="shared" si="1"/>
        <v>0</v>
      </c>
    </row>
    <row r="117" spans="1:15" ht="24" customHeight="1" x14ac:dyDescent="0.25">
      <c r="A117" s="39">
        <v>110</v>
      </c>
      <c r="B117" s="40">
        <f>VLOOKUP($A117,POOL!$H$2:$Q$974,5,FALSE)</f>
        <v>0</v>
      </c>
      <c r="C117" s="41" t="str">
        <f>VLOOKUP($A117,POOL!$H$2:$Q$974,6,FALSE)</f>
        <v>-</v>
      </c>
      <c r="D117" s="61">
        <f>VLOOKUP($A117,POOL!$H$2:$Q$974,7,FALSE)</f>
        <v>0</v>
      </c>
      <c r="E117" s="42">
        <f>VLOOKUP($A117,POOL!$H$2:$Q$974,3,FALSE)</f>
        <v>0</v>
      </c>
      <c r="F117" s="42">
        <f>VLOOKUP($A117,POOL!$H$2:$Q$974,4,FALSE)</f>
        <v>0</v>
      </c>
      <c r="O117" s="313">
        <f t="shared" si="1"/>
        <v>0</v>
      </c>
    </row>
    <row r="118" spans="1:15" ht="24" customHeight="1" x14ac:dyDescent="0.25">
      <c r="A118" s="39">
        <v>111</v>
      </c>
      <c r="B118" s="40">
        <f>VLOOKUP($A118,POOL!$H$2:$Q$974,5,FALSE)</f>
        <v>0</v>
      </c>
      <c r="C118" s="41" t="str">
        <f>VLOOKUP($A118,POOL!$H$2:$Q$974,6,FALSE)</f>
        <v>-</v>
      </c>
      <c r="D118" s="61">
        <f>VLOOKUP($A118,POOL!$H$2:$Q$974,7,FALSE)</f>
        <v>0</v>
      </c>
      <c r="E118" s="42">
        <f>VLOOKUP($A118,POOL!$H$2:$Q$974,3,FALSE)</f>
        <v>0</v>
      </c>
      <c r="F118" s="42">
        <f>VLOOKUP($A118,POOL!$H$2:$Q$974,4,FALSE)</f>
        <v>0</v>
      </c>
      <c r="O118" s="313">
        <f t="shared" si="1"/>
        <v>0</v>
      </c>
    </row>
    <row r="119" spans="1:15" ht="24" customHeight="1" x14ac:dyDescent="0.25">
      <c r="A119" s="39">
        <v>112</v>
      </c>
      <c r="B119" s="40">
        <f>VLOOKUP($A119,POOL!$H$2:$Q$974,5,FALSE)</f>
        <v>0</v>
      </c>
      <c r="C119" s="41" t="str">
        <f>VLOOKUP($A119,POOL!$H$2:$Q$974,6,FALSE)</f>
        <v>-</v>
      </c>
      <c r="D119" s="61">
        <f>VLOOKUP($A119,POOL!$H$2:$Q$974,7,FALSE)</f>
        <v>0</v>
      </c>
      <c r="E119" s="42">
        <f>VLOOKUP($A119,POOL!$H$2:$Q$974,3,FALSE)</f>
        <v>0</v>
      </c>
      <c r="F119" s="42">
        <f>VLOOKUP($A119,POOL!$H$2:$Q$974,4,FALSE)</f>
        <v>0</v>
      </c>
      <c r="O119" s="313">
        <f t="shared" si="1"/>
        <v>0</v>
      </c>
    </row>
    <row r="120" spans="1:15" ht="24" customHeight="1" x14ac:dyDescent="0.25">
      <c r="A120" s="39">
        <v>113</v>
      </c>
      <c r="B120" s="40">
        <f>VLOOKUP($A120,POOL!$H$2:$Q$974,5,FALSE)</f>
        <v>0</v>
      </c>
      <c r="C120" s="41" t="str">
        <f>VLOOKUP($A120,POOL!$H$2:$Q$974,6,FALSE)</f>
        <v>-</v>
      </c>
      <c r="D120" s="61">
        <f>VLOOKUP($A120,POOL!$H$2:$Q$974,7,FALSE)</f>
        <v>0</v>
      </c>
      <c r="E120" s="42">
        <f>VLOOKUP($A120,POOL!$H$2:$Q$974,3,FALSE)</f>
        <v>0</v>
      </c>
      <c r="F120" s="42">
        <f>VLOOKUP($A120,POOL!$H$2:$Q$974,4,FALSE)</f>
        <v>0</v>
      </c>
      <c r="O120" s="313">
        <f t="shared" si="1"/>
        <v>0</v>
      </c>
    </row>
    <row r="121" spans="1:15" ht="24" customHeight="1" x14ac:dyDescent="0.25">
      <c r="A121" s="39">
        <v>114</v>
      </c>
      <c r="B121" s="40">
        <f>VLOOKUP($A121,POOL!$H$2:$Q$974,5,FALSE)</f>
        <v>0</v>
      </c>
      <c r="C121" s="41" t="str">
        <f>VLOOKUP($A121,POOL!$H$2:$Q$974,6,FALSE)</f>
        <v>-</v>
      </c>
      <c r="D121" s="61">
        <f>VLOOKUP($A121,POOL!$H$2:$Q$974,7,FALSE)</f>
        <v>0</v>
      </c>
      <c r="E121" s="42">
        <f>VLOOKUP($A121,POOL!$H$2:$Q$974,3,FALSE)</f>
        <v>0</v>
      </c>
      <c r="F121" s="42">
        <f>VLOOKUP($A121,POOL!$H$2:$Q$974,4,FALSE)</f>
        <v>0</v>
      </c>
      <c r="O121" s="313">
        <f t="shared" si="1"/>
        <v>0</v>
      </c>
    </row>
    <row r="122" spans="1:15" ht="24" customHeight="1" x14ac:dyDescent="0.25">
      <c r="A122" s="39">
        <v>115</v>
      </c>
      <c r="B122" s="40">
        <f>VLOOKUP($A122,POOL!$H$2:$Q$974,5,FALSE)</f>
        <v>0</v>
      </c>
      <c r="C122" s="41" t="str">
        <f>VLOOKUP($A122,POOL!$H$2:$Q$974,6,FALSE)</f>
        <v>-</v>
      </c>
      <c r="D122" s="61">
        <f>VLOOKUP($A122,POOL!$H$2:$Q$974,7,FALSE)</f>
        <v>0</v>
      </c>
      <c r="E122" s="42">
        <f>VLOOKUP($A122,POOL!$H$2:$Q$974,3,FALSE)</f>
        <v>0</v>
      </c>
      <c r="F122" s="42">
        <f>VLOOKUP($A122,POOL!$H$2:$Q$974,4,FALSE)</f>
        <v>0</v>
      </c>
      <c r="O122" s="313">
        <f t="shared" si="1"/>
        <v>0</v>
      </c>
    </row>
    <row r="123" spans="1:15" ht="24" customHeight="1" x14ac:dyDescent="0.25">
      <c r="A123" s="39">
        <v>116</v>
      </c>
      <c r="B123" s="40">
        <f>VLOOKUP($A123,POOL!$H$2:$Q$974,5,FALSE)</f>
        <v>0</v>
      </c>
      <c r="C123" s="41" t="str">
        <f>VLOOKUP($A123,POOL!$H$2:$Q$974,6,FALSE)</f>
        <v>-</v>
      </c>
      <c r="D123" s="61">
        <f>VLOOKUP($A123,POOL!$H$2:$Q$974,7,FALSE)</f>
        <v>0</v>
      </c>
      <c r="E123" s="42">
        <f>VLOOKUP($A123,POOL!$H$2:$Q$974,3,FALSE)</f>
        <v>0</v>
      </c>
      <c r="F123" s="42">
        <f>VLOOKUP($A123,POOL!$H$2:$Q$974,4,FALSE)</f>
        <v>0</v>
      </c>
      <c r="O123" s="313">
        <f t="shared" si="1"/>
        <v>0</v>
      </c>
    </row>
    <row r="124" spans="1:15" ht="24" customHeight="1" x14ac:dyDescent="0.25">
      <c r="A124" s="39">
        <v>117</v>
      </c>
      <c r="B124" s="40">
        <f>VLOOKUP($A124,POOL!$H$2:$Q$974,5,FALSE)</f>
        <v>0</v>
      </c>
      <c r="C124" s="41" t="str">
        <f>VLOOKUP($A124,POOL!$H$2:$Q$974,6,FALSE)</f>
        <v>-</v>
      </c>
      <c r="D124" s="61">
        <f>VLOOKUP($A124,POOL!$H$2:$Q$974,7,FALSE)</f>
        <v>0</v>
      </c>
      <c r="E124" s="42">
        <f>VLOOKUP($A124,POOL!$H$2:$Q$974,3,FALSE)</f>
        <v>0</v>
      </c>
      <c r="F124" s="42">
        <f>VLOOKUP($A124,POOL!$H$2:$Q$974,4,FALSE)</f>
        <v>0</v>
      </c>
      <c r="O124" s="313">
        <f t="shared" si="1"/>
        <v>0</v>
      </c>
    </row>
    <row r="125" spans="1:15" ht="24" customHeight="1" x14ac:dyDescent="0.25">
      <c r="A125" s="39">
        <v>118</v>
      </c>
      <c r="B125" s="40">
        <f>VLOOKUP($A125,POOL!$H$2:$Q$974,5,FALSE)</f>
        <v>0</v>
      </c>
      <c r="C125" s="41" t="str">
        <f>VLOOKUP($A125,POOL!$H$2:$Q$974,6,FALSE)</f>
        <v>-</v>
      </c>
      <c r="D125" s="61">
        <f>VLOOKUP($A125,POOL!$H$2:$Q$974,7,FALSE)</f>
        <v>0</v>
      </c>
      <c r="E125" s="42">
        <f>VLOOKUP($A125,POOL!$H$2:$Q$974,3,FALSE)</f>
        <v>0</v>
      </c>
      <c r="F125" s="42">
        <f>VLOOKUP($A125,POOL!$H$2:$Q$974,4,FALSE)</f>
        <v>0</v>
      </c>
      <c r="O125" s="313">
        <f t="shared" si="1"/>
        <v>0</v>
      </c>
    </row>
    <row r="126" spans="1:15" ht="24" customHeight="1" x14ac:dyDescent="0.25">
      <c r="A126" s="39">
        <v>119</v>
      </c>
      <c r="B126" s="40">
        <f>VLOOKUP($A126,POOL!$H$2:$Q$974,5,FALSE)</f>
        <v>0</v>
      </c>
      <c r="C126" s="41" t="str">
        <f>VLOOKUP($A126,POOL!$H$2:$Q$974,6,FALSE)</f>
        <v>-</v>
      </c>
      <c r="D126" s="61">
        <f>VLOOKUP($A126,POOL!$H$2:$Q$974,7,FALSE)</f>
        <v>0</v>
      </c>
      <c r="E126" s="42">
        <f>VLOOKUP($A126,POOL!$H$2:$Q$974,3,FALSE)</f>
        <v>0</v>
      </c>
      <c r="F126" s="42">
        <f>VLOOKUP($A126,POOL!$H$2:$Q$974,4,FALSE)</f>
        <v>0</v>
      </c>
      <c r="O126" s="313">
        <f t="shared" si="1"/>
        <v>0</v>
      </c>
    </row>
    <row r="127" spans="1:15" ht="24" customHeight="1" x14ac:dyDescent="0.25">
      <c r="A127" s="39">
        <v>120</v>
      </c>
      <c r="B127" s="40">
        <f>VLOOKUP($A127,POOL!$H$2:$Q$974,5,FALSE)</f>
        <v>0</v>
      </c>
      <c r="C127" s="41" t="str">
        <f>VLOOKUP($A127,POOL!$H$2:$Q$974,6,FALSE)</f>
        <v>-</v>
      </c>
      <c r="D127" s="61">
        <f>VLOOKUP($A127,POOL!$H$2:$Q$974,7,FALSE)</f>
        <v>0</v>
      </c>
      <c r="E127" s="42">
        <f>VLOOKUP($A127,POOL!$H$2:$Q$974,3,FALSE)</f>
        <v>0</v>
      </c>
      <c r="F127" s="42">
        <f>VLOOKUP($A127,POOL!$H$2:$Q$974,4,FALSE)</f>
        <v>0</v>
      </c>
      <c r="O127" s="313">
        <f t="shared" si="1"/>
        <v>0</v>
      </c>
    </row>
    <row r="128" spans="1:15" ht="24" customHeight="1" x14ac:dyDescent="0.25">
      <c r="A128" s="39">
        <v>121</v>
      </c>
      <c r="B128" s="40">
        <f>VLOOKUP($A128,POOL!$H$2:$Q$974,5,FALSE)</f>
        <v>0</v>
      </c>
      <c r="C128" s="41" t="str">
        <f>VLOOKUP($A128,POOL!$H$2:$Q$974,6,FALSE)</f>
        <v>-</v>
      </c>
      <c r="D128" s="61">
        <f>VLOOKUP($A128,POOL!$H$2:$Q$974,7,FALSE)</f>
        <v>0</v>
      </c>
      <c r="E128" s="42">
        <f>VLOOKUP($A128,POOL!$H$2:$Q$974,3,FALSE)</f>
        <v>0</v>
      </c>
      <c r="F128" s="42">
        <f>VLOOKUP($A128,POOL!$H$2:$Q$974,4,FALSE)</f>
        <v>0</v>
      </c>
      <c r="O128" s="313">
        <f t="shared" si="1"/>
        <v>0</v>
      </c>
    </row>
    <row r="129" spans="1:15" ht="24" customHeight="1" x14ac:dyDescent="0.25">
      <c r="A129" s="39">
        <v>122</v>
      </c>
      <c r="B129" s="40">
        <f>VLOOKUP($A129,POOL!$H$2:$Q$974,5,FALSE)</f>
        <v>0</v>
      </c>
      <c r="C129" s="41" t="str">
        <f>VLOOKUP($A129,POOL!$H$2:$Q$974,6,FALSE)</f>
        <v>-</v>
      </c>
      <c r="D129" s="61">
        <f>VLOOKUP($A129,POOL!$H$2:$Q$974,7,FALSE)</f>
        <v>0</v>
      </c>
      <c r="E129" s="42">
        <f>VLOOKUP($A129,POOL!$H$2:$Q$974,3,FALSE)</f>
        <v>0</v>
      </c>
      <c r="F129" s="42">
        <f>VLOOKUP($A129,POOL!$H$2:$Q$974,4,FALSE)</f>
        <v>0</v>
      </c>
      <c r="O129" s="313">
        <f t="shared" si="1"/>
        <v>0</v>
      </c>
    </row>
    <row r="130" spans="1:15" ht="24" customHeight="1" x14ac:dyDescent="0.25">
      <c r="A130" s="39">
        <v>123</v>
      </c>
      <c r="B130" s="40">
        <f>VLOOKUP($A130,POOL!$H$2:$Q$974,5,FALSE)</f>
        <v>0</v>
      </c>
      <c r="C130" s="41" t="str">
        <f>VLOOKUP($A130,POOL!$H$2:$Q$974,6,FALSE)</f>
        <v>-</v>
      </c>
      <c r="D130" s="61">
        <f>VLOOKUP($A130,POOL!$H$2:$Q$974,7,FALSE)</f>
        <v>0</v>
      </c>
      <c r="E130" s="42">
        <f>VLOOKUP($A130,POOL!$H$2:$Q$974,3,FALSE)</f>
        <v>0</v>
      </c>
      <c r="F130" s="42">
        <f>VLOOKUP($A130,POOL!$H$2:$Q$974,4,FALSE)</f>
        <v>0</v>
      </c>
      <c r="O130" s="313">
        <f t="shared" si="1"/>
        <v>0</v>
      </c>
    </row>
    <row r="131" spans="1:15" ht="24" customHeight="1" x14ac:dyDescent="0.25">
      <c r="A131" s="39">
        <v>124</v>
      </c>
      <c r="B131" s="40">
        <f>VLOOKUP($A131,POOL!$H$2:$Q$974,5,FALSE)</f>
        <v>0</v>
      </c>
      <c r="C131" s="41" t="str">
        <f>VLOOKUP($A131,POOL!$H$2:$Q$974,6,FALSE)</f>
        <v>-</v>
      </c>
      <c r="D131" s="61">
        <f>VLOOKUP($A131,POOL!$H$2:$Q$974,7,FALSE)</f>
        <v>0</v>
      </c>
      <c r="E131" s="42">
        <f>VLOOKUP($A131,POOL!$H$2:$Q$974,3,FALSE)</f>
        <v>0</v>
      </c>
      <c r="F131" s="42">
        <f>VLOOKUP($A131,POOL!$H$2:$Q$974,4,FALSE)</f>
        <v>0</v>
      </c>
      <c r="O131" s="313">
        <f t="shared" si="1"/>
        <v>0</v>
      </c>
    </row>
    <row r="132" spans="1:15" ht="24" customHeight="1" x14ac:dyDescent="0.25">
      <c r="A132" s="39">
        <v>125</v>
      </c>
      <c r="B132" s="40">
        <f>VLOOKUP($A132,POOL!$H$2:$Q$974,5,FALSE)</f>
        <v>0</v>
      </c>
      <c r="C132" s="41" t="str">
        <f>VLOOKUP($A132,POOL!$H$2:$Q$974,6,FALSE)</f>
        <v>-</v>
      </c>
      <c r="D132" s="61">
        <f>VLOOKUP($A132,POOL!$H$2:$Q$974,7,FALSE)</f>
        <v>0</v>
      </c>
      <c r="E132" s="42">
        <f>VLOOKUP($A132,POOL!$H$2:$Q$974,3,FALSE)</f>
        <v>0</v>
      </c>
      <c r="F132" s="42">
        <f>VLOOKUP($A132,POOL!$H$2:$Q$974,4,FALSE)</f>
        <v>0</v>
      </c>
      <c r="O132" s="313">
        <f t="shared" si="1"/>
        <v>0</v>
      </c>
    </row>
    <row r="133" spans="1:15" ht="24" customHeight="1" x14ac:dyDescent="0.25">
      <c r="A133" s="39">
        <v>126</v>
      </c>
      <c r="B133" s="40">
        <f>VLOOKUP($A133,POOL!$H$2:$Q$974,5,FALSE)</f>
        <v>0</v>
      </c>
      <c r="C133" s="41" t="str">
        <f>VLOOKUP($A133,POOL!$H$2:$Q$974,6,FALSE)</f>
        <v>-</v>
      </c>
      <c r="D133" s="61">
        <f>VLOOKUP($A133,POOL!$H$2:$Q$974,7,FALSE)</f>
        <v>0</v>
      </c>
      <c r="E133" s="42">
        <f>VLOOKUP($A133,POOL!$H$2:$Q$974,3,FALSE)</f>
        <v>0</v>
      </c>
      <c r="F133" s="42">
        <f>VLOOKUP($A133,POOL!$H$2:$Q$974,4,FALSE)</f>
        <v>0</v>
      </c>
      <c r="O133" s="313">
        <f t="shared" si="1"/>
        <v>0</v>
      </c>
    </row>
    <row r="134" spans="1:15" ht="24" customHeight="1" x14ac:dyDescent="0.25">
      <c r="A134" s="39">
        <v>127</v>
      </c>
      <c r="B134" s="40">
        <f>VLOOKUP($A134,POOL!$H$2:$Q$974,5,FALSE)</f>
        <v>0</v>
      </c>
      <c r="C134" s="41" t="str">
        <f>VLOOKUP($A134,POOL!$H$2:$Q$974,6,FALSE)</f>
        <v>-</v>
      </c>
      <c r="D134" s="61">
        <f>VLOOKUP($A134,POOL!$H$2:$Q$974,7,FALSE)</f>
        <v>0</v>
      </c>
      <c r="E134" s="42">
        <f>VLOOKUP($A134,POOL!$H$2:$Q$974,3,FALSE)</f>
        <v>0</v>
      </c>
      <c r="F134" s="42">
        <f>VLOOKUP($A134,POOL!$H$2:$Q$974,4,FALSE)</f>
        <v>0</v>
      </c>
      <c r="O134" s="313">
        <f t="shared" si="1"/>
        <v>0</v>
      </c>
    </row>
    <row r="135" spans="1:15" ht="24" customHeight="1" x14ac:dyDescent="0.25">
      <c r="A135" s="39">
        <v>128</v>
      </c>
      <c r="B135" s="40">
        <f>VLOOKUP($A135,POOL!$H$2:$Q$974,5,FALSE)</f>
        <v>0</v>
      </c>
      <c r="C135" s="41" t="str">
        <f>VLOOKUP($A135,POOL!$H$2:$Q$974,6,FALSE)</f>
        <v>-</v>
      </c>
      <c r="D135" s="61">
        <f>VLOOKUP($A135,POOL!$H$2:$Q$974,7,FALSE)</f>
        <v>0</v>
      </c>
      <c r="E135" s="42">
        <f>VLOOKUP($A135,POOL!$H$2:$Q$974,3,FALSE)</f>
        <v>0</v>
      </c>
      <c r="F135" s="42">
        <f>VLOOKUP($A135,POOL!$H$2:$Q$974,4,FALSE)</f>
        <v>0</v>
      </c>
      <c r="O135" s="313">
        <f t="shared" si="1"/>
        <v>0</v>
      </c>
    </row>
    <row r="136" spans="1:15" ht="24" customHeight="1" x14ac:dyDescent="0.25">
      <c r="A136" s="39">
        <v>129</v>
      </c>
      <c r="B136" s="40">
        <f>VLOOKUP($A136,POOL!$H$2:$Q$974,5,FALSE)</f>
        <v>0</v>
      </c>
      <c r="C136" s="41" t="str">
        <f>VLOOKUP($A136,POOL!$H$2:$Q$974,6,FALSE)</f>
        <v>-</v>
      </c>
      <c r="D136" s="61">
        <f>VLOOKUP($A136,POOL!$H$2:$Q$974,7,FALSE)</f>
        <v>0</v>
      </c>
      <c r="E136" s="42">
        <f>VLOOKUP($A136,POOL!$H$2:$Q$974,3,FALSE)</f>
        <v>0</v>
      </c>
      <c r="F136" s="42">
        <f>VLOOKUP($A136,POOL!$H$2:$Q$974,4,FALSE)</f>
        <v>0</v>
      </c>
      <c r="O136" s="313">
        <f t="shared" si="1"/>
        <v>0</v>
      </c>
    </row>
    <row r="137" spans="1:15" ht="24" customHeight="1" x14ac:dyDescent="0.25">
      <c r="A137" s="39">
        <v>130</v>
      </c>
      <c r="B137" s="40">
        <f>VLOOKUP($A137,POOL!$H$2:$Q$974,5,FALSE)</f>
        <v>0</v>
      </c>
      <c r="C137" s="41" t="str">
        <f>VLOOKUP($A137,POOL!$H$2:$Q$974,6,FALSE)</f>
        <v>-</v>
      </c>
      <c r="D137" s="61">
        <f>VLOOKUP($A137,POOL!$H$2:$Q$974,7,FALSE)</f>
        <v>0</v>
      </c>
      <c r="E137" s="42">
        <f>VLOOKUP($A137,POOL!$H$2:$Q$974,3,FALSE)</f>
        <v>0</v>
      </c>
      <c r="F137" s="42">
        <f>VLOOKUP($A137,POOL!$H$2:$Q$974,4,FALSE)</f>
        <v>0</v>
      </c>
      <c r="O137" s="313">
        <f t="shared" ref="O137:O200" si="2">IF(B137&gt;0,1,0)</f>
        <v>0</v>
      </c>
    </row>
    <row r="138" spans="1:15" ht="24" customHeight="1" x14ac:dyDescent="0.25">
      <c r="A138" s="39">
        <v>131</v>
      </c>
      <c r="B138" s="40">
        <f>VLOOKUP($A138,POOL!$H$2:$Q$974,5,FALSE)</f>
        <v>0</v>
      </c>
      <c r="C138" s="41" t="str">
        <f>VLOOKUP($A138,POOL!$H$2:$Q$974,6,FALSE)</f>
        <v>-</v>
      </c>
      <c r="D138" s="61">
        <f>VLOOKUP($A138,POOL!$H$2:$Q$974,7,FALSE)</f>
        <v>0</v>
      </c>
      <c r="E138" s="42">
        <f>VLOOKUP($A138,POOL!$H$2:$Q$974,3,FALSE)</f>
        <v>0</v>
      </c>
      <c r="F138" s="42">
        <f>VLOOKUP($A138,POOL!$H$2:$Q$974,4,FALSE)</f>
        <v>0</v>
      </c>
      <c r="O138" s="313">
        <f t="shared" si="2"/>
        <v>0</v>
      </c>
    </row>
    <row r="139" spans="1:15" ht="24" customHeight="1" x14ac:dyDescent="0.25">
      <c r="A139" s="39">
        <v>132</v>
      </c>
      <c r="B139" s="40">
        <f>VLOOKUP($A139,POOL!$H$2:$Q$974,5,FALSE)</f>
        <v>0</v>
      </c>
      <c r="C139" s="41" t="str">
        <f>VLOOKUP($A139,POOL!$H$2:$Q$974,6,FALSE)</f>
        <v>-</v>
      </c>
      <c r="D139" s="61">
        <f>VLOOKUP($A139,POOL!$H$2:$Q$974,7,FALSE)</f>
        <v>0</v>
      </c>
      <c r="E139" s="42">
        <f>VLOOKUP($A139,POOL!$H$2:$Q$974,3,FALSE)</f>
        <v>0</v>
      </c>
      <c r="F139" s="42">
        <f>VLOOKUP($A139,POOL!$H$2:$Q$974,4,FALSE)</f>
        <v>0</v>
      </c>
      <c r="O139" s="313">
        <f t="shared" si="2"/>
        <v>0</v>
      </c>
    </row>
    <row r="140" spans="1:15" ht="24" customHeight="1" x14ac:dyDescent="0.25">
      <c r="A140" s="39">
        <v>133</v>
      </c>
      <c r="B140" s="40">
        <f>VLOOKUP($A140,POOL!$H$2:$Q$974,5,FALSE)</f>
        <v>0</v>
      </c>
      <c r="C140" s="41" t="str">
        <f>VLOOKUP($A140,POOL!$H$2:$Q$974,6,FALSE)</f>
        <v>-</v>
      </c>
      <c r="D140" s="61">
        <f>VLOOKUP($A140,POOL!$H$2:$Q$974,7,FALSE)</f>
        <v>0</v>
      </c>
      <c r="E140" s="42">
        <f>VLOOKUP($A140,POOL!$H$2:$Q$974,3,FALSE)</f>
        <v>0</v>
      </c>
      <c r="F140" s="42">
        <f>VLOOKUP($A140,POOL!$H$2:$Q$974,4,FALSE)</f>
        <v>0</v>
      </c>
      <c r="O140" s="313">
        <f t="shared" si="2"/>
        <v>0</v>
      </c>
    </row>
    <row r="141" spans="1:15" ht="24" customHeight="1" x14ac:dyDescent="0.25">
      <c r="A141" s="39">
        <v>134</v>
      </c>
      <c r="B141" s="40">
        <f>VLOOKUP($A141,POOL!$H$2:$Q$974,5,FALSE)</f>
        <v>0</v>
      </c>
      <c r="C141" s="41" t="str">
        <f>VLOOKUP($A141,POOL!$H$2:$Q$974,6,FALSE)</f>
        <v>-</v>
      </c>
      <c r="D141" s="61">
        <f>VLOOKUP($A141,POOL!$H$2:$Q$974,7,FALSE)</f>
        <v>0</v>
      </c>
      <c r="E141" s="42">
        <f>VLOOKUP($A141,POOL!$H$2:$Q$974,3,FALSE)</f>
        <v>0</v>
      </c>
      <c r="F141" s="42">
        <f>VLOOKUP($A141,POOL!$H$2:$Q$974,4,FALSE)</f>
        <v>0</v>
      </c>
      <c r="O141" s="313">
        <f t="shared" si="2"/>
        <v>0</v>
      </c>
    </row>
    <row r="142" spans="1:15" ht="24" customHeight="1" x14ac:dyDescent="0.25">
      <c r="A142" s="39">
        <v>135</v>
      </c>
      <c r="B142" s="40">
        <f>VLOOKUP($A142,POOL!$H$2:$Q$974,5,FALSE)</f>
        <v>0</v>
      </c>
      <c r="C142" s="41" t="str">
        <f>VLOOKUP($A142,POOL!$H$2:$Q$974,6,FALSE)</f>
        <v>-</v>
      </c>
      <c r="D142" s="61">
        <f>VLOOKUP($A142,POOL!$H$2:$Q$974,7,FALSE)</f>
        <v>0</v>
      </c>
      <c r="E142" s="42">
        <f>VLOOKUP($A142,POOL!$H$2:$Q$974,3,FALSE)</f>
        <v>0</v>
      </c>
      <c r="F142" s="42">
        <f>VLOOKUP($A142,POOL!$H$2:$Q$974,4,FALSE)</f>
        <v>0</v>
      </c>
      <c r="O142" s="313">
        <f t="shared" si="2"/>
        <v>0</v>
      </c>
    </row>
    <row r="143" spans="1:15" ht="24" customHeight="1" x14ac:dyDescent="0.25">
      <c r="A143" s="39">
        <v>136</v>
      </c>
      <c r="B143" s="40">
        <f>VLOOKUP($A143,POOL!$H$2:$Q$974,5,FALSE)</f>
        <v>0</v>
      </c>
      <c r="C143" s="41" t="str">
        <f>VLOOKUP($A143,POOL!$H$2:$Q$974,6,FALSE)</f>
        <v>-</v>
      </c>
      <c r="D143" s="61">
        <f>VLOOKUP($A143,POOL!$H$2:$Q$974,7,FALSE)</f>
        <v>0</v>
      </c>
      <c r="E143" s="42">
        <f>VLOOKUP($A143,POOL!$H$2:$Q$974,3,FALSE)</f>
        <v>0</v>
      </c>
      <c r="F143" s="42">
        <f>VLOOKUP($A143,POOL!$H$2:$Q$974,4,FALSE)</f>
        <v>0</v>
      </c>
      <c r="O143" s="313">
        <f t="shared" si="2"/>
        <v>0</v>
      </c>
    </row>
    <row r="144" spans="1:15" ht="24" customHeight="1" x14ac:dyDescent="0.25">
      <c r="A144" s="39">
        <v>137</v>
      </c>
      <c r="B144" s="40">
        <f>VLOOKUP($A144,POOL!$H$2:$Q$974,5,FALSE)</f>
        <v>0</v>
      </c>
      <c r="C144" s="41" t="str">
        <f>VLOOKUP($A144,POOL!$H$2:$Q$974,6,FALSE)</f>
        <v>-</v>
      </c>
      <c r="D144" s="61">
        <f>VLOOKUP($A144,POOL!$H$2:$Q$974,7,FALSE)</f>
        <v>0</v>
      </c>
      <c r="E144" s="42">
        <f>VLOOKUP($A144,POOL!$H$2:$Q$974,3,FALSE)</f>
        <v>0</v>
      </c>
      <c r="F144" s="42">
        <f>VLOOKUP($A144,POOL!$H$2:$Q$974,4,FALSE)</f>
        <v>0</v>
      </c>
      <c r="O144" s="313">
        <f t="shared" si="2"/>
        <v>0</v>
      </c>
    </row>
    <row r="145" spans="1:15" ht="24" customHeight="1" x14ac:dyDescent="0.25">
      <c r="A145" s="39">
        <v>138</v>
      </c>
      <c r="B145" s="40">
        <f>VLOOKUP($A145,POOL!$H$2:$Q$974,5,FALSE)</f>
        <v>0</v>
      </c>
      <c r="C145" s="41" t="str">
        <f>VLOOKUP($A145,POOL!$H$2:$Q$974,6,FALSE)</f>
        <v>-</v>
      </c>
      <c r="D145" s="61">
        <f>VLOOKUP($A145,POOL!$H$2:$Q$974,7,FALSE)</f>
        <v>0</v>
      </c>
      <c r="E145" s="42">
        <f>VLOOKUP($A145,POOL!$H$2:$Q$974,3,FALSE)</f>
        <v>0</v>
      </c>
      <c r="F145" s="42">
        <f>VLOOKUP($A145,POOL!$H$2:$Q$974,4,FALSE)</f>
        <v>0</v>
      </c>
      <c r="O145" s="313">
        <f t="shared" si="2"/>
        <v>0</v>
      </c>
    </row>
    <row r="146" spans="1:15" ht="24" customHeight="1" x14ac:dyDescent="0.25">
      <c r="A146" s="39">
        <v>139</v>
      </c>
      <c r="B146" s="40">
        <f>VLOOKUP($A146,POOL!$H$2:$Q$974,5,FALSE)</f>
        <v>0</v>
      </c>
      <c r="C146" s="41" t="str">
        <f>VLOOKUP($A146,POOL!$H$2:$Q$974,6,FALSE)</f>
        <v>-</v>
      </c>
      <c r="D146" s="61">
        <f>VLOOKUP($A146,POOL!$H$2:$Q$974,7,FALSE)</f>
        <v>0</v>
      </c>
      <c r="E146" s="42">
        <f>VLOOKUP($A146,POOL!$H$2:$Q$974,3,FALSE)</f>
        <v>0</v>
      </c>
      <c r="F146" s="42">
        <f>VLOOKUP($A146,POOL!$H$2:$Q$974,4,FALSE)</f>
        <v>0</v>
      </c>
      <c r="O146" s="313">
        <f t="shared" si="2"/>
        <v>0</v>
      </c>
    </row>
    <row r="147" spans="1:15" ht="24" customHeight="1" x14ac:dyDescent="0.25">
      <c r="A147" s="39">
        <v>140</v>
      </c>
      <c r="B147" s="40">
        <f>VLOOKUP($A147,POOL!$H$2:$Q$974,5,FALSE)</f>
        <v>0</v>
      </c>
      <c r="C147" s="41" t="str">
        <f>VLOOKUP($A147,POOL!$H$2:$Q$974,6,FALSE)</f>
        <v>-</v>
      </c>
      <c r="D147" s="61">
        <f>VLOOKUP($A147,POOL!$H$2:$Q$974,7,FALSE)</f>
        <v>0</v>
      </c>
      <c r="E147" s="42">
        <f>VLOOKUP($A147,POOL!$H$2:$Q$974,3,FALSE)</f>
        <v>0</v>
      </c>
      <c r="F147" s="42">
        <f>VLOOKUP($A147,POOL!$H$2:$Q$974,4,FALSE)</f>
        <v>0</v>
      </c>
      <c r="O147" s="313">
        <f t="shared" si="2"/>
        <v>0</v>
      </c>
    </row>
    <row r="148" spans="1:15" ht="24" customHeight="1" x14ac:dyDescent="0.25">
      <c r="A148" s="39">
        <v>141</v>
      </c>
      <c r="B148" s="40">
        <f>VLOOKUP($A148,POOL!$H$2:$Q$974,5,FALSE)</f>
        <v>0</v>
      </c>
      <c r="C148" s="41" t="str">
        <f>VLOOKUP($A148,POOL!$H$2:$Q$974,6,FALSE)</f>
        <v>-</v>
      </c>
      <c r="D148" s="61">
        <f>VLOOKUP($A148,POOL!$H$2:$Q$974,7,FALSE)</f>
        <v>0</v>
      </c>
      <c r="E148" s="42">
        <f>VLOOKUP($A148,POOL!$H$2:$Q$974,3,FALSE)</f>
        <v>0</v>
      </c>
      <c r="F148" s="42">
        <f>VLOOKUP($A148,POOL!$H$2:$Q$974,4,FALSE)</f>
        <v>0</v>
      </c>
      <c r="O148" s="313">
        <f t="shared" si="2"/>
        <v>0</v>
      </c>
    </row>
    <row r="149" spans="1:15" ht="24" customHeight="1" x14ac:dyDescent="0.25">
      <c r="A149" s="39">
        <v>142</v>
      </c>
      <c r="B149" s="40">
        <f>VLOOKUP($A149,POOL!$H$2:$Q$974,5,FALSE)</f>
        <v>0</v>
      </c>
      <c r="C149" s="41" t="str">
        <f>VLOOKUP($A149,POOL!$H$2:$Q$974,6,FALSE)</f>
        <v>-</v>
      </c>
      <c r="D149" s="61">
        <f>VLOOKUP($A149,POOL!$H$2:$Q$974,7,FALSE)</f>
        <v>0</v>
      </c>
      <c r="E149" s="42">
        <f>VLOOKUP($A149,POOL!$H$2:$Q$974,3,FALSE)</f>
        <v>0</v>
      </c>
      <c r="F149" s="42">
        <f>VLOOKUP($A149,POOL!$H$2:$Q$974,4,FALSE)</f>
        <v>0</v>
      </c>
      <c r="O149" s="313">
        <f t="shared" si="2"/>
        <v>0</v>
      </c>
    </row>
    <row r="150" spans="1:15" ht="24" customHeight="1" x14ac:dyDescent="0.25">
      <c r="A150" s="39">
        <v>143</v>
      </c>
      <c r="B150" s="40">
        <f>VLOOKUP($A150,POOL!$H$2:$Q$974,5,FALSE)</f>
        <v>0</v>
      </c>
      <c r="C150" s="41" t="str">
        <f>VLOOKUP($A150,POOL!$H$2:$Q$974,6,FALSE)</f>
        <v>-</v>
      </c>
      <c r="D150" s="61">
        <f>VLOOKUP($A150,POOL!$H$2:$Q$974,7,FALSE)</f>
        <v>0</v>
      </c>
      <c r="E150" s="42">
        <f>VLOOKUP($A150,POOL!$H$2:$Q$974,3,FALSE)</f>
        <v>0</v>
      </c>
      <c r="F150" s="42">
        <f>VLOOKUP($A150,POOL!$H$2:$Q$974,4,FALSE)</f>
        <v>0</v>
      </c>
      <c r="O150" s="313">
        <f t="shared" si="2"/>
        <v>0</v>
      </c>
    </row>
    <row r="151" spans="1:15" ht="24" customHeight="1" x14ac:dyDescent="0.25">
      <c r="A151" s="39">
        <v>144</v>
      </c>
      <c r="B151" s="40">
        <f>VLOOKUP($A151,POOL!$H$2:$Q$974,5,FALSE)</f>
        <v>0</v>
      </c>
      <c r="C151" s="41" t="str">
        <f>VLOOKUP($A151,POOL!$H$2:$Q$974,6,FALSE)</f>
        <v>-</v>
      </c>
      <c r="D151" s="61">
        <f>VLOOKUP($A151,POOL!$H$2:$Q$974,7,FALSE)</f>
        <v>0</v>
      </c>
      <c r="E151" s="42">
        <f>VLOOKUP($A151,POOL!$H$2:$Q$974,3,FALSE)</f>
        <v>0</v>
      </c>
      <c r="F151" s="42">
        <f>VLOOKUP($A151,POOL!$H$2:$Q$974,4,FALSE)</f>
        <v>0</v>
      </c>
      <c r="O151" s="313">
        <f t="shared" si="2"/>
        <v>0</v>
      </c>
    </row>
    <row r="152" spans="1:15" ht="24" customHeight="1" x14ac:dyDescent="0.25">
      <c r="A152" s="39">
        <v>145</v>
      </c>
      <c r="B152" s="40">
        <f>VLOOKUP($A152,POOL!$H$2:$Q$974,5,FALSE)</f>
        <v>0</v>
      </c>
      <c r="C152" s="41" t="str">
        <f>VLOOKUP($A152,POOL!$H$2:$Q$974,6,FALSE)</f>
        <v>-</v>
      </c>
      <c r="D152" s="61">
        <f>VLOOKUP($A152,POOL!$H$2:$Q$974,7,FALSE)</f>
        <v>0</v>
      </c>
      <c r="E152" s="42">
        <f>VLOOKUP($A152,POOL!$H$2:$Q$974,3,FALSE)</f>
        <v>0</v>
      </c>
      <c r="F152" s="42">
        <f>VLOOKUP($A152,POOL!$H$2:$Q$974,4,FALSE)</f>
        <v>0</v>
      </c>
      <c r="O152" s="313">
        <f t="shared" si="2"/>
        <v>0</v>
      </c>
    </row>
    <row r="153" spans="1:15" ht="24" customHeight="1" x14ac:dyDescent="0.25">
      <c r="A153" s="39">
        <v>146</v>
      </c>
      <c r="B153" s="40">
        <f>VLOOKUP($A153,POOL!$H$2:$Q$974,5,FALSE)</f>
        <v>0</v>
      </c>
      <c r="C153" s="41" t="str">
        <f>VLOOKUP($A153,POOL!$H$2:$Q$974,6,FALSE)</f>
        <v>-</v>
      </c>
      <c r="D153" s="61">
        <f>VLOOKUP($A153,POOL!$H$2:$Q$974,7,FALSE)</f>
        <v>0</v>
      </c>
      <c r="E153" s="42">
        <f>VLOOKUP($A153,POOL!$H$2:$Q$974,3,FALSE)</f>
        <v>0</v>
      </c>
      <c r="F153" s="42">
        <f>VLOOKUP($A153,POOL!$H$2:$Q$974,4,FALSE)</f>
        <v>0</v>
      </c>
      <c r="O153" s="313">
        <f t="shared" si="2"/>
        <v>0</v>
      </c>
    </row>
    <row r="154" spans="1:15" ht="24" customHeight="1" x14ac:dyDescent="0.25">
      <c r="A154" s="39">
        <v>147</v>
      </c>
      <c r="B154" s="40">
        <f>VLOOKUP($A154,POOL!$H$2:$Q$974,5,FALSE)</f>
        <v>0</v>
      </c>
      <c r="C154" s="41" t="str">
        <f>VLOOKUP($A154,POOL!$H$2:$Q$974,6,FALSE)</f>
        <v>-</v>
      </c>
      <c r="D154" s="61">
        <f>VLOOKUP($A154,POOL!$H$2:$Q$974,7,FALSE)</f>
        <v>0</v>
      </c>
      <c r="E154" s="42">
        <f>VLOOKUP($A154,POOL!$H$2:$Q$974,3,FALSE)</f>
        <v>0</v>
      </c>
      <c r="F154" s="42">
        <f>VLOOKUP($A154,POOL!$H$2:$Q$974,4,FALSE)</f>
        <v>0</v>
      </c>
      <c r="O154" s="313">
        <f t="shared" si="2"/>
        <v>0</v>
      </c>
    </row>
    <row r="155" spans="1:15" ht="24" customHeight="1" x14ac:dyDescent="0.25">
      <c r="A155" s="39">
        <v>148</v>
      </c>
      <c r="B155" s="40">
        <f>VLOOKUP($A155,POOL!$H$2:$Q$974,5,FALSE)</f>
        <v>0</v>
      </c>
      <c r="C155" s="41" t="str">
        <f>VLOOKUP($A155,POOL!$H$2:$Q$974,6,FALSE)</f>
        <v>-</v>
      </c>
      <c r="D155" s="61">
        <f>VLOOKUP($A155,POOL!$H$2:$Q$974,7,FALSE)</f>
        <v>0</v>
      </c>
      <c r="E155" s="42">
        <f>VLOOKUP($A155,POOL!$H$2:$Q$974,3,FALSE)</f>
        <v>0</v>
      </c>
      <c r="F155" s="42">
        <f>VLOOKUP($A155,POOL!$H$2:$Q$974,4,FALSE)</f>
        <v>0</v>
      </c>
      <c r="O155" s="313">
        <f t="shared" si="2"/>
        <v>0</v>
      </c>
    </row>
    <row r="156" spans="1:15" ht="24" customHeight="1" x14ac:dyDescent="0.25">
      <c r="A156" s="39">
        <v>149</v>
      </c>
      <c r="B156" s="40">
        <f>VLOOKUP($A156,POOL!$H$2:$Q$974,5,FALSE)</f>
        <v>0</v>
      </c>
      <c r="C156" s="41" t="str">
        <f>VLOOKUP($A156,POOL!$H$2:$Q$974,6,FALSE)</f>
        <v>-</v>
      </c>
      <c r="D156" s="61">
        <f>VLOOKUP($A156,POOL!$H$2:$Q$974,7,FALSE)</f>
        <v>0</v>
      </c>
      <c r="E156" s="42">
        <f>VLOOKUP($A156,POOL!$H$2:$Q$974,3,FALSE)</f>
        <v>0</v>
      </c>
      <c r="F156" s="42">
        <f>VLOOKUP($A156,POOL!$H$2:$Q$974,4,FALSE)</f>
        <v>0</v>
      </c>
      <c r="O156" s="313">
        <f t="shared" si="2"/>
        <v>0</v>
      </c>
    </row>
    <row r="157" spans="1:15" ht="24" customHeight="1" x14ac:dyDescent="0.25">
      <c r="A157" s="39">
        <v>150</v>
      </c>
      <c r="B157" s="40">
        <f>VLOOKUP($A157,POOL!$H$2:$Q$974,5,FALSE)</f>
        <v>0</v>
      </c>
      <c r="C157" s="41" t="str">
        <f>VLOOKUP($A157,POOL!$H$2:$Q$974,6,FALSE)</f>
        <v>-</v>
      </c>
      <c r="D157" s="61">
        <f>VLOOKUP($A157,POOL!$H$2:$Q$974,7,FALSE)</f>
        <v>0</v>
      </c>
      <c r="E157" s="42">
        <f>VLOOKUP($A157,POOL!$H$2:$Q$974,3,FALSE)</f>
        <v>0</v>
      </c>
      <c r="F157" s="42">
        <f>VLOOKUP($A157,POOL!$H$2:$Q$974,4,FALSE)</f>
        <v>0</v>
      </c>
      <c r="O157" s="313">
        <f t="shared" si="2"/>
        <v>0</v>
      </c>
    </row>
    <row r="158" spans="1:15" ht="24" customHeight="1" x14ac:dyDescent="0.25">
      <c r="A158" s="39">
        <v>151</v>
      </c>
      <c r="B158" s="40">
        <f>VLOOKUP($A158,POOL!$H$2:$Q$974,5,FALSE)</f>
        <v>0</v>
      </c>
      <c r="C158" s="41" t="str">
        <f>VLOOKUP($A158,POOL!$H$2:$Q$974,6,FALSE)</f>
        <v>-</v>
      </c>
      <c r="D158" s="61">
        <f>VLOOKUP($A158,POOL!$H$2:$Q$974,7,FALSE)</f>
        <v>0</v>
      </c>
      <c r="E158" s="42">
        <f>VLOOKUP($A158,POOL!$H$2:$Q$974,3,FALSE)</f>
        <v>0</v>
      </c>
      <c r="F158" s="42">
        <f>VLOOKUP($A158,POOL!$H$2:$Q$974,4,FALSE)</f>
        <v>0</v>
      </c>
      <c r="O158" s="313">
        <f t="shared" si="2"/>
        <v>0</v>
      </c>
    </row>
    <row r="159" spans="1:15" ht="24" customHeight="1" x14ac:dyDescent="0.25">
      <c r="A159" s="39">
        <v>152</v>
      </c>
      <c r="B159" s="40">
        <f>VLOOKUP($A159,POOL!$H$2:$Q$974,5,FALSE)</f>
        <v>0</v>
      </c>
      <c r="C159" s="41" t="str">
        <f>VLOOKUP($A159,POOL!$H$2:$Q$974,6,FALSE)</f>
        <v>-</v>
      </c>
      <c r="D159" s="61">
        <f>VLOOKUP($A159,POOL!$H$2:$Q$974,7,FALSE)</f>
        <v>0</v>
      </c>
      <c r="E159" s="42">
        <f>VLOOKUP($A159,POOL!$H$2:$Q$974,3,FALSE)</f>
        <v>0</v>
      </c>
      <c r="F159" s="42">
        <f>VLOOKUP($A159,POOL!$H$2:$Q$974,4,FALSE)</f>
        <v>0</v>
      </c>
      <c r="O159" s="313">
        <f t="shared" si="2"/>
        <v>0</v>
      </c>
    </row>
    <row r="160" spans="1:15" ht="24" customHeight="1" x14ac:dyDescent="0.25">
      <c r="A160" s="39">
        <v>153</v>
      </c>
      <c r="B160" s="40">
        <f>VLOOKUP($A160,POOL!$H$2:$Q$974,5,FALSE)</f>
        <v>0</v>
      </c>
      <c r="C160" s="41" t="str">
        <f>VLOOKUP($A160,POOL!$H$2:$Q$974,6,FALSE)</f>
        <v>-</v>
      </c>
      <c r="D160" s="61">
        <f>VLOOKUP($A160,POOL!$H$2:$Q$974,7,FALSE)</f>
        <v>0</v>
      </c>
      <c r="E160" s="42">
        <f>VLOOKUP($A160,POOL!$H$2:$Q$974,3,FALSE)</f>
        <v>0</v>
      </c>
      <c r="F160" s="42">
        <f>VLOOKUP($A160,POOL!$H$2:$Q$974,4,FALSE)</f>
        <v>0</v>
      </c>
      <c r="O160" s="313">
        <f t="shared" si="2"/>
        <v>0</v>
      </c>
    </row>
    <row r="161" spans="1:15" ht="24" customHeight="1" x14ac:dyDescent="0.25">
      <c r="A161" s="39">
        <v>154</v>
      </c>
      <c r="B161" s="40">
        <f>VLOOKUP($A161,POOL!$H$2:$Q$974,5,FALSE)</f>
        <v>0</v>
      </c>
      <c r="C161" s="41" t="str">
        <f>VLOOKUP($A161,POOL!$H$2:$Q$974,6,FALSE)</f>
        <v>-</v>
      </c>
      <c r="D161" s="61">
        <f>VLOOKUP($A161,POOL!$H$2:$Q$974,7,FALSE)</f>
        <v>0</v>
      </c>
      <c r="E161" s="42">
        <f>VLOOKUP($A161,POOL!$H$2:$Q$974,3,FALSE)</f>
        <v>0</v>
      </c>
      <c r="F161" s="42">
        <f>VLOOKUP($A161,POOL!$H$2:$Q$974,4,FALSE)</f>
        <v>0</v>
      </c>
      <c r="O161" s="313">
        <f t="shared" si="2"/>
        <v>0</v>
      </c>
    </row>
    <row r="162" spans="1:15" ht="24" customHeight="1" x14ac:dyDescent="0.25">
      <c r="A162" s="39">
        <v>155</v>
      </c>
      <c r="B162" s="40">
        <f>VLOOKUP($A162,POOL!$H$2:$Q$974,5,FALSE)</f>
        <v>0</v>
      </c>
      <c r="C162" s="41" t="str">
        <f>VLOOKUP($A162,POOL!$H$2:$Q$974,6,FALSE)</f>
        <v>-</v>
      </c>
      <c r="D162" s="61">
        <f>VLOOKUP($A162,POOL!$H$2:$Q$974,7,FALSE)</f>
        <v>0</v>
      </c>
      <c r="E162" s="42">
        <f>VLOOKUP($A162,POOL!$H$2:$Q$974,3,FALSE)</f>
        <v>0</v>
      </c>
      <c r="F162" s="42">
        <f>VLOOKUP($A162,POOL!$H$2:$Q$974,4,FALSE)</f>
        <v>0</v>
      </c>
      <c r="O162" s="313">
        <f t="shared" si="2"/>
        <v>0</v>
      </c>
    </row>
    <row r="163" spans="1:15" ht="24" customHeight="1" x14ac:dyDescent="0.25">
      <c r="A163" s="39">
        <v>156</v>
      </c>
      <c r="B163" s="40">
        <f>VLOOKUP($A163,POOL!$H$2:$Q$974,5,FALSE)</f>
        <v>0</v>
      </c>
      <c r="C163" s="41" t="str">
        <f>VLOOKUP($A163,POOL!$H$2:$Q$974,6,FALSE)</f>
        <v>-</v>
      </c>
      <c r="D163" s="61">
        <f>VLOOKUP($A163,POOL!$H$2:$Q$974,7,FALSE)</f>
        <v>0</v>
      </c>
      <c r="E163" s="42">
        <f>VLOOKUP($A163,POOL!$H$2:$Q$974,3,FALSE)</f>
        <v>0</v>
      </c>
      <c r="F163" s="42">
        <f>VLOOKUP($A163,POOL!$H$2:$Q$974,4,FALSE)</f>
        <v>0</v>
      </c>
      <c r="O163" s="313">
        <f t="shared" si="2"/>
        <v>0</v>
      </c>
    </row>
    <row r="164" spans="1:15" ht="24" customHeight="1" x14ac:dyDescent="0.25">
      <c r="A164" s="39">
        <v>157</v>
      </c>
      <c r="B164" s="40">
        <f>VLOOKUP($A164,POOL!$H$2:$Q$974,5,FALSE)</f>
        <v>0</v>
      </c>
      <c r="C164" s="41" t="str">
        <f>VLOOKUP($A164,POOL!$H$2:$Q$974,6,FALSE)</f>
        <v>-</v>
      </c>
      <c r="D164" s="61">
        <f>VLOOKUP($A164,POOL!$H$2:$Q$974,7,FALSE)</f>
        <v>0</v>
      </c>
      <c r="E164" s="42">
        <f>VLOOKUP($A164,POOL!$H$2:$Q$974,3,FALSE)</f>
        <v>0</v>
      </c>
      <c r="F164" s="42">
        <f>VLOOKUP($A164,POOL!$H$2:$Q$974,4,FALSE)</f>
        <v>0</v>
      </c>
      <c r="O164" s="313">
        <f t="shared" si="2"/>
        <v>0</v>
      </c>
    </row>
    <row r="165" spans="1:15" ht="24" customHeight="1" x14ac:dyDescent="0.25">
      <c r="A165" s="39">
        <v>158</v>
      </c>
      <c r="B165" s="40">
        <f>VLOOKUP($A165,POOL!$H$2:$Q$974,5,FALSE)</f>
        <v>0</v>
      </c>
      <c r="C165" s="41" t="str">
        <f>VLOOKUP($A165,POOL!$H$2:$Q$974,6,FALSE)</f>
        <v>-</v>
      </c>
      <c r="D165" s="61">
        <f>VLOOKUP($A165,POOL!$H$2:$Q$974,7,FALSE)</f>
        <v>0</v>
      </c>
      <c r="E165" s="42">
        <f>VLOOKUP($A165,POOL!$H$2:$Q$974,3,FALSE)</f>
        <v>0</v>
      </c>
      <c r="F165" s="42">
        <f>VLOOKUP($A165,POOL!$H$2:$Q$974,4,FALSE)</f>
        <v>0</v>
      </c>
      <c r="O165" s="313">
        <f t="shared" si="2"/>
        <v>0</v>
      </c>
    </row>
    <row r="166" spans="1:15" ht="24" customHeight="1" x14ac:dyDescent="0.25">
      <c r="A166" s="39">
        <v>159</v>
      </c>
      <c r="B166" s="40">
        <f>VLOOKUP($A166,POOL!$H$2:$Q$974,5,FALSE)</f>
        <v>0</v>
      </c>
      <c r="C166" s="41" t="str">
        <f>VLOOKUP($A166,POOL!$H$2:$Q$974,6,FALSE)</f>
        <v>-</v>
      </c>
      <c r="D166" s="61">
        <f>VLOOKUP($A166,POOL!$H$2:$Q$974,7,FALSE)</f>
        <v>0</v>
      </c>
      <c r="E166" s="42">
        <f>VLOOKUP($A166,POOL!$H$2:$Q$974,3,FALSE)</f>
        <v>0</v>
      </c>
      <c r="F166" s="42">
        <f>VLOOKUP($A166,POOL!$H$2:$Q$974,4,FALSE)</f>
        <v>0</v>
      </c>
      <c r="O166" s="313">
        <f t="shared" si="2"/>
        <v>0</v>
      </c>
    </row>
    <row r="167" spans="1:15" ht="24" customHeight="1" x14ac:dyDescent="0.25">
      <c r="A167" s="39">
        <v>160</v>
      </c>
      <c r="B167" s="40">
        <f>VLOOKUP($A167,POOL!$H$2:$Q$974,5,FALSE)</f>
        <v>0</v>
      </c>
      <c r="C167" s="41" t="str">
        <f>VLOOKUP($A167,POOL!$H$2:$Q$974,6,FALSE)</f>
        <v>-</v>
      </c>
      <c r="D167" s="61">
        <f>VLOOKUP($A167,POOL!$H$2:$Q$974,7,FALSE)</f>
        <v>0</v>
      </c>
      <c r="E167" s="42">
        <f>VLOOKUP($A167,POOL!$H$2:$Q$974,3,FALSE)</f>
        <v>0</v>
      </c>
      <c r="F167" s="42">
        <f>VLOOKUP($A167,POOL!$H$2:$Q$974,4,FALSE)</f>
        <v>0</v>
      </c>
      <c r="O167" s="313">
        <f t="shared" si="2"/>
        <v>0</v>
      </c>
    </row>
    <row r="168" spans="1:15" ht="24" customHeight="1" x14ac:dyDescent="0.25">
      <c r="A168" s="39">
        <v>161</v>
      </c>
      <c r="B168" s="40">
        <f>VLOOKUP($A168,POOL!$H$2:$Q$974,5,FALSE)</f>
        <v>0</v>
      </c>
      <c r="C168" s="41" t="str">
        <f>VLOOKUP($A168,POOL!$H$2:$Q$974,6,FALSE)</f>
        <v>-</v>
      </c>
      <c r="D168" s="61">
        <f>VLOOKUP($A168,POOL!$H$2:$Q$974,7,FALSE)</f>
        <v>0</v>
      </c>
      <c r="E168" s="42">
        <f>VLOOKUP($A168,POOL!$H$2:$Q$974,3,FALSE)</f>
        <v>0</v>
      </c>
      <c r="F168" s="42">
        <f>VLOOKUP($A168,POOL!$H$2:$Q$974,4,FALSE)</f>
        <v>0</v>
      </c>
      <c r="O168" s="313">
        <f t="shared" si="2"/>
        <v>0</v>
      </c>
    </row>
    <row r="169" spans="1:15" ht="24" customHeight="1" x14ac:dyDescent="0.25">
      <c r="A169" s="39">
        <v>162</v>
      </c>
      <c r="B169" s="40">
        <f>VLOOKUP($A169,POOL!$H$2:$Q$974,5,FALSE)</f>
        <v>0</v>
      </c>
      <c r="C169" s="41" t="str">
        <f>VLOOKUP($A169,POOL!$H$2:$Q$974,6,FALSE)</f>
        <v>-</v>
      </c>
      <c r="D169" s="61">
        <f>VLOOKUP($A169,POOL!$H$2:$Q$974,7,FALSE)</f>
        <v>0</v>
      </c>
      <c r="E169" s="42">
        <f>VLOOKUP($A169,POOL!$H$2:$Q$974,3,FALSE)</f>
        <v>0</v>
      </c>
      <c r="F169" s="42">
        <f>VLOOKUP($A169,POOL!$H$2:$Q$974,4,FALSE)</f>
        <v>0</v>
      </c>
      <c r="O169" s="313">
        <f t="shared" si="2"/>
        <v>0</v>
      </c>
    </row>
    <row r="170" spans="1:15" ht="24" customHeight="1" x14ac:dyDescent="0.25">
      <c r="A170" s="39">
        <v>163</v>
      </c>
      <c r="B170" s="40">
        <f>VLOOKUP($A170,POOL!$H$2:$Q$974,5,FALSE)</f>
        <v>0</v>
      </c>
      <c r="C170" s="41" t="str">
        <f>VLOOKUP($A170,POOL!$H$2:$Q$974,6,FALSE)</f>
        <v>-</v>
      </c>
      <c r="D170" s="61">
        <f>VLOOKUP($A170,POOL!$H$2:$Q$974,7,FALSE)</f>
        <v>0</v>
      </c>
      <c r="E170" s="42">
        <f>VLOOKUP($A170,POOL!$H$2:$Q$974,3,FALSE)</f>
        <v>0</v>
      </c>
      <c r="F170" s="42">
        <f>VLOOKUP($A170,POOL!$H$2:$Q$974,4,FALSE)</f>
        <v>0</v>
      </c>
      <c r="O170" s="313">
        <f t="shared" si="2"/>
        <v>0</v>
      </c>
    </row>
    <row r="171" spans="1:15" ht="24" customHeight="1" x14ac:dyDescent="0.25">
      <c r="A171" s="39">
        <v>164</v>
      </c>
      <c r="B171" s="40">
        <f>VLOOKUP($A171,POOL!$H$2:$Q$974,5,FALSE)</f>
        <v>0</v>
      </c>
      <c r="C171" s="41" t="str">
        <f>VLOOKUP($A171,POOL!$H$2:$Q$974,6,FALSE)</f>
        <v>-</v>
      </c>
      <c r="D171" s="61">
        <f>VLOOKUP($A171,POOL!$H$2:$Q$974,7,FALSE)</f>
        <v>0</v>
      </c>
      <c r="E171" s="42">
        <f>VLOOKUP($A171,POOL!$H$2:$Q$974,3,FALSE)</f>
        <v>0</v>
      </c>
      <c r="F171" s="42">
        <f>VLOOKUP($A171,POOL!$H$2:$Q$974,4,FALSE)</f>
        <v>0</v>
      </c>
      <c r="O171" s="313">
        <f t="shared" si="2"/>
        <v>0</v>
      </c>
    </row>
    <row r="172" spans="1:15" ht="24" customHeight="1" x14ac:dyDescent="0.25">
      <c r="A172" s="39">
        <v>165</v>
      </c>
      <c r="B172" s="40">
        <f>VLOOKUP($A172,POOL!$H$2:$Q$974,5,FALSE)</f>
        <v>0</v>
      </c>
      <c r="C172" s="41" t="str">
        <f>VLOOKUP($A172,POOL!$H$2:$Q$974,6,FALSE)</f>
        <v>-</v>
      </c>
      <c r="D172" s="61">
        <f>VLOOKUP($A172,POOL!$H$2:$Q$974,7,FALSE)</f>
        <v>0</v>
      </c>
      <c r="E172" s="42">
        <f>VLOOKUP($A172,POOL!$H$2:$Q$974,3,FALSE)</f>
        <v>0</v>
      </c>
      <c r="F172" s="42">
        <f>VLOOKUP($A172,POOL!$H$2:$Q$974,4,FALSE)</f>
        <v>0</v>
      </c>
      <c r="O172" s="313">
        <f t="shared" si="2"/>
        <v>0</v>
      </c>
    </row>
    <row r="173" spans="1:15" ht="24" customHeight="1" x14ac:dyDescent="0.25">
      <c r="A173" s="39">
        <v>166</v>
      </c>
      <c r="B173" s="40">
        <f>VLOOKUP($A173,POOL!$H$2:$Q$974,5,FALSE)</f>
        <v>0</v>
      </c>
      <c r="C173" s="41" t="str">
        <f>VLOOKUP($A173,POOL!$H$2:$Q$974,6,FALSE)</f>
        <v>-</v>
      </c>
      <c r="D173" s="61">
        <f>VLOOKUP($A173,POOL!$H$2:$Q$974,7,FALSE)</f>
        <v>0</v>
      </c>
      <c r="E173" s="42">
        <f>VLOOKUP($A173,POOL!$H$2:$Q$974,3,FALSE)</f>
        <v>0</v>
      </c>
      <c r="F173" s="42">
        <f>VLOOKUP($A173,POOL!$H$2:$Q$974,4,FALSE)</f>
        <v>0</v>
      </c>
      <c r="O173" s="313">
        <f t="shared" si="2"/>
        <v>0</v>
      </c>
    </row>
    <row r="174" spans="1:15" ht="24" customHeight="1" x14ac:dyDescent="0.25">
      <c r="A174" s="39">
        <v>167</v>
      </c>
      <c r="B174" s="40">
        <f>VLOOKUP($A174,POOL!$H$2:$Q$974,5,FALSE)</f>
        <v>0</v>
      </c>
      <c r="C174" s="41" t="str">
        <f>VLOOKUP($A174,POOL!$H$2:$Q$974,6,FALSE)</f>
        <v>-</v>
      </c>
      <c r="D174" s="61">
        <f>VLOOKUP($A174,POOL!$H$2:$Q$974,7,FALSE)</f>
        <v>0</v>
      </c>
      <c r="E174" s="42">
        <f>VLOOKUP($A174,POOL!$H$2:$Q$974,3,FALSE)</f>
        <v>0</v>
      </c>
      <c r="F174" s="42">
        <f>VLOOKUP($A174,POOL!$H$2:$Q$974,4,FALSE)</f>
        <v>0</v>
      </c>
      <c r="O174" s="313">
        <f t="shared" si="2"/>
        <v>0</v>
      </c>
    </row>
    <row r="175" spans="1:15" ht="24" customHeight="1" x14ac:dyDescent="0.25">
      <c r="A175" s="39">
        <v>168</v>
      </c>
      <c r="B175" s="40">
        <f>VLOOKUP($A175,POOL!$H$2:$Q$974,5,FALSE)</f>
        <v>0</v>
      </c>
      <c r="C175" s="41" t="str">
        <f>VLOOKUP($A175,POOL!$H$2:$Q$974,6,FALSE)</f>
        <v>-</v>
      </c>
      <c r="D175" s="61">
        <f>VLOOKUP($A175,POOL!$H$2:$Q$974,7,FALSE)</f>
        <v>0</v>
      </c>
      <c r="E175" s="42">
        <f>VLOOKUP($A175,POOL!$H$2:$Q$974,3,FALSE)</f>
        <v>0</v>
      </c>
      <c r="F175" s="42">
        <f>VLOOKUP($A175,POOL!$H$2:$Q$974,4,FALSE)</f>
        <v>0</v>
      </c>
      <c r="O175" s="313">
        <f t="shared" si="2"/>
        <v>0</v>
      </c>
    </row>
    <row r="176" spans="1:15" ht="24" customHeight="1" x14ac:dyDescent="0.25">
      <c r="A176" s="39">
        <v>169</v>
      </c>
      <c r="B176" s="40">
        <f>VLOOKUP($A176,POOL!$H$2:$Q$974,5,FALSE)</f>
        <v>0</v>
      </c>
      <c r="C176" s="41" t="str">
        <f>VLOOKUP($A176,POOL!$H$2:$Q$974,6,FALSE)</f>
        <v>-</v>
      </c>
      <c r="D176" s="61">
        <f>VLOOKUP($A176,POOL!$H$2:$Q$974,7,FALSE)</f>
        <v>0</v>
      </c>
      <c r="E176" s="42">
        <f>VLOOKUP($A176,POOL!$H$2:$Q$974,3,FALSE)</f>
        <v>0</v>
      </c>
      <c r="F176" s="42">
        <f>VLOOKUP($A176,POOL!$H$2:$Q$974,4,FALSE)</f>
        <v>0</v>
      </c>
      <c r="O176" s="313">
        <f t="shared" si="2"/>
        <v>0</v>
      </c>
    </row>
    <row r="177" spans="1:15" ht="24" customHeight="1" x14ac:dyDescent="0.25">
      <c r="A177" s="39">
        <v>170</v>
      </c>
      <c r="B177" s="40">
        <f>VLOOKUP($A177,POOL!$H$2:$Q$974,5,FALSE)</f>
        <v>0</v>
      </c>
      <c r="C177" s="41" t="str">
        <f>VLOOKUP($A177,POOL!$H$2:$Q$974,6,FALSE)</f>
        <v>-</v>
      </c>
      <c r="D177" s="61">
        <f>VLOOKUP($A177,POOL!$H$2:$Q$974,7,FALSE)</f>
        <v>0</v>
      </c>
      <c r="E177" s="42">
        <f>VLOOKUP($A177,POOL!$H$2:$Q$974,3,FALSE)</f>
        <v>0</v>
      </c>
      <c r="F177" s="42">
        <f>VLOOKUP($A177,POOL!$H$2:$Q$974,4,FALSE)</f>
        <v>0</v>
      </c>
      <c r="O177" s="313">
        <f t="shared" si="2"/>
        <v>0</v>
      </c>
    </row>
    <row r="178" spans="1:15" ht="24" customHeight="1" x14ac:dyDescent="0.25">
      <c r="A178" s="39">
        <v>171</v>
      </c>
      <c r="B178" s="40">
        <f>VLOOKUP($A178,POOL!$H$2:$Q$974,5,FALSE)</f>
        <v>0</v>
      </c>
      <c r="C178" s="41" t="str">
        <f>VLOOKUP($A178,POOL!$H$2:$Q$974,6,FALSE)</f>
        <v>-</v>
      </c>
      <c r="D178" s="61">
        <f>VLOOKUP($A178,POOL!$H$2:$Q$974,7,FALSE)</f>
        <v>0</v>
      </c>
      <c r="E178" s="42">
        <f>VLOOKUP($A178,POOL!$H$2:$Q$974,3,FALSE)</f>
        <v>0</v>
      </c>
      <c r="F178" s="42">
        <f>VLOOKUP($A178,POOL!$H$2:$Q$974,4,FALSE)</f>
        <v>0</v>
      </c>
      <c r="O178" s="313">
        <f t="shared" si="2"/>
        <v>0</v>
      </c>
    </row>
    <row r="179" spans="1:15" ht="24" customHeight="1" x14ac:dyDescent="0.25">
      <c r="A179" s="39">
        <v>172</v>
      </c>
      <c r="B179" s="40">
        <f>VLOOKUP($A179,POOL!$H$2:$Q$974,5,FALSE)</f>
        <v>0</v>
      </c>
      <c r="C179" s="41" t="str">
        <f>VLOOKUP($A179,POOL!$H$2:$Q$974,6,FALSE)</f>
        <v>-</v>
      </c>
      <c r="D179" s="61">
        <f>VLOOKUP($A179,POOL!$H$2:$Q$974,7,FALSE)</f>
        <v>0</v>
      </c>
      <c r="E179" s="42">
        <f>VLOOKUP($A179,POOL!$H$2:$Q$974,3,FALSE)</f>
        <v>0</v>
      </c>
      <c r="F179" s="42">
        <f>VLOOKUP($A179,POOL!$H$2:$Q$974,4,FALSE)</f>
        <v>0</v>
      </c>
      <c r="O179" s="313">
        <f t="shared" si="2"/>
        <v>0</v>
      </c>
    </row>
    <row r="180" spans="1:15" ht="24" customHeight="1" x14ac:dyDescent="0.25">
      <c r="A180" s="39">
        <v>173</v>
      </c>
      <c r="B180" s="40">
        <f>VLOOKUP($A180,POOL!$H$2:$Q$974,5,FALSE)</f>
        <v>0</v>
      </c>
      <c r="C180" s="41" t="str">
        <f>VLOOKUP($A180,POOL!$H$2:$Q$974,6,FALSE)</f>
        <v>-</v>
      </c>
      <c r="D180" s="61">
        <f>VLOOKUP($A180,POOL!$H$2:$Q$974,7,FALSE)</f>
        <v>0</v>
      </c>
      <c r="E180" s="42">
        <f>VLOOKUP($A180,POOL!$H$2:$Q$974,3,FALSE)</f>
        <v>0</v>
      </c>
      <c r="F180" s="42">
        <f>VLOOKUP($A180,POOL!$H$2:$Q$974,4,FALSE)</f>
        <v>0</v>
      </c>
      <c r="O180" s="313">
        <f t="shared" si="2"/>
        <v>0</v>
      </c>
    </row>
    <row r="181" spans="1:15" ht="24" customHeight="1" x14ac:dyDescent="0.25">
      <c r="A181" s="39">
        <v>174</v>
      </c>
      <c r="B181" s="40">
        <f>VLOOKUP($A181,POOL!$H$2:$Q$974,5,FALSE)</f>
        <v>0</v>
      </c>
      <c r="C181" s="41" t="str">
        <f>VLOOKUP($A181,POOL!$H$2:$Q$974,6,FALSE)</f>
        <v>-</v>
      </c>
      <c r="D181" s="61">
        <f>VLOOKUP($A181,POOL!$H$2:$Q$974,7,FALSE)</f>
        <v>0</v>
      </c>
      <c r="E181" s="42">
        <f>VLOOKUP($A181,POOL!$H$2:$Q$974,3,FALSE)</f>
        <v>0</v>
      </c>
      <c r="F181" s="42">
        <f>VLOOKUP($A181,POOL!$H$2:$Q$974,4,FALSE)</f>
        <v>0</v>
      </c>
      <c r="O181" s="313">
        <f t="shared" si="2"/>
        <v>0</v>
      </c>
    </row>
    <row r="182" spans="1:15" ht="24" customHeight="1" x14ac:dyDescent="0.25">
      <c r="A182" s="39">
        <v>175</v>
      </c>
      <c r="B182" s="40">
        <f>VLOOKUP($A182,POOL!$H$2:$Q$974,5,FALSE)</f>
        <v>0</v>
      </c>
      <c r="C182" s="41" t="str">
        <f>VLOOKUP($A182,POOL!$H$2:$Q$974,6,FALSE)</f>
        <v>-</v>
      </c>
      <c r="D182" s="61">
        <f>VLOOKUP($A182,POOL!$H$2:$Q$974,7,FALSE)</f>
        <v>0</v>
      </c>
      <c r="E182" s="42">
        <f>VLOOKUP($A182,POOL!$H$2:$Q$974,3,FALSE)</f>
        <v>0</v>
      </c>
      <c r="F182" s="42">
        <f>VLOOKUP($A182,POOL!$H$2:$Q$974,4,FALSE)</f>
        <v>0</v>
      </c>
      <c r="O182" s="313">
        <f t="shared" si="2"/>
        <v>0</v>
      </c>
    </row>
    <row r="183" spans="1:15" ht="24" customHeight="1" x14ac:dyDescent="0.25">
      <c r="A183" s="39">
        <v>176</v>
      </c>
      <c r="B183" s="40">
        <f>VLOOKUP($A183,POOL!$H$2:$Q$974,5,FALSE)</f>
        <v>0</v>
      </c>
      <c r="C183" s="41" t="str">
        <f>VLOOKUP($A183,POOL!$H$2:$Q$974,6,FALSE)</f>
        <v>-</v>
      </c>
      <c r="D183" s="61">
        <f>VLOOKUP($A183,POOL!$H$2:$Q$974,7,FALSE)</f>
        <v>0</v>
      </c>
      <c r="E183" s="42">
        <f>VLOOKUP($A183,POOL!$H$2:$Q$974,3,FALSE)</f>
        <v>0</v>
      </c>
      <c r="F183" s="42">
        <f>VLOOKUP($A183,POOL!$H$2:$Q$974,4,FALSE)</f>
        <v>0</v>
      </c>
      <c r="O183" s="313">
        <f t="shared" si="2"/>
        <v>0</v>
      </c>
    </row>
    <row r="184" spans="1:15" ht="24" customHeight="1" x14ac:dyDescent="0.25">
      <c r="A184" s="39">
        <v>177</v>
      </c>
      <c r="B184" s="40">
        <f>VLOOKUP($A184,POOL!$H$2:$Q$974,5,FALSE)</f>
        <v>0</v>
      </c>
      <c r="C184" s="41" t="str">
        <f>VLOOKUP($A184,POOL!$H$2:$Q$974,6,FALSE)</f>
        <v>-</v>
      </c>
      <c r="D184" s="61">
        <f>VLOOKUP($A184,POOL!$H$2:$Q$974,7,FALSE)</f>
        <v>0</v>
      </c>
      <c r="E184" s="42">
        <f>VLOOKUP($A184,POOL!$H$2:$Q$974,3,FALSE)</f>
        <v>0</v>
      </c>
      <c r="F184" s="42">
        <f>VLOOKUP($A184,POOL!$H$2:$Q$974,4,FALSE)</f>
        <v>0</v>
      </c>
      <c r="O184" s="313">
        <f t="shared" si="2"/>
        <v>0</v>
      </c>
    </row>
    <row r="185" spans="1:15" ht="24" customHeight="1" x14ac:dyDescent="0.25">
      <c r="A185" s="39">
        <v>178</v>
      </c>
      <c r="B185" s="40">
        <f>VLOOKUP($A185,POOL!$H$2:$Q$974,5,FALSE)</f>
        <v>0</v>
      </c>
      <c r="C185" s="41" t="str">
        <f>VLOOKUP($A185,POOL!$H$2:$Q$974,6,FALSE)</f>
        <v>-</v>
      </c>
      <c r="D185" s="61">
        <f>VLOOKUP($A185,POOL!$H$2:$Q$974,7,FALSE)</f>
        <v>0</v>
      </c>
      <c r="E185" s="42">
        <f>VLOOKUP($A185,POOL!$H$2:$Q$974,3,FALSE)</f>
        <v>0</v>
      </c>
      <c r="F185" s="42">
        <f>VLOOKUP($A185,POOL!$H$2:$Q$974,4,FALSE)</f>
        <v>0</v>
      </c>
      <c r="O185" s="313">
        <f t="shared" si="2"/>
        <v>0</v>
      </c>
    </row>
    <row r="186" spans="1:15" ht="24" customHeight="1" x14ac:dyDescent="0.25">
      <c r="A186" s="39">
        <v>179</v>
      </c>
      <c r="B186" s="40">
        <f>VLOOKUP($A186,POOL!$H$2:$Q$974,5,FALSE)</f>
        <v>0</v>
      </c>
      <c r="C186" s="41" t="str">
        <f>VLOOKUP($A186,POOL!$H$2:$Q$974,6,FALSE)</f>
        <v>-</v>
      </c>
      <c r="D186" s="61">
        <f>VLOOKUP($A186,POOL!$H$2:$Q$974,7,FALSE)</f>
        <v>0</v>
      </c>
      <c r="E186" s="42">
        <f>VLOOKUP($A186,POOL!$H$2:$Q$974,3,FALSE)</f>
        <v>0</v>
      </c>
      <c r="F186" s="42">
        <f>VLOOKUP($A186,POOL!$H$2:$Q$974,4,FALSE)</f>
        <v>0</v>
      </c>
      <c r="O186" s="313">
        <f t="shared" si="2"/>
        <v>0</v>
      </c>
    </row>
    <row r="187" spans="1:15" ht="24" customHeight="1" x14ac:dyDescent="0.25">
      <c r="A187" s="39">
        <v>180</v>
      </c>
      <c r="B187" s="40">
        <f>VLOOKUP($A187,POOL!$H$2:$Q$974,5,FALSE)</f>
        <v>0</v>
      </c>
      <c r="C187" s="41" t="str">
        <f>VLOOKUP($A187,POOL!$H$2:$Q$974,6,FALSE)</f>
        <v>-</v>
      </c>
      <c r="D187" s="61">
        <f>VLOOKUP($A187,POOL!$H$2:$Q$974,7,FALSE)</f>
        <v>0</v>
      </c>
      <c r="E187" s="42">
        <f>VLOOKUP($A187,POOL!$H$2:$Q$974,3,FALSE)</f>
        <v>0</v>
      </c>
      <c r="F187" s="42">
        <f>VLOOKUP($A187,POOL!$H$2:$Q$974,4,FALSE)</f>
        <v>0</v>
      </c>
      <c r="O187" s="313">
        <f t="shared" si="2"/>
        <v>0</v>
      </c>
    </row>
    <row r="188" spans="1:15" ht="24" customHeight="1" x14ac:dyDescent="0.25">
      <c r="A188" s="39">
        <v>181</v>
      </c>
      <c r="B188" s="40">
        <f>VLOOKUP($A188,POOL!$H$2:$Q$974,5,FALSE)</f>
        <v>0</v>
      </c>
      <c r="C188" s="41" t="str">
        <f>VLOOKUP($A188,POOL!$H$2:$Q$974,6,FALSE)</f>
        <v>-</v>
      </c>
      <c r="D188" s="61">
        <f>VLOOKUP($A188,POOL!$H$2:$Q$974,7,FALSE)</f>
        <v>0</v>
      </c>
      <c r="E188" s="42">
        <f>VLOOKUP($A188,POOL!$H$2:$Q$974,3,FALSE)</f>
        <v>0</v>
      </c>
      <c r="F188" s="42">
        <f>VLOOKUP($A188,POOL!$H$2:$Q$974,4,FALSE)</f>
        <v>0</v>
      </c>
      <c r="O188" s="313">
        <f t="shared" si="2"/>
        <v>0</v>
      </c>
    </row>
    <row r="189" spans="1:15" ht="24" customHeight="1" x14ac:dyDescent="0.25">
      <c r="A189" s="39">
        <v>182</v>
      </c>
      <c r="B189" s="40">
        <f>VLOOKUP($A189,POOL!$H$2:$Q$974,5,FALSE)</f>
        <v>0</v>
      </c>
      <c r="C189" s="41" t="str">
        <f>VLOOKUP($A189,POOL!$H$2:$Q$974,6,FALSE)</f>
        <v>-</v>
      </c>
      <c r="D189" s="61">
        <f>VLOOKUP($A189,POOL!$H$2:$Q$974,7,FALSE)</f>
        <v>0</v>
      </c>
      <c r="E189" s="42">
        <f>VLOOKUP($A189,POOL!$H$2:$Q$974,3,FALSE)</f>
        <v>0</v>
      </c>
      <c r="F189" s="42">
        <f>VLOOKUP($A189,POOL!$H$2:$Q$974,4,FALSE)</f>
        <v>0</v>
      </c>
      <c r="O189" s="313">
        <f t="shared" si="2"/>
        <v>0</v>
      </c>
    </row>
    <row r="190" spans="1:15" ht="24" customHeight="1" x14ac:dyDescent="0.25">
      <c r="A190" s="39">
        <v>183</v>
      </c>
      <c r="B190" s="40">
        <f>VLOOKUP($A190,POOL!$H$2:$Q$974,5,FALSE)</f>
        <v>0</v>
      </c>
      <c r="C190" s="41" t="str">
        <f>VLOOKUP($A190,POOL!$H$2:$Q$974,6,FALSE)</f>
        <v>-</v>
      </c>
      <c r="D190" s="61">
        <f>VLOOKUP($A190,POOL!$H$2:$Q$974,7,FALSE)</f>
        <v>0</v>
      </c>
      <c r="E190" s="42">
        <f>VLOOKUP($A190,POOL!$H$2:$Q$974,3,FALSE)</f>
        <v>0</v>
      </c>
      <c r="F190" s="42">
        <f>VLOOKUP($A190,POOL!$H$2:$Q$974,4,FALSE)</f>
        <v>0</v>
      </c>
      <c r="O190" s="313">
        <f t="shared" si="2"/>
        <v>0</v>
      </c>
    </row>
    <row r="191" spans="1:15" ht="24" customHeight="1" x14ac:dyDescent="0.25">
      <c r="A191" s="39">
        <v>184</v>
      </c>
      <c r="B191" s="40">
        <f>VLOOKUP($A191,POOL!$H$2:$Q$974,5,FALSE)</f>
        <v>0</v>
      </c>
      <c r="C191" s="41" t="str">
        <f>VLOOKUP($A191,POOL!$H$2:$Q$974,6,FALSE)</f>
        <v>-</v>
      </c>
      <c r="D191" s="61">
        <f>VLOOKUP($A191,POOL!$H$2:$Q$974,7,FALSE)</f>
        <v>0</v>
      </c>
      <c r="E191" s="42">
        <f>VLOOKUP($A191,POOL!$H$2:$Q$974,3,FALSE)</f>
        <v>0</v>
      </c>
      <c r="F191" s="42">
        <f>VLOOKUP($A191,POOL!$H$2:$Q$974,4,FALSE)</f>
        <v>0</v>
      </c>
      <c r="O191" s="313">
        <f t="shared" si="2"/>
        <v>0</v>
      </c>
    </row>
    <row r="192" spans="1:15" ht="24" customHeight="1" x14ac:dyDescent="0.25">
      <c r="A192" s="39">
        <v>185</v>
      </c>
      <c r="B192" s="40">
        <f>VLOOKUP($A192,POOL!$H$2:$Q$974,5,FALSE)</f>
        <v>0</v>
      </c>
      <c r="C192" s="41" t="str">
        <f>VLOOKUP($A192,POOL!$H$2:$Q$974,6,FALSE)</f>
        <v>-</v>
      </c>
      <c r="D192" s="61">
        <f>VLOOKUP($A192,POOL!$H$2:$Q$974,7,FALSE)</f>
        <v>0</v>
      </c>
      <c r="E192" s="42">
        <f>VLOOKUP($A192,POOL!$H$2:$Q$974,3,FALSE)</f>
        <v>0</v>
      </c>
      <c r="F192" s="42">
        <f>VLOOKUP($A192,POOL!$H$2:$Q$974,4,FALSE)</f>
        <v>0</v>
      </c>
      <c r="O192" s="313">
        <f t="shared" si="2"/>
        <v>0</v>
      </c>
    </row>
    <row r="193" spans="1:15" ht="24" customHeight="1" x14ac:dyDescent="0.25">
      <c r="A193" s="39">
        <v>186</v>
      </c>
      <c r="B193" s="40">
        <f>VLOOKUP($A193,POOL!$H$2:$Q$974,5,FALSE)</f>
        <v>0</v>
      </c>
      <c r="C193" s="41" t="str">
        <f>VLOOKUP($A193,POOL!$H$2:$Q$974,6,FALSE)</f>
        <v>-</v>
      </c>
      <c r="D193" s="61">
        <f>VLOOKUP($A193,POOL!$H$2:$Q$974,7,FALSE)</f>
        <v>0</v>
      </c>
      <c r="E193" s="42">
        <f>VLOOKUP($A193,POOL!$H$2:$Q$974,3,FALSE)</f>
        <v>0</v>
      </c>
      <c r="F193" s="42">
        <f>VLOOKUP($A193,POOL!$H$2:$Q$974,4,FALSE)</f>
        <v>0</v>
      </c>
      <c r="O193" s="313">
        <f t="shared" si="2"/>
        <v>0</v>
      </c>
    </row>
    <row r="194" spans="1:15" ht="24" customHeight="1" x14ac:dyDescent="0.25">
      <c r="A194" s="39">
        <v>187</v>
      </c>
      <c r="B194" s="40">
        <f>VLOOKUP($A194,POOL!$H$2:$Q$974,5,FALSE)</f>
        <v>0</v>
      </c>
      <c r="C194" s="41" t="str">
        <f>VLOOKUP($A194,POOL!$H$2:$Q$974,6,FALSE)</f>
        <v>-</v>
      </c>
      <c r="D194" s="61">
        <f>VLOOKUP($A194,POOL!$H$2:$Q$974,7,FALSE)</f>
        <v>0</v>
      </c>
      <c r="E194" s="42">
        <f>VLOOKUP($A194,POOL!$H$2:$Q$974,3,FALSE)</f>
        <v>0</v>
      </c>
      <c r="F194" s="42">
        <f>VLOOKUP($A194,POOL!$H$2:$Q$974,4,FALSE)</f>
        <v>0</v>
      </c>
      <c r="O194" s="313">
        <f t="shared" si="2"/>
        <v>0</v>
      </c>
    </row>
    <row r="195" spans="1:15" ht="24" customHeight="1" x14ac:dyDescent="0.25">
      <c r="A195" s="39">
        <v>188</v>
      </c>
      <c r="B195" s="40">
        <f>VLOOKUP($A195,POOL!$H$2:$Q$974,5,FALSE)</f>
        <v>0</v>
      </c>
      <c r="C195" s="41" t="str">
        <f>VLOOKUP($A195,POOL!$H$2:$Q$974,6,FALSE)</f>
        <v>-</v>
      </c>
      <c r="D195" s="61">
        <f>VLOOKUP($A195,POOL!$H$2:$Q$974,7,FALSE)</f>
        <v>0</v>
      </c>
      <c r="E195" s="42">
        <f>VLOOKUP($A195,POOL!$H$2:$Q$974,3,FALSE)</f>
        <v>0</v>
      </c>
      <c r="F195" s="42">
        <f>VLOOKUP($A195,POOL!$H$2:$Q$974,4,FALSE)</f>
        <v>0</v>
      </c>
      <c r="O195" s="313">
        <f t="shared" si="2"/>
        <v>0</v>
      </c>
    </row>
    <row r="196" spans="1:15" ht="24" customHeight="1" x14ac:dyDescent="0.25">
      <c r="A196" s="39">
        <v>189</v>
      </c>
      <c r="B196" s="40">
        <f>VLOOKUP($A196,POOL!$H$2:$Q$974,5,FALSE)</f>
        <v>0</v>
      </c>
      <c r="C196" s="41" t="str">
        <f>VLOOKUP($A196,POOL!$H$2:$Q$974,6,FALSE)</f>
        <v>-</v>
      </c>
      <c r="D196" s="61">
        <f>VLOOKUP($A196,POOL!$H$2:$Q$974,7,FALSE)</f>
        <v>0</v>
      </c>
      <c r="E196" s="42">
        <f>VLOOKUP($A196,POOL!$H$2:$Q$974,3,FALSE)</f>
        <v>0</v>
      </c>
      <c r="F196" s="42">
        <f>VLOOKUP($A196,POOL!$H$2:$Q$974,4,FALSE)</f>
        <v>0</v>
      </c>
      <c r="O196" s="313">
        <f t="shared" si="2"/>
        <v>0</v>
      </c>
    </row>
    <row r="197" spans="1:15" ht="24" customHeight="1" x14ac:dyDescent="0.25">
      <c r="A197" s="39">
        <v>190</v>
      </c>
      <c r="B197" s="40">
        <f>VLOOKUP($A197,POOL!$H$2:$Q$974,5,FALSE)</f>
        <v>0</v>
      </c>
      <c r="C197" s="41" t="str">
        <f>VLOOKUP($A197,POOL!$H$2:$Q$974,6,FALSE)</f>
        <v>-</v>
      </c>
      <c r="D197" s="61">
        <f>VLOOKUP($A197,POOL!$H$2:$Q$974,7,FALSE)</f>
        <v>0</v>
      </c>
      <c r="E197" s="42">
        <f>VLOOKUP($A197,POOL!$H$2:$Q$974,3,FALSE)</f>
        <v>0</v>
      </c>
      <c r="F197" s="42">
        <f>VLOOKUP($A197,POOL!$H$2:$Q$974,4,FALSE)</f>
        <v>0</v>
      </c>
      <c r="O197" s="313">
        <f t="shared" si="2"/>
        <v>0</v>
      </c>
    </row>
    <row r="198" spans="1:15" ht="24" customHeight="1" x14ac:dyDescent="0.25">
      <c r="A198" s="39">
        <v>191</v>
      </c>
      <c r="B198" s="40">
        <f>VLOOKUP($A198,POOL!$H$2:$Q$974,5,FALSE)</f>
        <v>0</v>
      </c>
      <c r="C198" s="41" t="str">
        <f>VLOOKUP($A198,POOL!$H$2:$Q$974,6,FALSE)</f>
        <v>-</v>
      </c>
      <c r="D198" s="61">
        <f>VLOOKUP($A198,POOL!$H$2:$Q$974,7,FALSE)</f>
        <v>0</v>
      </c>
      <c r="E198" s="42">
        <f>VLOOKUP($A198,POOL!$H$2:$Q$974,3,FALSE)</f>
        <v>0</v>
      </c>
      <c r="F198" s="42">
        <f>VLOOKUP($A198,POOL!$H$2:$Q$974,4,FALSE)</f>
        <v>0</v>
      </c>
      <c r="O198" s="313">
        <f t="shared" si="2"/>
        <v>0</v>
      </c>
    </row>
    <row r="199" spans="1:15" ht="24" customHeight="1" x14ac:dyDescent="0.25">
      <c r="A199" s="39">
        <v>192</v>
      </c>
      <c r="B199" s="40">
        <f>VLOOKUP($A199,POOL!$H$2:$Q$974,5,FALSE)</f>
        <v>0</v>
      </c>
      <c r="C199" s="41" t="str">
        <f>VLOOKUP($A199,POOL!$H$2:$Q$974,6,FALSE)</f>
        <v>-</v>
      </c>
      <c r="D199" s="61">
        <f>VLOOKUP($A199,POOL!$H$2:$Q$974,7,FALSE)</f>
        <v>0</v>
      </c>
      <c r="E199" s="42">
        <f>VLOOKUP($A199,POOL!$H$2:$Q$974,3,FALSE)</f>
        <v>0</v>
      </c>
      <c r="F199" s="42">
        <f>VLOOKUP($A199,POOL!$H$2:$Q$974,4,FALSE)</f>
        <v>0</v>
      </c>
      <c r="O199" s="313">
        <f t="shared" si="2"/>
        <v>0</v>
      </c>
    </row>
    <row r="200" spans="1:15" ht="24" customHeight="1" x14ac:dyDescent="0.25">
      <c r="A200" s="39">
        <v>193</v>
      </c>
      <c r="B200" s="40">
        <f>VLOOKUP($A200,POOL!$H$2:$Q$974,5,FALSE)</f>
        <v>0</v>
      </c>
      <c r="C200" s="41" t="str">
        <f>VLOOKUP($A200,POOL!$H$2:$Q$974,6,FALSE)</f>
        <v>-</v>
      </c>
      <c r="D200" s="61">
        <f>VLOOKUP($A200,POOL!$H$2:$Q$974,7,FALSE)</f>
        <v>0</v>
      </c>
      <c r="E200" s="42">
        <f>VLOOKUP($A200,POOL!$H$2:$Q$974,3,FALSE)</f>
        <v>0</v>
      </c>
      <c r="F200" s="42">
        <f>VLOOKUP($A200,POOL!$H$2:$Q$974,4,FALSE)</f>
        <v>0</v>
      </c>
      <c r="O200" s="313">
        <f t="shared" si="2"/>
        <v>0</v>
      </c>
    </row>
    <row r="201" spans="1:15" ht="24" customHeight="1" x14ac:dyDescent="0.25">
      <c r="A201" s="39">
        <v>194</v>
      </c>
      <c r="B201" s="40">
        <f>VLOOKUP($A201,POOL!$H$2:$Q$974,5,FALSE)</f>
        <v>0</v>
      </c>
      <c r="C201" s="41" t="str">
        <f>VLOOKUP($A201,POOL!$H$2:$Q$974,6,FALSE)</f>
        <v>-</v>
      </c>
      <c r="D201" s="61">
        <f>VLOOKUP($A201,POOL!$H$2:$Q$974,7,FALSE)</f>
        <v>0</v>
      </c>
      <c r="E201" s="42">
        <f>VLOOKUP($A201,POOL!$H$2:$Q$974,3,FALSE)</f>
        <v>0</v>
      </c>
      <c r="F201" s="42">
        <f>VLOOKUP($A201,POOL!$H$2:$Q$974,4,FALSE)</f>
        <v>0</v>
      </c>
      <c r="O201" s="313">
        <f t="shared" ref="O201:O264" si="3">IF(B201&gt;0,1,0)</f>
        <v>0</v>
      </c>
    </row>
    <row r="202" spans="1:15" ht="24" customHeight="1" x14ac:dyDescent="0.25">
      <c r="A202" s="39">
        <v>195</v>
      </c>
      <c r="B202" s="40">
        <f>VLOOKUP($A202,POOL!$H$2:$Q$974,5,FALSE)</f>
        <v>0</v>
      </c>
      <c r="C202" s="41" t="str">
        <f>VLOOKUP($A202,POOL!$H$2:$Q$974,6,FALSE)</f>
        <v>-</v>
      </c>
      <c r="D202" s="61">
        <f>VLOOKUP($A202,POOL!$H$2:$Q$974,7,FALSE)</f>
        <v>0</v>
      </c>
      <c r="E202" s="42">
        <f>VLOOKUP($A202,POOL!$H$2:$Q$974,3,FALSE)</f>
        <v>0</v>
      </c>
      <c r="F202" s="42">
        <f>VLOOKUP($A202,POOL!$H$2:$Q$974,4,FALSE)</f>
        <v>0</v>
      </c>
      <c r="O202" s="313">
        <f t="shared" si="3"/>
        <v>0</v>
      </c>
    </row>
    <row r="203" spans="1:15" ht="24" customHeight="1" x14ac:dyDescent="0.25">
      <c r="A203" s="39">
        <v>196</v>
      </c>
      <c r="B203" s="40">
        <f>VLOOKUP($A203,POOL!$H$2:$Q$974,5,FALSE)</f>
        <v>0</v>
      </c>
      <c r="C203" s="41" t="str">
        <f>VLOOKUP($A203,POOL!$H$2:$Q$974,6,FALSE)</f>
        <v>-</v>
      </c>
      <c r="D203" s="61">
        <f>VLOOKUP($A203,POOL!$H$2:$Q$974,7,FALSE)</f>
        <v>0</v>
      </c>
      <c r="E203" s="42">
        <f>VLOOKUP($A203,POOL!$H$2:$Q$974,3,FALSE)</f>
        <v>0</v>
      </c>
      <c r="F203" s="42">
        <f>VLOOKUP($A203,POOL!$H$2:$Q$974,4,FALSE)</f>
        <v>0</v>
      </c>
      <c r="O203" s="313">
        <f t="shared" si="3"/>
        <v>0</v>
      </c>
    </row>
    <row r="204" spans="1:15" ht="24" customHeight="1" x14ac:dyDescent="0.25">
      <c r="A204" s="39">
        <v>197</v>
      </c>
      <c r="B204" s="40">
        <f>VLOOKUP($A204,POOL!$H$2:$Q$974,5,FALSE)</f>
        <v>0</v>
      </c>
      <c r="C204" s="41" t="str">
        <f>VLOOKUP($A204,POOL!$H$2:$Q$974,6,FALSE)</f>
        <v>-</v>
      </c>
      <c r="D204" s="61">
        <f>VLOOKUP($A204,POOL!$H$2:$Q$974,7,FALSE)</f>
        <v>0</v>
      </c>
      <c r="E204" s="42">
        <f>VLOOKUP($A204,POOL!$H$2:$Q$974,3,FALSE)</f>
        <v>0</v>
      </c>
      <c r="F204" s="42">
        <f>VLOOKUP($A204,POOL!$H$2:$Q$974,4,FALSE)</f>
        <v>0</v>
      </c>
      <c r="O204" s="313">
        <f t="shared" si="3"/>
        <v>0</v>
      </c>
    </row>
    <row r="205" spans="1:15" ht="24" customHeight="1" x14ac:dyDescent="0.25">
      <c r="A205" s="39">
        <v>198</v>
      </c>
      <c r="B205" s="40">
        <f>VLOOKUP($A205,POOL!$H$2:$Q$974,5,FALSE)</f>
        <v>0</v>
      </c>
      <c r="C205" s="41" t="str">
        <f>VLOOKUP($A205,POOL!$H$2:$Q$974,6,FALSE)</f>
        <v>-</v>
      </c>
      <c r="D205" s="61">
        <f>VLOOKUP($A205,POOL!$H$2:$Q$974,7,FALSE)</f>
        <v>0</v>
      </c>
      <c r="E205" s="42">
        <f>VLOOKUP($A205,POOL!$H$2:$Q$974,3,FALSE)</f>
        <v>0</v>
      </c>
      <c r="F205" s="42">
        <f>VLOOKUP($A205,POOL!$H$2:$Q$974,4,FALSE)</f>
        <v>0</v>
      </c>
      <c r="O205" s="313">
        <f t="shared" si="3"/>
        <v>0</v>
      </c>
    </row>
    <row r="206" spans="1:15" ht="24" customHeight="1" x14ac:dyDescent="0.25">
      <c r="A206" s="39">
        <v>199</v>
      </c>
      <c r="B206" s="40">
        <f>VLOOKUP($A206,POOL!$H$2:$Q$974,5,FALSE)</f>
        <v>0</v>
      </c>
      <c r="C206" s="41" t="str">
        <f>VLOOKUP($A206,POOL!$H$2:$Q$974,6,FALSE)</f>
        <v>-</v>
      </c>
      <c r="D206" s="61">
        <f>VLOOKUP($A206,POOL!$H$2:$Q$974,7,FALSE)</f>
        <v>0</v>
      </c>
      <c r="E206" s="42">
        <f>VLOOKUP($A206,POOL!$H$2:$Q$974,3,FALSE)</f>
        <v>0</v>
      </c>
      <c r="F206" s="42">
        <f>VLOOKUP($A206,POOL!$H$2:$Q$974,4,FALSE)</f>
        <v>0</v>
      </c>
      <c r="O206" s="313">
        <f t="shared" si="3"/>
        <v>0</v>
      </c>
    </row>
    <row r="207" spans="1:15" ht="24" customHeight="1" x14ac:dyDescent="0.25">
      <c r="A207" s="39">
        <v>200</v>
      </c>
      <c r="B207" s="40">
        <f>VLOOKUP($A207,POOL!$H$2:$Q$974,5,FALSE)</f>
        <v>0</v>
      </c>
      <c r="C207" s="41" t="str">
        <f>VLOOKUP($A207,POOL!$H$2:$Q$974,6,FALSE)</f>
        <v>-</v>
      </c>
      <c r="D207" s="61">
        <f>VLOOKUP($A207,POOL!$H$2:$Q$974,7,FALSE)</f>
        <v>0</v>
      </c>
      <c r="E207" s="42">
        <f>VLOOKUP($A207,POOL!$H$2:$Q$974,3,FALSE)</f>
        <v>0</v>
      </c>
      <c r="F207" s="42">
        <f>VLOOKUP($A207,POOL!$H$2:$Q$974,4,FALSE)</f>
        <v>0</v>
      </c>
      <c r="O207" s="313">
        <f t="shared" si="3"/>
        <v>0</v>
      </c>
    </row>
    <row r="208" spans="1:15" ht="24" customHeight="1" x14ac:dyDescent="0.25">
      <c r="A208" s="39">
        <v>201</v>
      </c>
      <c r="B208" s="40">
        <f>VLOOKUP($A208,POOL!$H$2:$Q$974,5,FALSE)</f>
        <v>0</v>
      </c>
      <c r="C208" s="41" t="str">
        <f>VLOOKUP($A208,POOL!$H$2:$Q$974,6,FALSE)</f>
        <v>-</v>
      </c>
      <c r="D208" s="61">
        <f>VLOOKUP($A208,POOL!$H$2:$Q$974,7,FALSE)</f>
        <v>0</v>
      </c>
      <c r="E208" s="42">
        <f>VLOOKUP($A208,POOL!$H$2:$Q$974,3,FALSE)</f>
        <v>0</v>
      </c>
      <c r="F208" s="42">
        <f>VLOOKUP($A208,POOL!$H$2:$Q$974,4,FALSE)</f>
        <v>0</v>
      </c>
      <c r="O208" s="313">
        <f t="shared" si="3"/>
        <v>0</v>
      </c>
    </row>
    <row r="209" spans="1:15" ht="24" customHeight="1" x14ac:dyDescent="0.25">
      <c r="A209" s="39">
        <v>202</v>
      </c>
      <c r="B209" s="40">
        <f>VLOOKUP($A209,POOL!$H$2:$Q$974,5,FALSE)</f>
        <v>0</v>
      </c>
      <c r="C209" s="41" t="str">
        <f>VLOOKUP($A209,POOL!$H$2:$Q$974,6,FALSE)</f>
        <v>-</v>
      </c>
      <c r="D209" s="61">
        <f>VLOOKUP($A209,POOL!$H$2:$Q$974,7,FALSE)</f>
        <v>0</v>
      </c>
      <c r="E209" s="42">
        <f>VLOOKUP($A209,POOL!$H$2:$Q$974,3,FALSE)</f>
        <v>0</v>
      </c>
      <c r="F209" s="42">
        <f>VLOOKUP($A209,POOL!$H$2:$Q$974,4,FALSE)</f>
        <v>0</v>
      </c>
      <c r="O209" s="313">
        <f t="shared" si="3"/>
        <v>0</v>
      </c>
    </row>
    <row r="210" spans="1:15" ht="24" customHeight="1" x14ac:dyDescent="0.25">
      <c r="A210" s="39">
        <v>203</v>
      </c>
      <c r="B210" s="40">
        <f>VLOOKUP($A210,POOL!$H$2:$Q$974,5,FALSE)</f>
        <v>0</v>
      </c>
      <c r="C210" s="41" t="str">
        <f>VLOOKUP($A210,POOL!$H$2:$Q$974,6,FALSE)</f>
        <v>-</v>
      </c>
      <c r="D210" s="61">
        <f>VLOOKUP($A210,POOL!$H$2:$Q$974,7,FALSE)</f>
        <v>0</v>
      </c>
      <c r="E210" s="42">
        <f>VLOOKUP($A210,POOL!$H$2:$Q$974,3,FALSE)</f>
        <v>0</v>
      </c>
      <c r="F210" s="42">
        <f>VLOOKUP($A210,POOL!$H$2:$Q$974,4,FALSE)</f>
        <v>0</v>
      </c>
      <c r="O210" s="313">
        <f t="shared" si="3"/>
        <v>0</v>
      </c>
    </row>
    <row r="211" spans="1:15" ht="24" customHeight="1" x14ac:dyDescent="0.25">
      <c r="A211" s="39">
        <v>204</v>
      </c>
      <c r="B211" s="40">
        <f>VLOOKUP($A211,POOL!$H$2:$Q$974,5,FALSE)</f>
        <v>0</v>
      </c>
      <c r="C211" s="41" t="str">
        <f>VLOOKUP($A211,POOL!$H$2:$Q$974,6,FALSE)</f>
        <v>-</v>
      </c>
      <c r="D211" s="61">
        <f>VLOOKUP($A211,POOL!$H$2:$Q$974,7,FALSE)</f>
        <v>0</v>
      </c>
      <c r="E211" s="42">
        <f>VLOOKUP($A211,POOL!$H$2:$Q$974,3,FALSE)</f>
        <v>0</v>
      </c>
      <c r="F211" s="42">
        <f>VLOOKUP($A211,POOL!$H$2:$Q$974,4,FALSE)</f>
        <v>0</v>
      </c>
      <c r="O211" s="313">
        <f t="shared" si="3"/>
        <v>0</v>
      </c>
    </row>
    <row r="212" spans="1:15" ht="24" customHeight="1" x14ac:dyDescent="0.25">
      <c r="A212" s="39">
        <v>205</v>
      </c>
      <c r="B212" s="40">
        <f>VLOOKUP($A212,POOL!$H$2:$Q$974,5,FALSE)</f>
        <v>0</v>
      </c>
      <c r="C212" s="41" t="str">
        <f>VLOOKUP($A212,POOL!$H$2:$Q$974,6,FALSE)</f>
        <v>-</v>
      </c>
      <c r="D212" s="61">
        <f>VLOOKUP($A212,POOL!$H$2:$Q$974,7,FALSE)</f>
        <v>0</v>
      </c>
      <c r="E212" s="42">
        <f>VLOOKUP($A212,POOL!$H$2:$Q$974,3,FALSE)</f>
        <v>0</v>
      </c>
      <c r="F212" s="42">
        <f>VLOOKUP($A212,POOL!$H$2:$Q$974,4,FALSE)</f>
        <v>0</v>
      </c>
      <c r="O212" s="313">
        <f t="shared" si="3"/>
        <v>0</v>
      </c>
    </row>
    <row r="213" spans="1:15" ht="24" customHeight="1" x14ac:dyDescent="0.25">
      <c r="A213" s="39">
        <v>206</v>
      </c>
      <c r="B213" s="40">
        <f>VLOOKUP($A213,POOL!$H$2:$Q$974,5,FALSE)</f>
        <v>0</v>
      </c>
      <c r="C213" s="41" t="str">
        <f>VLOOKUP($A213,POOL!$H$2:$Q$974,6,FALSE)</f>
        <v>-</v>
      </c>
      <c r="D213" s="61">
        <f>VLOOKUP($A213,POOL!$H$2:$Q$974,7,FALSE)</f>
        <v>0</v>
      </c>
      <c r="E213" s="42">
        <f>VLOOKUP($A213,POOL!$H$2:$Q$974,3,FALSE)</f>
        <v>0</v>
      </c>
      <c r="F213" s="42">
        <f>VLOOKUP($A213,POOL!$H$2:$Q$974,4,FALSE)</f>
        <v>0</v>
      </c>
      <c r="O213" s="313">
        <f t="shared" si="3"/>
        <v>0</v>
      </c>
    </row>
    <row r="214" spans="1:15" ht="24" customHeight="1" x14ac:dyDescent="0.25">
      <c r="A214" s="39">
        <v>207</v>
      </c>
      <c r="B214" s="40">
        <f>VLOOKUP($A214,POOL!$H$2:$Q$974,5,FALSE)</f>
        <v>0</v>
      </c>
      <c r="C214" s="41" t="str">
        <f>VLOOKUP($A214,POOL!$H$2:$Q$974,6,FALSE)</f>
        <v>-</v>
      </c>
      <c r="D214" s="61">
        <f>VLOOKUP($A214,POOL!$H$2:$Q$974,7,FALSE)</f>
        <v>0</v>
      </c>
      <c r="E214" s="42">
        <f>VLOOKUP($A214,POOL!$H$2:$Q$974,3,FALSE)</f>
        <v>0</v>
      </c>
      <c r="F214" s="42">
        <f>VLOOKUP($A214,POOL!$H$2:$Q$974,4,FALSE)</f>
        <v>0</v>
      </c>
      <c r="O214" s="313">
        <f t="shared" si="3"/>
        <v>0</v>
      </c>
    </row>
    <row r="215" spans="1:15" ht="24" customHeight="1" x14ac:dyDescent="0.25">
      <c r="A215" s="39">
        <v>208</v>
      </c>
      <c r="B215" s="40">
        <f>VLOOKUP($A215,POOL!$H$2:$Q$974,5,FALSE)</f>
        <v>0</v>
      </c>
      <c r="C215" s="41" t="str">
        <f>VLOOKUP($A215,POOL!$H$2:$Q$974,6,FALSE)</f>
        <v>-</v>
      </c>
      <c r="D215" s="61">
        <f>VLOOKUP($A215,POOL!$H$2:$Q$974,7,FALSE)</f>
        <v>0</v>
      </c>
      <c r="E215" s="42">
        <f>VLOOKUP($A215,POOL!$H$2:$Q$974,3,FALSE)</f>
        <v>0</v>
      </c>
      <c r="F215" s="42">
        <f>VLOOKUP($A215,POOL!$H$2:$Q$974,4,FALSE)</f>
        <v>0</v>
      </c>
      <c r="O215" s="313">
        <f t="shared" si="3"/>
        <v>0</v>
      </c>
    </row>
    <row r="216" spans="1:15" ht="24" customHeight="1" x14ac:dyDescent="0.25">
      <c r="A216" s="39">
        <v>209</v>
      </c>
      <c r="B216" s="40">
        <f>VLOOKUP($A216,POOL!$H$2:$Q$974,5,FALSE)</f>
        <v>0</v>
      </c>
      <c r="C216" s="41" t="str">
        <f>VLOOKUP($A216,POOL!$H$2:$Q$974,6,FALSE)</f>
        <v>-</v>
      </c>
      <c r="D216" s="61">
        <f>VLOOKUP($A216,POOL!$H$2:$Q$974,7,FALSE)</f>
        <v>0</v>
      </c>
      <c r="E216" s="42">
        <f>VLOOKUP($A216,POOL!$H$2:$Q$974,3,FALSE)</f>
        <v>0</v>
      </c>
      <c r="F216" s="42">
        <f>VLOOKUP($A216,POOL!$H$2:$Q$974,4,FALSE)</f>
        <v>0</v>
      </c>
      <c r="O216" s="313">
        <f t="shared" si="3"/>
        <v>0</v>
      </c>
    </row>
    <row r="217" spans="1:15" ht="24" customHeight="1" x14ac:dyDescent="0.25">
      <c r="A217" s="39">
        <v>210</v>
      </c>
      <c r="B217" s="40">
        <f>VLOOKUP($A217,POOL!$H$2:$Q$974,5,FALSE)</f>
        <v>0</v>
      </c>
      <c r="C217" s="41" t="str">
        <f>VLOOKUP($A217,POOL!$H$2:$Q$974,6,FALSE)</f>
        <v>-</v>
      </c>
      <c r="D217" s="61">
        <f>VLOOKUP($A217,POOL!$H$2:$Q$974,7,FALSE)</f>
        <v>0</v>
      </c>
      <c r="E217" s="42">
        <f>VLOOKUP($A217,POOL!$H$2:$Q$974,3,FALSE)</f>
        <v>0</v>
      </c>
      <c r="F217" s="42">
        <f>VLOOKUP($A217,POOL!$H$2:$Q$974,4,FALSE)</f>
        <v>0</v>
      </c>
      <c r="O217" s="313">
        <f t="shared" si="3"/>
        <v>0</v>
      </c>
    </row>
    <row r="218" spans="1:15" ht="24" customHeight="1" x14ac:dyDescent="0.25">
      <c r="A218" s="39">
        <v>211</v>
      </c>
      <c r="B218" s="40">
        <f>VLOOKUP($A218,POOL!$H$2:$Q$974,5,FALSE)</f>
        <v>0</v>
      </c>
      <c r="C218" s="41" t="str">
        <f>VLOOKUP($A218,POOL!$H$2:$Q$974,6,FALSE)</f>
        <v>-</v>
      </c>
      <c r="D218" s="61">
        <f>VLOOKUP($A218,POOL!$H$2:$Q$974,7,FALSE)</f>
        <v>0</v>
      </c>
      <c r="E218" s="42">
        <f>VLOOKUP($A218,POOL!$H$2:$Q$974,3,FALSE)</f>
        <v>0</v>
      </c>
      <c r="F218" s="42">
        <f>VLOOKUP($A218,POOL!$H$2:$Q$974,4,FALSE)</f>
        <v>0</v>
      </c>
      <c r="O218" s="313">
        <f t="shared" si="3"/>
        <v>0</v>
      </c>
    </row>
    <row r="219" spans="1:15" ht="24" customHeight="1" x14ac:dyDescent="0.25">
      <c r="A219" s="39">
        <v>212</v>
      </c>
      <c r="B219" s="40">
        <f>VLOOKUP($A219,POOL!$H$2:$Q$974,5,FALSE)</f>
        <v>0</v>
      </c>
      <c r="C219" s="41" t="str">
        <f>VLOOKUP($A219,POOL!$H$2:$Q$974,6,FALSE)</f>
        <v>-</v>
      </c>
      <c r="D219" s="61">
        <f>VLOOKUP($A219,POOL!$H$2:$Q$974,7,FALSE)</f>
        <v>0</v>
      </c>
      <c r="E219" s="42">
        <f>VLOOKUP($A219,POOL!$H$2:$Q$974,3,FALSE)</f>
        <v>0</v>
      </c>
      <c r="F219" s="42">
        <f>VLOOKUP($A219,POOL!$H$2:$Q$974,4,FALSE)</f>
        <v>0</v>
      </c>
      <c r="O219" s="313">
        <f t="shared" si="3"/>
        <v>0</v>
      </c>
    </row>
    <row r="220" spans="1:15" ht="24" customHeight="1" x14ac:dyDescent="0.25">
      <c r="A220" s="39">
        <v>213</v>
      </c>
      <c r="B220" s="40">
        <f>VLOOKUP($A220,POOL!$H$2:$Q$974,5,FALSE)</f>
        <v>0</v>
      </c>
      <c r="C220" s="41" t="str">
        <f>VLOOKUP($A220,POOL!$H$2:$Q$974,6,FALSE)</f>
        <v>-</v>
      </c>
      <c r="D220" s="61">
        <f>VLOOKUP($A220,POOL!$H$2:$Q$974,7,FALSE)</f>
        <v>0</v>
      </c>
      <c r="E220" s="42">
        <f>VLOOKUP($A220,POOL!$H$2:$Q$974,3,FALSE)</f>
        <v>0</v>
      </c>
      <c r="F220" s="42">
        <f>VLOOKUP($A220,POOL!$H$2:$Q$974,4,FALSE)</f>
        <v>0</v>
      </c>
      <c r="O220" s="313">
        <f t="shared" si="3"/>
        <v>0</v>
      </c>
    </row>
    <row r="221" spans="1:15" ht="24" customHeight="1" x14ac:dyDescent="0.25">
      <c r="A221" s="39">
        <v>214</v>
      </c>
      <c r="B221" s="40">
        <f>VLOOKUP($A221,POOL!$H$2:$Q$974,5,FALSE)</f>
        <v>0</v>
      </c>
      <c r="C221" s="41" t="str">
        <f>VLOOKUP($A221,POOL!$H$2:$Q$974,6,FALSE)</f>
        <v>-</v>
      </c>
      <c r="D221" s="61">
        <f>VLOOKUP($A221,POOL!$H$2:$Q$974,7,FALSE)</f>
        <v>0</v>
      </c>
      <c r="E221" s="42">
        <f>VLOOKUP($A221,POOL!$H$2:$Q$974,3,FALSE)</f>
        <v>0</v>
      </c>
      <c r="F221" s="42">
        <f>VLOOKUP($A221,POOL!$H$2:$Q$974,4,FALSE)</f>
        <v>0</v>
      </c>
      <c r="O221" s="313">
        <f t="shared" si="3"/>
        <v>0</v>
      </c>
    </row>
    <row r="222" spans="1:15" ht="24" customHeight="1" x14ac:dyDescent="0.25">
      <c r="A222" s="39">
        <v>215</v>
      </c>
      <c r="B222" s="40">
        <f>VLOOKUP($A222,POOL!$H$2:$Q$974,5,FALSE)</f>
        <v>0</v>
      </c>
      <c r="C222" s="41" t="str">
        <f>VLOOKUP($A222,POOL!$H$2:$Q$974,6,FALSE)</f>
        <v>-</v>
      </c>
      <c r="D222" s="61">
        <f>VLOOKUP($A222,POOL!$H$2:$Q$974,7,FALSE)</f>
        <v>0</v>
      </c>
      <c r="E222" s="42">
        <f>VLOOKUP($A222,POOL!$H$2:$Q$974,3,FALSE)</f>
        <v>0</v>
      </c>
      <c r="F222" s="42">
        <f>VLOOKUP($A222,POOL!$H$2:$Q$974,4,FALSE)</f>
        <v>0</v>
      </c>
      <c r="O222" s="313">
        <f t="shared" si="3"/>
        <v>0</v>
      </c>
    </row>
    <row r="223" spans="1:15" ht="24" customHeight="1" x14ac:dyDescent="0.25">
      <c r="A223" s="39">
        <v>216</v>
      </c>
      <c r="B223" s="40">
        <f>VLOOKUP($A223,POOL!$H$2:$Q$974,5,FALSE)</f>
        <v>0</v>
      </c>
      <c r="C223" s="41" t="str">
        <f>VLOOKUP($A223,POOL!$H$2:$Q$974,6,FALSE)</f>
        <v>-</v>
      </c>
      <c r="D223" s="61">
        <f>VLOOKUP($A223,POOL!$H$2:$Q$974,7,FALSE)</f>
        <v>0</v>
      </c>
      <c r="E223" s="42">
        <f>VLOOKUP($A223,POOL!$H$2:$Q$974,3,FALSE)</f>
        <v>0</v>
      </c>
      <c r="F223" s="42">
        <f>VLOOKUP($A223,POOL!$H$2:$Q$974,4,FALSE)</f>
        <v>0</v>
      </c>
      <c r="O223" s="313">
        <f t="shared" si="3"/>
        <v>0</v>
      </c>
    </row>
    <row r="224" spans="1:15" ht="24" customHeight="1" x14ac:dyDescent="0.25">
      <c r="A224" s="39">
        <v>217</v>
      </c>
      <c r="B224" s="40">
        <f>VLOOKUP($A224,POOL!$H$2:$Q$974,5,FALSE)</f>
        <v>0</v>
      </c>
      <c r="C224" s="41" t="str">
        <f>VLOOKUP($A224,POOL!$H$2:$Q$974,6,FALSE)</f>
        <v>-</v>
      </c>
      <c r="D224" s="61">
        <f>VLOOKUP($A224,POOL!$H$2:$Q$974,7,FALSE)</f>
        <v>0</v>
      </c>
      <c r="E224" s="42">
        <f>VLOOKUP($A224,POOL!$H$2:$Q$974,3,FALSE)</f>
        <v>0</v>
      </c>
      <c r="F224" s="42">
        <f>VLOOKUP($A224,POOL!$H$2:$Q$974,4,FALSE)</f>
        <v>0</v>
      </c>
      <c r="O224" s="313">
        <f t="shared" si="3"/>
        <v>0</v>
      </c>
    </row>
    <row r="225" spans="1:15" ht="24" customHeight="1" x14ac:dyDescent="0.25">
      <c r="A225" s="39">
        <v>218</v>
      </c>
      <c r="B225" s="40">
        <f>VLOOKUP($A225,POOL!$H$2:$Q$974,5,FALSE)</f>
        <v>0</v>
      </c>
      <c r="C225" s="41" t="str">
        <f>VLOOKUP($A225,POOL!$H$2:$Q$974,6,FALSE)</f>
        <v>-</v>
      </c>
      <c r="D225" s="61">
        <f>VLOOKUP($A225,POOL!$H$2:$Q$974,7,FALSE)</f>
        <v>0</v>
      </c>
      <c r="E225" s="42">
        <f>VLOOKUP($A225,POOL!$H$2:$Q$974,3,FALSE)</f>
        <v>0</v>
      </c>
      <c r="F225" s="42">
        <f>VLOOKUP($A225,POOL!$H$2:$Q$974,4,FALSE)</f>
        <v>0</v>
      </c>
      <c r="O225" s="313">
        <f t="shared" si="3"/>
        <v>0</v>
      </c>
    </row>
    <row r="226" spans="1:15" ht="24" customHeight="1" x14ac:dyDescent="0.25">
      <c r="A226" s="39">
        <v>219</v>
      </c>
      <c r="B226" s="40">
        <f>VLOOKUP($A226,POOL!$H$2:$Q$974,5,FALSE)</f>
        <v>0</v>
      </c>
      <c r="C226" s="41" t="str">
        <f>VLOOKUP($A226,POOL!$H$2:$Q$974,6,FALSE)</f>
        <v>-</v>
      </c>
      <c r="D226" s="61">
        <f>VLOOKUP($A226,POOL!$H$2:$Q$974,7,FALSE)</f>
        <v>0</v>
      </c>
      <c r="E226" s="42">
        <f>VLOOKUP($A226,POOL!$H$2:$Q$974,3,FALSE)</f>
        <v>0</v>
      </c>
      <c r="F226" s="42">
        <f>VLOOKUP($A226,POOL!$H$2:$Q$974,4,FALSE)</f>
        <v>0</v>
      </c>
      <c r="O226" s="313">
        <f t="shared" si="3"/>
        <v>0</v>
      </c>
    </row>
    <row r="227" spans="1:15" ht="24" customHeight="1" x14ac:dyDescent="0.25">
      <c r="A227" s="39">
        <v>220</v>
      </c>
      <c r="B227" s="40">
        <f>VLOOKUP($A227,POOL!$H$2:$Q$974,5,FALSE)</f>
        <v>0</v>
      </c>
      <c r="C227" s="41" t="str">
        <f>VLOOKUP($A227,POOL!$H$2:$Q$974,6,FALSE)</f>
        <v>-</v>
      </c>
      <c r="D227" s="61">
        <f>VLOOKUP($A227,POOL!$H$2:$Q$974,7,FALSE)</f>
        <v>0</v>
      </c>
      <c r="E227" s="42">
        <f>VLOOKUP($A227,POOL!$H$2:$Q$974,3,FALSE)</f>
        <v>0</v>
      </c>
      <c r="F227" s="42">
        <f>VLOOKUP($A227,POOL!$H$2:$Q$974,4,FALSE)</f>
        <v>0</v>
      </c>
      <c r="O227" s="313">
        <f t="shared" si="3"/>
        <v>0</v>
      </c>
    </row>
    <row r="228" spans="1:15" ht="24" customHeight="1" x14ac:dyDescent="0.25">
      <c r="A228" s="39">
        <v>221</v>
      </c>
      <c r="B228" s="40">
        <f>VLOOKUP($A228,POOL!$H$2:$Q$974,5,FALSE)</f>
        <v>0</v>
      </c>
      <c r="C228" s="41" t="str">
        <f>VLOOKUP($A228,POOL!$H$2:$Q$974,6,FALSE)</f>
        <v>-</v>
      </c>
      <c r="D228" s="61">
        <f>VLOOKUP($A228,POOL!$H$2:$Q$974,7,FALSE)</f>
        <v>0</v>
      </c>
      <c r="E228" s="42">
        <f>VLOOKUP($A228,POOL!$H$2:$Q$974,3,FALSE)</f>
        <v>0</v>
      </c>
      <c r="F228" s="42">
        <f>VLOOKUP($A228,POOL!$H$2:$Q$974,4,FALSE)</f>
        <v>0</v>
      </c>
      <c r="O228" s="313">
        <f t="shared" si="3"/>
        <v>0</v>
      </c>
    </row>
    <row r="229" spans="1:15" ht="24" customHeight="1" x14ac:dyDescent="0.25">
      <c r="A229" s="39">
        <v>222</v>
      </c>
      <c r="B229" s="40">
        <f>VLOOKUP($A229,POOL!$H$2:$Q$974,5,FALSE)</f>
        <v>0</v>
      </c>
      <c r="C229" s="41" t="str">
        <f>VLOOKUP($A229,POOL!$H$2:$Q$974,6,FALSE)</f>
        <v>-</v>
      </c>
      <c r="D229" s="61">
        <f>VLOOKUP($A229,POOL!$H$2:$Q$974,7,FALSE)</f>
        <v>0</v>
      </c>
      <c r="E229" s="42">
        <f>VLOOKUP($A229,POOL!$H$2:$Q$974,3,FALSE)</f>
        <v>0</v>
      </c>
      <c r="F229" s="42">
        <f>VLOOKUP($A229,POOL!$H$2:$Q$974,4,FALSE)</f>
        <v>0</v>
      </c>
      <c r="O229" s="313">
        <f t="shared" si="3"/>
        <v>0</v>
      </c>
    </row>
    <row r="230" spans="1:15" ht="24" customHeight="1" x14ac:dyDescent="0.25">
      <c r="A230" s="39">
        <v>223</v>
      </c>
      <c r="B230" s="40">
        <f>VLOOKUP($A230,POOL!$H$2:$Q$974,5,FALSE)</f>
        <v>0</v>
      </c>
      <c r="C230" s="41" t="str">
        <f>VLOOKUP($A230,POOL!$H$2:$Q$974,6,FALSE)</f>
        <v>-</v>
      </c>
      <c r="D230" s="61">
        <f>VLOOKUP($A230,POOL!$H$2:$Q$974,7,FALSE)</f>
        <v>0</v>
      </c>
      <c r="E230" s="42">
        <f>VLOOKUP($A230,POOL!$H$2:$Q$974,3,FALSE)</f>
        <v>0</v>
      </c>
      <c r="F230" s="42">
        <f>VLOOKUP($A230,POOL!$H$2:$Q$974,4,FALSE)</f>
        <v>0</v>
      </c>
      <c r="O230" s="313">
        <f t="shared" si="3"/>
        <v>0</v>
      </c>
    </row>
    <row r="231" spans="1:15" ht="24" customHeight="1" x14ac:dyDescent="0.25">
      <c r="A231" s="39">
        <v>224</v>
      </c>
      <c r="B231" s="40">
        <f>VLOOKUP($A231,POOL!$H$2:$Q$974,5,FALSE)</f>
        <v>0</v>
      </c>
      <c r="C231" s="41" t="str">
        <f>VLOOKUP($A231,POOL!$H$2:$Q$974,6,FALSE)</f>
        <v>-</v>
      </c>
      <c r="D231" s="61">
        <f>VLOOKUP($A231,POOL!$H$2:$Q$974,7,FALSE)</f>
        <v>0</v>
      </c>
      <c r="E231" s="42">
        <f>VLOOKUP($A231,POOL!$H$2:$Q$974,3,FALSE)</f>
        <v>0</v>
      </c>
      <c r="F231" s="42">
        <f>VLOOKUP($A231,POOL!$H$2:$Q$974,4,FALSE)</f>
        <v>0</v>
      </c>
      <c r="O231" s="313">
        <f t="shared" si="3"/>
        <v>0</v>
      </c>
    </row>
    <row r="232" spans="1:15" ht="24" customHeight="1" x14ac:dyDescent="0.25">
      <c r="A232" s="39">
        <v>225</v>
      </c>
      <c r="B232" s="40">
        <f>VLOOKUP($A232,POOL!$H$2:$Q$974,5,FALSE)</f>
        <v>0</v>
      </c>
      <c r="C232" s="41" t="str">
        <f>VLOOKUP($A232,POOL!$H$2:$Q$974,6,FALSE)</f>
        <v>-</v>
      </c>
      <c r="D232" s="61">
        <f>VLOOKUP($A232,POOL!$H$2:$Q$974,7,FALSE)</f>
        <v>0</v>
      </c>
      <c r="E232" s="42">
        <f>VLOOKUP($A232,POOL!$H$2:$Q$974,3,FALSE)</f>
        <v>0</v>
      </c>
      <c r="F232" s="42">
        <f>VLOOKUP($A232,POOL!$H$2:$Q$974,4,FALSE)</f>
        <v>0</v>
      </c>
      <c r="O232" s="313">
        <f t="shared" si="3"/>
        <v>0</v>
      </c>
    </row>
    <row r="233" spans="1:15" ht="24" customHeight="1" x14ac:dyDescent="0.25">
      <c r="A233" s="39">
        <v>226</v>
      </c>
      <c r="B233" s="40">
        <f>VLOOKUP($A233,POOL!$H$2:$Q$974,5,FALSE)</f>
        <v>0</v>
      </c>
      <c r="C233" s="41" t="str">
        <f>VLOOKUP($A233,POOL!$H$2:$Q$974,6,FALSE)</f>
        <v>-</v>
      </c>
      <c r="D233" s="61">
        <f>VLOOKUP($A233,POOL!$H$2:$Q$974,7,FALSE)</f>
        <v>0</v>
      </c>
      <c r="E233" s="42">
        <f>VLOOKUP($A233,POOL!$H$2:$Q$974,3,FALSE)</f>
        <v>0</v>
      </c>
      <c r="F233" s="42">
        <f>VLOOKUP($A233,POOL!$H$2:$Q$974,4,FALSE)</f>
        <v>0</v>
      </c>
      <c r="O233" s="313">
        <f t="shared" si="3"/>
        <v>0</v>
      </c>
    </row>
    <row r="234" spans="1:15" ht="24" customHeight="1" x14ac:dyDescent="0.25">
      <c r="A234" s="39">
        <v>227</v>
      </c>
      <c r="B234" s="40">
        <f>VLOOKUP($A234,POOL!$H$2:$Q$974,5,FALSE)</f>
        <v>0</v>
      </c>
      <c r="C234" s="41" t="str">
        <f>VLOOKUP($A234,POOL!$H$2:$Q$974,6,FALSE)</f>
        <v>-</v>
      </c>
      <c r="D234" s="61">
        <f>VLOOKUP($A234,POOL!$H$2:$Q$974,7,FALSE)</f>
        <v>0</v>
      </c>
      <c r="E234" s="42">
        <f>VLOOKUP($A234,POOL!$H$2:$Q$974,3,FALSE)</f>
        <v>0</v>
      </c>
      <c r="F234" s="42">
        <f>VLOOKUP($A234,POOL!$H$2:$Q$974,4,FALSE)</f>
        <v>0</v>
      </c>
      <c r="O234" s="313">
        <f t="shared" si="3"/>
        <v>0</v>
      </c>
    </row>
    <row r="235" spans="1:15" ht="24" customHeight="1" x14ac:dyDescent="0.25">
      <c r="A235" s="39">
        <v>228</v>
      </c>
      <c r="B235" s="40">
        <f>VLOOKUP($A235,POOL!$H$2:$Q$974,5,FALSE)</f>
        <v>0</v>
      </c>
      <c r="C235" s="41" t="str">
        <f>VLOOKUP($A235,POOL!$H$2:$Q$974,6,FALSE)</f>
        <v>-</v>
      </c>
      <c r="D235" s="61">
        <f>VLOOKUP($A235,POOL!$H$2:$Q$974,7,FALSE)</f>
        <v>0</v>
      </c>
      <c r="E235" s="42">
        <f>VLOOKUP($A235,POOL!$H$2:$Q$974,3,FALSE)</f>
        <v>0</v>
      </c>
      <c r="F235" s="42">
        <f>VLOOKUP($A235,POOL!$H$2:$Q$974,4,FALSE)</f>
        <v>0</v>
      </c>
      <c r="O235" s="313">
        <f t="shared" si="3"/>
        <v>0</v>
      </c>
    </row>
    <row r="236" spans="1:15" ht="24" customHeight="1" x14ac:dyDescent="0.25">
      <c r="A236" s="39">
        <v>229</v>
      </c>
      <c r="B236" s="40">
        <f>VLOOKUP($A236,POOL!$H$2:$Q$974,5,FALSE)</f>
        <v>0</v>
      </c>
      <c r="C236" s="41" t="str">
        <f>VLOOKUP($A236,POOL!$H$2:$Q$974,6,FALSE)</f>
        <v>-</v>
      </c>
      <c r="D236" s="61">
        <f>VLOOKUP($A236,POOL!$H$2:$Q$974,7,FALSE)</f>
        <v>0</v>
      </c>
      <c r="E236" s="42">
        <f>VLOOKUP($A236,POOL!$H$2:$Q$974,3,FALSE)</f>
        <v>0</v>
      </c>
      <c r="F236" s="42">
        <f>VLOOKUP($A236,POOL!$H$2:$Q$974,4,FALSE)</f>
        <v>0</v>
      </c>
      <c r="O236" s="313">
        <f t="shared" si="3"/>
        <v>0</v>
      </c>
    </row>
    <row r="237" spans="1:15" ht="24" customHeight="1" x14ac:dyDescent="0.25">
      <c r="A237" s="39">
        <v>230</v>
      </c>
      <c r="B237" s="40">
        <f>VLOOKUP($A237,POOL!$H$2:$Q$974,5,FALSE)</f>
        <v>0</v>
      </c>
      <c r="C237" s="41" t="str">
        <f>VLOOKUP($A237,POOL!$H$2:$Q$974,6,FALSE)</f>
        <v>-</v>
      </c>
      <c r="D237" s="61">
        <f>VLOOKUP($A237,POOL!$H$2:$Q$974,7,FALSE)</f>
        <v>0</v>
      </c>
      <c r="E237" s="42">
        <f>VLOOKUP($A237,POOL!$H$2:$Q$974,3,FALSE)</f>
        <v>0</v>
      </c>
      <c r="F237" s="42">
        <f>VLOOKUP($A237,POOL!$H$2:$Q$974,4,FALSE)</f>
        <v>0</v>
      </c>
      <c r="O237" s="313">
        <f t="shared" si="3"/>
        <v>0</v>
      </c>
    </row>
    <row r="238" spans="1:15" ht="24" customHeight="1" x14ac:dyDescent="0.25">
      <c r="A238" s="39">
        <v>231</v>
      </c>
      <c r="B238" s="40">
        <f>VLOOKUP($A238,POOL!$H$2:$Q$974,5,FALSE)</f>
        <v>0</v>
      </c>
      <c r="C238" s="41" t="str">
        <f>VLOOKUP($A238,POOL!$H$2:$Q$974,6,FALSE)</f>
        <v>-</v>
      </c>
      <c r="D238" s="61">
        <f>VLOOKUP($A238,POOL!$H$2:$Q$974,7,FALSE)</f>
        <v>0</v>
      </c>
      <c r="E238" s="42">
        <f>VLOOKUP($A238,POOL!$H$2:$Q$974,3,FALSE)</f>
        <v>0</v>
      </c>
      <c r="F238" s="42">
        <f>VLOOKUP($A238,POOL!$H$2:$Q$974,4,FALSE)</f>
        <v>0</v>
      </c>
      <c r="O238" s="313">
        <f t="shared" si="3"/>
        <v>0</v>
      </c>
    </row>
    <row r="239" spans="1:15" ht="24" customHeight="1" x14ac:dyDescent="0.25">
      <c r="A239" s="39">
        <v>232</v>
      </c>
      <c r="B239" s="40">
        <f>VLOOKUP($A239,POOL!$H$2:$Q$974,5,FALSE)</f>
        <v>0</v>
      </c>
      <c r="C239" s="41" t="str">
        <f>VLOOKUP($A239,POOL!$H$2:$Q$974,6,FALSE)</f>
        <v>-</v>
      </c>
      <c r="D239" s="61">
        <f>VLOOKUP($A239,POOL!$H$2:$Q$974,7,FALSE)</f>
        <v>0</v>
      </c>
      <c r="E239" s="42">
        <f>VLOOKUP($A239,POOL!$H$2:$Q$974,3,FALSE)</f>
        <v>0</v>
      </c>
      <c r="F239" s="42">
        <f>VLOOKUP($A239,POOL!$H$2:$Q$974,4,FALSE)</f>
        <v>0</v>
      </c>
      <c r="O239" s="313">
        <f t="shared" si="3"/>
        <v>0</v>
      </c>
    </row>
    <row r="240" spans="1:15" ht="24" customHeight="1" x14ac:dyDescent="0.25">
      <c r="A240" s="39">
        <v>233</v>
      </c>
      <c r="B240" s="40">
        <f>VLOOKUP($A240,POOL!$H$2:$Q$974,5,FALSE)</f>
        <v>0</v>
      </c>
      <c r="C240" s="41" t="str">
        <f>VLOOKUP($A240,POOL!$H$2:$Q$974,6,FALSE)</f>
        <v>-</v>
      </c>
      <c r="D240" s="61">
        <f>VLOOKUP($A240,POOL!$H$2:$Q$974,7,FALSE)</f>
        <v>0</v>
      </c>
      <c r="E240" s="42">
        <f>VLOOKUP($A240,POOL!$H$2:$Q$974,3,FALSE)</f>
        <v>0</v>
      </c>
      <c r="F240" s="42">
        <f>VLOOKUP($A240,POOL!$H$2:$Q$974,4,FALSE)</f>
        <v>0</v>
      </c>
      <c r="O240" s="313">
        <f t="shared" si="3"/>
        <v>0</v>
      </c>
    </row>
    <row r="241" spans="1:15" ht="24" customHeight="1" x14ac:dyDescent="0.25">
      <c r="A241" s="39">
        <v>234</v>
      </c>
      <c r="B241" s="40">
        <f>VLOOKUP($A241,POOL!$H$2:$Q$974,5,FALSE)</f>
        <v>0</v>
      </c>
      <c r="C241" s="41" t="str">
        <f>VLOOKUP($A241,POOL!$H$2:$Q$974,6,FALSE)</f>
        <v>-</v>
      </c>
      <c r="D241" s="61">
        <f>VLOOKUP($A241,POOL!$H$2:$Q$974,7,FALSE)</f>
        <v>0</v>
      </c>
      <c r="E241" s="42">
        <f>VLOOKUP($A241,POOL!$H$2:$Q$974,3,FALSE)</f>
        <v>0</v>
      </c>
      <c r="F241" s="42">
        <f>VLOOKUP($A241,POOL!$H$2:$Q$974,4,FALSE)</f>
        <v>0</v>
      </c>
      <c r="O241" s="313">
        <f t="shared" si="3"/>
        <v>0</v>
      </c>
    </row>
    <row r="242" spans="1:15" ht="24" customHeight="1" x14ac:dyDescent="0.25">
      <c r="A242" s="39">
        <v>235</v>
      </c>
      <c r="B242" s="40">
        <f>VLOOKUP($A242,POOL!$H$2:$Q$974,5,FALSE)</f>
        <v>0</v>
      </c>
      <c r="C242" s="41" t="str">
        <f>VLOOKUP($A242,POOL!$H$2:$Q$974,6,FALSE)</f>
        <v>-</v>
      </c>
      <c r="D242" s="61">
        <f>VLOOKUP($A242,POOL!$H$2:$Q$974,7,FALSE)</f>
        <v>0</v>
      </c>
      <c r="E242" s="42">
        <f>VLOOKUP($A242,POOL!$H$2:$Q$974,3,FALSE)</f>
        <v>0</v>
      </c>
      <c r="F242" s="42">
        <f>VLOOKUP($A242,POOL!$H$2:$Q$974,4,FALSE)</f>
        <v>0</v>
      </c>
      <c r="O242" s="313">
        <f t="shared" si="3"/>
        <v>0</v>
      </c>
    </row>
    <row r="243" spans="1:15" ht="24" customHeight="1" x14ac:dyDescent="0.25">
      <c r="A243" s="39">
        <v>236</v>
      </c>
      <c r="B243" s="40">
        <f>VLOOKUP($A243,POOL!$H$2:$Q$974,5,FALSE)</f>
        <v>0</v>
      </c>
      <c r="C243" s="41" t="str">
        <f>VLOOKUP($A243,POOL!$H$2:$Q$974,6,FALSE)</f>
        <v>-</v>
      </c>
      <c r="D243" s="61">
        <f>VLOOKUP($A243,POOL!$H$2:$Q$974,7,FALSE)</f>
        <v>0</v>
      </c>
      <c r="E243" s="42">
        <f>VLOOKUP($A243,POOL!$H$2:$Q$974,3,FALSE)</f>
        <v>0</v>
      </c>
      <c r="F243" s="42">
        <f>VLOOKUP($A243,POOL!$H$2:$Q$974,4,FALSE)</f>
        <v>0</v>
      </c>
      <c r="O243" s="313">
        <f t="shared" si="3"/>
        <v>0</v>
      </c>
    </row>
    <row r="244" spans="1:15" ht="24" customHeight="1" x14ac:dyDescent="0.25">
      <c r="A244" s="39">
        <v>237</v>
      </c>
      <c r="B244" s="40">
        <f>VLOOKUP($A244,POOL!$H$2:$Q$974,5,FALSE)</f>
        <v>0</v>
      </c>
      <c r="C244" s="41" t="str">
        <f>VLOOKUP($A244,POOL!$H$2:$Q$974,6,FALSE)</f>
        <v>-</v>
      </c>
      <c r="D244" s="61">
        <f>VLOOKUP($A244,POOL!$H$2:$Q$974,7,FALSE)</f>
        <v>0</v>
      </c>
      <c r="E244" s="42">
        <f>VLOOKUP($A244,POOL!$H$2:$Q$974,3,FALSE)</f>
        <v>0</v>
      </c>
      <c r="F244" s="42">
        <f>VLOOKUP($A244,POOL!$H$2:$Q$974,4,FALSE)</f>
        <v>0</v>
      </c>
      <c r="O244" s="313">
        <f t="shared" si="3"/>
        <v>0</v>
      </c>
    </row>
    <row r="245" spans="1:15" ht="24" customHeight="1" x14ac:dyDescent="0.25">
      <c r="A245" s="39">
        <v>238</v>
      </c>
      <c r="B245" s="40">
        <f>VLOOKUP($A245,POOL!$H$2:$Q$974,5,FALSE)</f>
        <v>0</v>
      </c>
      <c r="C245" s="41" t="str">
        <f>VLOOKUP($A245,POOL!$H$2:$Q$974,6,FALSE)</f>
        <v>-</v>
      </c>
      <c r="D245" s="61">
        <f>VLOOKUP($A245,POOL!$H$2:$Q$974,7,FALSE)</f>
        <v>0</v>
      </c>
      <c r="E245" s="42">
        <f>VLOOKUP($A245,POOL!$H$2:$Q$974,3,FALSE)</f>
        <v>0</v>
      </c>
      <c r="F245" s="42">
        <f>VLOOKUP($A245,POOL!$H$2:$Q$974,4,FALSE)</f>
        <v>0</v>
      </c>
      <c r="O245" s="313">
        <f t="shared" si="3"/>
        <v>0</v>
      </c>
    </row>
    <row r="246" spans="1:15" ht="24" customHeight="1" x14ac:dyDescent="0.25">
      <c r="A246" s="39">
        <v>239</v>
      </c>
      <c r="B246" s="40">
        <f>VLOOKUP($A246,POOL!$H$2:$Q$974,5,FALSE)</f>
        <v>0</v>
      </c>
      <c r="C246" s="41" t="str">
        <f>VLOOKUP($A246,POOL!$H$2:$Q$974,6,FALSE)</f>
        <v>-</v>
      </c>
      <c r="D246" s="61">
        <f>VLOOKUP($A246,POOL!$H$2:$Q$974,7,FALSE)</f>
        <v>0</v>
      </c>
      <c r="E246" s="42">
        <f>VLOOKUP($A246,POOL!$H$2:$Q$974,3,FALSE)</f>
        <v>0</v>
      </c>
      <c r="F246" s="42">
        <f>VLOOKUP($A246,POOL!$H$2:$Q$974,4,FALSE)</f>
        <v>0</v>
      </c>
      <c r="O246" s="313">
        <f t="shared" si="3"/>
        <v>0</v>
      </c>
    </row>
    <row r="247" spans="1:15" ht="24" customHeight="1" x14ac:dyDescent="0.25">
      <c r="A247" s="39">
        <v>240</v>
      </c>
      <c r="B247" s="40">
        <f>VLOOKUP($A247,POOL!$H$2:$Q$974,5,FALSE)</f>
        <v>0</v>
      </c>
      <c r="C247" s="41" t="str">
        <f>VLOOKUP($A247,POOL!$H$2:$Q$974,6,FALSE)</f>
        <v>-</v>
      </c>
      <c r="D247" s="61">
        <f>VLOOKUP($A247,POOL!$H$2:$Q$974,7,FALSE)</f>
        <v>0</v>
      </c>
      <c r="E247" s="42">
        <f>VLOOKUP($A247,POOL!$H$2:$Q$974,3,FALSE)</f>
        <v>0</v>
      </c>
      <c r="F247" s="42">
        <f>VLOOKUP($A247,POOL!$H$2:$Q$974,4,FALSE)</f>
        <v>0</v>
      </c>
      <c r="O247" s="313">
        <f t="shared" si="3"/>
        <v>0</v>
      </c>
    </row>
    <row r="248" spans="1:15" ht="24" customHeight="1" x14ac:dyDescent="0.25">
      <c r="A248" s="39">
        <v>241</v>
      </c>
      <c r="B248" s="40">
        <f>VLOOKUP($A248,POOL!$H$2:$Q$974,5,FALSE)</f>
        <v>0</v>
      </c>
      <c r="C248" s="41" t="str">
        <f>VLOOKUP($A248,POOL!$H$2:$Q$974,6,FALSE)</f>
        <v>-</v>
      </c>
      <c r="D248" s="61">
        <f>VLOOKUP($A248,POOL!$H$2:$Q$974,7,FALSE)</f>
        <v>0</v>
      </c>
      <c r="E248" s="42">
        <f>VLOOKUP($A248,POOL!$H$2:$Q$974,3,FALSE)</f>
        <v>0</v>
      </c>
      <c r="F248" s="42">
        <f>VLOOKUP($A248,POOL!$H$2:$Q$974,4,FALSE)</f>
        <v>0</v>
      </c>
      <c r="O248" s="313">
        <f t="shared" si="3"/>
        <v>0</v>
      </c>
    </row>
    <row r="249" spans="1:15" ht="24" customHeight="1" x14ac:dyDescent="0.25">
      <c r="A249" s="39">
        <v>242</v>
      </c>
      <c r="B249" s="40">
        <f>VLOOKUP($A249,POOL!$H$2:$Q$974,5,FALSE)</f>
        <v>0</v>
      </c>
      <c r="C249" s="41" t="str">
        <f>VLOOKUP($A249,POOL!$H$2:$Q$974,6,FALSE)</f>
        <v>-</v>
      </c>
      <c r="D249" s="61">
        <f>VLOOKUP($A249,POOL!$H$2:$Q$974,7,FALSE)</f>
        <v>0</v>
      </c>
      <c r="E249" s="42">
        <f>VLOOKUP($A249,POOL!$H$2:$Q$974,3,FALSE)</f>
        <v>0</v>
      </c>
      <c r="F249" s="42">
        <f>VLOOKUP($A249,POOL!$H$2:$Q$974,4,FALSE)</f>
        <v>0</v>
      </c>
      <c r="O249" s="313">
        <f t="shared" si="3"/>
        <v>0</v>
      </c>
    </row>
    <row r="250" spans="1:15" ht="24" customHeight="1" x14ac:dyDescent="0.25">
      <c r="A250" s="39">
        <v>243</v>
      </c>
      <c r="B250" s="40">
        <f>VLOOKUP($A250,POOL!$H$2:$Q$974,5,FALSE)</f>
        <v>0</v>
      </c>
      <c r="C250" s="41" t="str">
        <f>VLOOKUP($A250,POOL!$H$2:$Q$974,6,FALSE)</f>
        <v>-</v>
      </c>
      <c r="D250" s="61">
        <f>VLOOKUP($A250,POOL!$H$2:$Q$974,7,FALSE)</f>
        <v>0</v>
      </c>
      <c r="E250" s="42">
        <f>VLOOKUP($A250,POOL!$H$2:$Q$974,3,FALSE)</f>
        <v>0</v>
      </c>
      <c r="F250" s="42">
        <f>VLOOKUP($A250,POOL!$H$2:$Q$974,4,FALSE)</f>
        <v>0</v>
      </c>
      <c r="O250" s="313">
        <f t="shared" si="3"/>
        <v>0</v>
      </c>
    </row>
    <row r="251" spans="1:15" ht="24" customHeight="1" x14ac:dyDescent="0.25">
      <c r="A251" s="39">
        <v>244</v>
      </c>
      <c r="B251" s="40">
        <f>VLOOKUP($A251,POOL!$H$2:$Q$974,5,FALSE)</f>
        <v>0</v>
      </c>
      <c r="C251" s="41" t="str">
        <f>VLOOKUP($A251,POOL!$H$2:$Q$974,6,FALSE)</f>
        <v>-</v>
      </c>
      <c r="D251" s="61">
        <f>VLOOKUP($A251,POOL!$H$2:$Q$974,7,FALSE)</f>
        <v>0</v>
      </c>
      <c r="E251" s="42">
        <f>VLOOKUP($A251,POOL!$H$2:$Q$974,3,FALSE)</f>
        <v>0</v>
      </c>
      <c r="F251" s="42">
        <f>VLOOKUP($A251,POOL!$H$2:$Q$974,4,FALSE)</f>
        <v>0</v>
      </c>
      <c r="O251" s="313">
        <f t="shared" si="3"/>
        <v>0</v>
      </c>
    </row>
    <row r="252" spans="1:15" ht="24" customHeight="1" x14ac:dyDescent="0.25">
      <c r="A252" s="39">
        <v>245</v>
      </c>
      <c r="B252" s="40">
        <f>VLOOKUP($A252,POOL!$H$2:$Q$974,5,FALSE)</f>
        <v>0</v>
      </c>
      <c r="C252" s="41" t="str">
        <f>VLOOKUP($A252,POOL!$H$2:$Q$974,6,FALSE)</f>
        <v>-</v>
      </c>
      <c r="D252" s="61">
        <f>VLOOKUP($A252,POOL!$H$2:$Q$974,7,FALSE)</f>
        <v>0</v>
      </c>
      <c r="E252" s="42">
        <f>VLOOKUP($A252,POOL!$H$2:$Q$974,3,FALSE)</f>
        <v>0</v>
      </c>
      <c r="F252" s="42">
        <f>VLOOKUP($A252,POOL!$H$2:$Q$974,4,FALSE)</f>
        <v>0</v>
      </c>
      <c r="O252" s="313">
        <f t="shared" si="3"/>
        <v>0</v>
      </c>
    </row>
    <row r="253" spans="1:15" ht="24" customHeight="1" x14ac:dyDescent="0.25">
      <c r="A253" s="39">
        <v>246</v>
      </c>
      <c r="B253" s="40">
        <f>VLOOKUP($A253,POOL!$H$2:$Q$974,5,FALSE)</f>
        <v>0</v>
      </c>
      <c r="C253" s="41" t="str">
        <f>VLOOKUP($A253,POOL!$H$2:$Q$974,6,FALSE)</f>
        <v>-</v>
      </c>
      <c r="D253" s="61">
        <f>VLOOKUP($A253,POOL!$H$2:$Q$974,7,FALSE)</f>
        <v>0</v>
      </c>
      <c r="E253" s="42">
        <f>VLOOKUP($A253,POOL!$H$2:$Q$974,3,FALSE)</f>
        <v>0</v>
      </c>
      <c r="F253" s="42">
        <f>VLOOKUP($A253,POOL!$H$2:$Q$974,4,FALSE)</f>
        <v>0</v>
      </c>
      <c r="O253" s="313">
        <f t="shared" si="3"/>
        <v>0</v>
      </c>
    </row>
    <row r="254" spans="1:15" ht="24" customHeight="1" x14ac:dyDescent="0.25">
      <c r="A254" s="39">
        <v>247</v>
      </c>
      <c r="B254" s="40">
        <f>VLOOKUP($A254,POOL!$H$2:$Q$974,5,FALSE)</f>
        <v>0</v>
      </c>
      <c r="C254" s="41" t="str">
        <f>VLOOKUP($A254,POOL!$H$2:$Q$974,6,FALSE)</f>
        <v>-</v>
      </c>
      <c r="D254" s="61">
        <f>VLOOKUP($A254,POOL!$H$2:$Q$974,7,FALSE)</f>
        <v>0</v>
      </c>
      <c r="E254" s="42">
        <f>VLOOKUP($A254,POOL!$H$2:$Q$974,3,FALSE)</f>
        <v>0</v>
      </c>
      <c r="F254" s="42">
        <f>VLOOKUP($A254,POOL!$H$2:$Q$974,4,FALSE)</f>
        <v>0</v>
      </c>
      <c r="O254" s="313">
        <f t="shared" si="3"/>
        <v>0</v>
      </c>
    </row>
    <row r="255" spans="1:15" ht="24" customHeight="1" x14ac:dyDescent="0.25">
      <c r="A255" s="39">
        <v>248</v>
      </c>
      <c r="B255" s="40">
        <f>VLOOKUP($A255,POOL!$H$2:$Q$974,5,FALSE)</f>
        <v>0</v>
      </c>
      <c r="C255" s="41" t="str">
        <f>VLOOKUP($A255,POOL!$H$2:$Q$974,6,FALSE)</f>
        <v>-</v>
      </c>
      <c r="D255" s="61">
        <f>VLOOKUP($A255,POOL!$H$2:$Q$974,7,FALSE)</f>
        <v>0</v>
      </c>
      <c r="E255" s="42">
        <f>VLOOKUP($A255,POOL!$H$2:$Q$974,3,FALSE)</f>
        <v>0</v>
      </c>
      <c r="F255" s="42">
        <f>VLOOKUP($A255,POOL!$H$2:$Q$974,4,FALSE)</f>
        <v>0</v>
      </c>
      <c r="O255" s="313">
        <f t="shared" si="3"/>
        <v>0</v>
      </c>
    </row>
    <row r="256" spans="1:15" ht="24" customHeight="1" x14ac:dyDescent="0.25">
      <c r="A256" s="39">
        <v>249</v>
      </c>
      <c r="B256" s="40">
        <f>VLOOKUP($A256,POOL!$H$2:$Q$974,5,FALSE)</f>
        <v>0</v>
      </c>
      <c r="C256" s="41" t="str">
        <f>VLOOKUP($A256,POOL!$H$2:$Q$974,6,FALSE)</f>
        <v>-</v>
      </c>
      <c r="D256" s="61">
        <f>VLOOKUP($A256,POOL!$H$2:$Q$974,7,FALSE)</f>
        <v>0</v>
      </c>
      <c r="E256" s="42">
        <f>VLOOKUP($A256,POOL!$H$2:$Q$974,3,FALSE)</f>
        <v>0</v>
      </c>
      <c r="F256" s="42">
        <f>VLOOKUP($A256,POOL!$H$2:$Q$974,4,FALSE)</f>
        <v>0</v>
      </c>
      <c r="O256" s="313">
        <f t="shared" si="3"/>
        <v>0</v>
      </c>
    </row>
    <row r="257" spans="1:15" ht="24" customHeight="1" x14ac:dyDescent="0.25">
      <c r="A257" s="39">
        <v>250</v>
      </c>
      <c r="B257" s="40">
        <f>VLOOKUP($A257,POOL!$H$2:$Q$974,5,FALSE)</f>
        <v>0</v>
      </c>
      <c r="C257" s="41" t="str">
        <f>VLOOKUP($A257,POOL!$H$2:$Q$974,6,FALSE)</f>
        <v>-</v>
      </c>
      <c r="D257" s="61">
        <f>VLOOKUP($A257,POOL!$H$2:$Q$974,7,FALSE)</f>
        <v>0</v>
      </c>
      <c r="E257" s="42">
        <f>VLOOKUP($A257,POOL!$H$2:$Q$974,3,FALSE)</f>
        <v>0</v>
      </c>
      <c r="F257" s="42">
        <f>VLOOKUP($A257,POOL!$H$2:$Q$974,4,FALSE)</f>
        <v>0</v>
      </c>
      <c r="O257" s="313">
        <f t="shared" si="3"/>
        <v>0</v>
      </c>
    </row>
    <row r="258" spans="1:15" ht="24" customHeight="1" x14ac:dyDescent="0.25">
      <c r="A258" s="39">
        <v>251</v>
      </c>
      <c r="B258" s="40">
        <f>VLOOKUP($A258,POOL!$H$2:$Q$974,5,FALSE)</f>
        <v>0</v>
      </c>
      <c r="C258" s="41" t="str">
        <f>VLOOKUP($A258,POOL!$H$2:$Q$974,6,FALSE)</f>
        <v>-</v>
      </c>
      <c r="D258" s="61">
        <f>VLOOKUP($A258,POOL!$H$2:$Q$974,7,FALSE)</f>
        <v>0</v>
      </c>
      <c r="E258" s="42">
        <f>VLOOKUP($A258,POOL!$H$2:$Q$974,3,FALSE)</f>
        <v>0</v>
      </c>
      <c r="F258" s="42">
        <f>VLOOKUP($A258,POOL!$H$2:$Q$974,4,FALSE)</f>
        <v>0</v>
      </c>
      <c r="O258" s="313">
        <f t="shared" si="3"/>
        <v>0</v>
      </c>
    </row>
    <row r="259" spans="1:15" ht="24" customHeight="1" x14ac:dyDescent="0.25">
      <c r="A259" s="39">
        <v>252</v>
      </c>
      <c r="B259" s="40">
        <f>VLOOKUP($A259,POOL!$H$2:$Q$974,5,FALSE)</f>
        <v>0</v>
      </c>
      <c r="C259" s="41" t="str">
        <f>VLOOKUP($A259,POOL!$H$2:$Q$974,6,FALSE)</f>
        <v>-</v>
      </c>
      <c r="D259" s="61">
        <f>VLOOKUP($A259,POOL!$H$2:$Q$974,7,FALSE)</f>
        <v>0</v>
      </c>
      <c r="E259" s="42">
        <f>VLOOKUP($A259,POOL!$H$2:$Q$974,3,FALSE)</f>
        <v>0</v>
      </c>
      <c r="F259" s="42">
        <f>VLOOKUP($A259,POOL!$H$2:$Q$974,4,FALSE)</f>
        <v>0</v>
      </c>
      <c r="O259" s="313">
        <f t="shared" si="3"/>
        <v>0</v>
      </c>
    </row>
    <row r="260" spans="1:15" ht="24" customHeight="1" x14ac:dyDescent="0.25">
      <c r="A260" s="39">
        <v>253</v>
      </c>
      <c r="B260" s="40">
        <f>VLOOKUP($A260,POOL!$H$2:$Q$974,5,FALSE)</f>
        <v>0</v>
      </c>
      <c r="C260" s="41" t="str">
        <f>VLOOKUP($A260,POOL!$H$2:$Q$974,6,FALSE)</f>
        <v>-</v>
      </c>
      <c r="D260" s="61">
        <f>VLOOKUP($A260,POOL!$H$2:$Q$974,7,FALSE)</f>
        <v>0</v>
      </c>
      <c r="E260" s="42">
        <f>VLOOKUP($A260,POOL!$H$2:$Q$974,3,FALSE)</f>
        <v>0</v>
      </c>
      <c r="F260" s="42">
        <f>VLOOKUP($A260,POOL!$H$2:$Q$974,4,FALSE)</f>
        <v>0</v>
      </c>
      <c r="O260" s="313">
        <f t="shared" si="3"/>
        <v>0</v>
      </c>
    </row>
    <row r="261" spans="1:15" ht="24" customHeight="1" x14ac:dyDescent="0.25">
      <c r="A261" s="39">
        <v>254</v>
      </c>
      <c r="B261" s="40">
        <f>VLOOKUP($A261,POOL!$H$2:$Q$974,5,FALSE)</f>
        <v>0</v>
      </c>
      <c r="C261" s="41" t="str">
        <f>VLOOKUP($A261,POOL!$H$2:$Q$974,6,FALSE)</f>
        <v>-</v>
      </c>
      <c r="D261" s="61">
        <f>VLOOKUP($A261,POOL!$H$2:$Q$974,7,FALSE)</f>
        <v>0</v>
      </c>
      <c r="E261" s="42">
        <f>VLOOKUP($A261,POOL!$H$2:$Q$974,3,FALSE)</f>
        <v>0</v>
      </c>
      <c r="F261" s="42">
        <f>VLOOKUP($A261,POOL!$H$2:$Q$974,4,FALSE)</f>
        <v>0</v>
      </c>
      <c r="O261" s="313">
        <f t="shared" si="3"/>
        <v>0</v>
      </c>
    </row>
    <row r="262" spans="1:15" ht="24" customHeight="1" x14ac:dyDescent="0.25">
      <c r="A262" s="39">
        <v>255</v>
      </c>
      <c r="B262" s="40">
        <f>VLOOKUP($A262,POOL!$H$2:$Q$974,5,FALSE)</f>
        <v>0</v>
      </c>
      <c r="C262" s="41" t="str">
        <f>VLOOKUP($A262,POOL!$H$2:$Q$974,6,FALSE)</f>
        <v>-</v>
      </c>
      <c r="D262" s="61">
        <f>VLOOKUP($A262,POOL!$H$2:$Q$974,7,FALSE)</f>
        <v>0</v>
      </c>
      <c r="E262" s="42">
        <f>VLOOKUP($A262,POOL!$H$2:$Q$974,3,FALSE)</f>
        <v>0</v>
      </c>
      <c r="F262" s="42">
        <f>VLOOKUP($A262,POOL!$H$2:$Q$974,4,FALSE)</f>
        <v>0</v>
      </c>
      <c r="O262" s="313">
        <f t="shared" si="3"/>
        <v>0</v>
      </c>
    </row>
    <row r="263" spans="1:15" ht="24" customHeight="1" x14ac:dyDescent="0.25">
      <c r="A263" s="39">
        <v>256</v>
      </c>
      <c r="B263" s="40">
        <f>VLOOKUP($A263,POOL!$H$2:$Q$974,5,FALSE)</f>
        <v>0</v>
      </c>
      <c r="C263" s="41" t="str">
        <f>VLOOKUP($A263,POOL!$H$2:$Q$974,6,FALSE)</f>
        <v>-</v>
      </c>
      <c r="D263" s="61">
        <f>VLOOKUP($A263,POOL!$H$2:$Q$974,7,FALSE)</f>
        <v>0</v>
      </c>
      <c r="E263" s="42">
        <f>VLOOKUP($A263,POOL!$H$2:$Q$974,3,FALSE)</f>
        <v>0</v>
      </c>
      <c r="F263" s="42">
        <f>VLOOKUP($A263,POOL!$H$2:$Q$974,4,FALSE)</f>
        <v>0</v>
      </c>
      <c r="O263" s="313">
        <f t="shared" si="3"/>
        <v>0</v>
      </c>
    </row>
    <row r="264" spans="1:15" ht="24" customHeight="1" x14ac:dyDescent="0.25">
      <c r="A264" s="39">
        <v>257</v>
      </c>
      <c r="B264" s="40">
        <f>VLOOKUP($A264,POOL!$H$2:$Q$974,5,FALSE)</f>
        <v>0</v>
      </c>
      <c r="C264" s="41" t="str">
        <f>VLOOKUP($A264,POOL!$H$2:$Q$974,6,FALSE)</f>
        <v>-</v>
      </c>
      <c r="D264" s="61">
        <f>VLOOKUP($A264,POOL!$H$2:$Q$974,7,FALSE)</f>
        <v>0</v>
      </c>
      <c r="E264" s="42">
        <f>VLOOKUP($A264,POOL!$H$2:$Q$974,3,FALSE)</f>
        <v>0</v>
      </c>
      <c r="F264" s="42">
        <f>VLOOKUP($A264,POOL!$H$2:$Q$974,4,FALSE)</f>
        <v>0</v>
      </c>
      <c r="O264" s="313">
        <f t="shared" si="3"/>
        <v>0</v>
      </c>
    </row>
    <row r="265" spans="1:15" ht="24" customHeight="1" x14ac:dyDescent="0.25">
      <c r="A265" s="39">
        <v>258</v>
      </c>
      <c r="B265" s="40">
        <f>VLOOKUP($A265,POOL!$H$2:$Q$974,5,FALSE)</f>
        <v>0</v>
      </c>
      <c r="C265" s="41" t="str">
        <f>VLOOKUP($A265,POOL!$H$2:$Q$974,6,FALSE)</f>
        <v>-</v>
      </c>
      <c r="D265" s="61">
        <f>VLOOKUP($A265,POOL!$H$2:$Q$974,7,FALSE)</f>
        <v>0</v>
      </c>
      <c r="E265" s="42">
        <f>VLOOKUP($A265,POOL!$H$2:$Q$974,3,FALSE)</f>
        <v>0</v>
      </c>
      <c r="F265" s="42">
        <f>VLOOKUP($A265,POOL!$H$2:$Q$974,4,FALSE)</f>
        <v>0</v>
      </c>
      <c r="O265" s="313">
        <f t="shared" ref="O265:O328" si="4">IF(B265&gt;0,1,0)</f>
        <v>0</v>
      </c>
    </row>
    <row r="266" spans="1:15" ht="24" customHeight="1" x14ac:dyDescent="0.25">
      <c r="A266" s="39">
        <v>259</v>
      </c>
      <c r="B266" s="40">
        <f>VLOOKUP($A266,POOL!$H$2:$Q$974,5,FALSE)</f>
        <v>0</v>
      </c>
      <c r="C266" s="41" t="str">
        <f>VLOOKUP($A266,POOL!$H$2:$Q$974,6,FALSE)</f>
        <v>-</v>
      </c>
      <c r="D266" s="61">
        <f>VLOOKUP($A266,POOL!$H$2:$Q$974,7,FALSE)</f>
        <v>0</v>
      </c>
      <c r="E266" s="42">
        <f>VLOOKUP($A266,POOL!$H$2:$Q$974,3,FALSE)</f>
        <v>0</v>
      </c>
      <c r="F266" s="42">
        <f>VLOOKUP($A266,POOL!$H$2:$Q$974,4,FALSE)</f>
        <v>0</v>
      </c>
      <c r="O266" s="313">
        <f t="shared" si="4"/>
        <v>0</v>
      </c>
    </row>
    <row r="267" spans="1:15" ht="24" customHeight="1" x14ac:dyDescent="0.25">
      <c r="A267" s="39">
        <v>260</v>
      </c>
      <c r="B267" s="40">
        <f>VLOOKUP($A267,POOL!$H$2:$Q$974,5,FALSE)</f>
        <v>0</v>
      </c>
      <c r="C267" s="41" t="str">
        <f>VLOOKUP($A267,POOL!$H$2:$Q$974,6,FALSE)</f>
        <v>-</v>
      </c>
      <c r="D267" s="61">
        <f>VLOOKUP($A267,POOL!$H$2:$Q$974,7,FALSE)</f>
        <v>0</v>
      </c>
      <c r="E267" s="42">
        <f>VLOOKUP($A267,POOL!$H$2:$Q$974,3,FALSE)</f>
        <v>0</v>
      </c>
      <c r="F267" s="42">
        <f>VLOOKUP($A267,POOL!$H$2:$Q$974,4,FALSE)</f>
        <v>0</v>
      </c>
      <c r="O267" s="313">
        <f t="shared" si="4"/>
        <v>0</v>
      </c>
    </row>
    <row r="268" spans="1:15" ht="24" customHeight="1" x14ac:dyDescent="0.25">
      <c r="A268" s="39">
        <v>261</v>
      </c>
      <c r="B268" s="40">
        <f>VLOOKUP($A268,POOL!$H$2:$Q$974,5,FALSE)</f>
        <v>0</v>
      </c>
      <c r="C268" s="41" t="str">
        <f>VLOOKUP($A268,POOL!$H$2:$Q$974,6,FALSE)</f>
        <v>-</v>
      </c>
      <c r="D268" s="61">
        <f>VLOOKUP($A268,POOL!$H$2:$Q$974,7,FALSE)</f>
        <v>0</v>
      </c>
      <c r="E268" s="42">
        <f>VLOOKUP($A268,POOL!$H$2:$Q$974,3,FALSE)</f>
        <v>0</v>
      </c>
      <c r="F268" s="42">
        <f>VLOOKUP($A268,POOL!$H$2:$Q$974,4,FALSE)</f>
        <v>0</v>
      </c>
      <c r="O268" s="313">
        <f t="shared" si="4"/>
        <v>0</v>
      </c>
    </row>
    <row r="269" spans="1:15" ht="24" customHeight="1" x14ac:dyDescent="0.25">
      <c r="A269" s="39">
        <v>262</v>
      </c>
      <c r="B269" s="40">
        <f>VLOOKUP($A269,POOL!$H$2:$Q$974,5,FALSE)</f>
        <v>0</v>
      </c>
      <c r="C269" s="41" t="str">
        <f>VLOOKUP($A269,POOL!$H$2:$Q$974,6,FALSE)</f>
        <v>-</v>
      </c>
      <c r="D269" s="61">
        <f>VLOOKUP($A269,POOL!$H$2:$Q$974,7,FALSE)</f>
        <v>0</v>
      </c>
      <c r="E269" s="42">
        <f>VLOOKUP($A269,POOL!$H$2:$Q$974,3,FALSE)</f>
        <v>0</v>
      </c>
      <c r="F269" s="42">
        <f>VLOOKUP($A269,POOL!$H$2:$Q$974,4,FALSE)</f>
        <v>0</v>
      </c>
      <c r="O269" s="313">
        <f t="shared" si="4"/>
        <v>0</v>
      </c>
    </row>
    <row r="270" spans="1:15" ht="24" customHeight="1" x14ac:dyDescent="0.25">
      <c r="A270" s="39">
        <v>263</v>
      </c>
      <c r="B270" s="40">
        <f>VLOOKUP($A270,POOL!$H$2:$Q$974,5,FALSE)</f>
        <v>0</v>
      </c>
      <c r="C270" s="41" t="str">
        <f>VLOOKUP($A270,POOL!$H$2:$Q$974,6,FALSE)</f>
        <v>-</v>
      </c>
      <c r="D270" s="61">
        <f>VLOOKUP($A270,POOL!$H$2:$Q$974,7,FALSE)</f>
        <v>0</v>
      </c>
      <c r="E270" s="42">
        <f>VLOOKUP($A270,POOL!$H$2:$Q$974,3,FALSE)</f>
        <v>0</v>
      </c>
      <c r="F270" s="42">
        <f>VLOOKUP($A270,POOL!$H$2:$Q$974,4,FALSE)</f>
        <v>0</v>
      </c>
      <c r="O270" s="313">
        <f t="shared" si="4"/>
        <v>0</v>
      </c>
    </row>
    <row r="271" spans="1:15" ht="24" customHeight="1" x14ac:dyDescent="0.25">
      <c r="A271" s="39">
        <v>264</v>
      </c>
      <c r="B271" s="40">
        <f>VLOOKUP($A271,POOL!$H$2:$Q$974,5,FALSE)</f>
        <v>0</v>
      </c>
      <c r="C271" s="41" t="str">
        <f>VLOOKUP($A271,POOL!$H$2:$Q$974,6,FALSE)</f>
        <v>-</v>
      </c>
      <c r="D271" s="61">
        <f>VLOOKUP($A271,POOL!$H$2:$Q$974,7,FALSE)</f>
        <v>0</v>
      </c>
      <c r="E271" s="42">
        <f>VLOOKUP($A271,POOL!$H$2:$Q$974,3,FALSE)</f>
        <v>0</v>
      </c>
      <c r="F271" s="42">
        <f>VLOOKUP($A271,POOL!$H$2:$Q$974,4,FALSE)</f>
        <v>0</v>
      </c>
      <c r="O271" s="313">
        <f t="shared" si="4"/>
        <v>0</v>
      </c>
    </row>
    <row r="272" spans="1:15" ht="24" customHeight="1" x14ac:dyDescent="0.25">
      <c r="A272" s="39">
        <v>265</v>
      </c>
      <c r="B272" s="40">
        <f>VLOOKUP($A272,POOL!$H$2:$Q$974,5,FALSE)</f>
        <v>0</v>
      </c>
      <c r="C272" s="41" t="str">
        <f>VLOOKUP($A272,POOL!$H$2:$Q$974,6,FALSE)</f>
        <v>-</v>
      </c>
      <c r="D272" s="61">
        <f>VLOOKUP($A272,POOL!$H$2:$Q$974,7,FALSE)</f>
        <v>0</v>
      </c>
      <c r="E272" s="42">
        <f>VLOOKUP($A272,POOL!$H$2:$Q$974,3,FALSE)</f>
        <v>0</v>
      </c>
      <c r="F272" s="42">
        <f>VLOOKUP($A272,POOL!$H$2:$Q$974,4,FALSE)</f>
        <v>0</v>
      </c>
      <c r="O272" s="313">
        <f t="shared" si="4"/>
        <v>0</v>
      </c>
    </row>
    <row r="273" spans="1:15" ht="24" customHeight="1" x14ac:dyDescent="0.25">
      <c r="A273" s="39">
        <v>266</v>
      </c>
      <c r="B273" s="40">
        <f>VLOOKUP($A273,POOL!$H$2:$Q$974,5,FALSE)</f>
        <v>0</v>
      </c>
      <c r="C273" s="41" t="str">
        <f>VLOOKUP($A273,POOL!$H$2:$Q$974,6,FALSE)</f>
        <v>-</v>
      </c>
      <c r="D273" s="61">
        <f>VLOOKUP($A273,POOL!$H$2:$Q$974,7,FALSE)</f>
        <v>0</v>
      </c>
      <c r="E273" s="42">
        <f>VLOOKUP($A273,POOL!$H$2:$Q$974,3,FALSE)</f>
        <v>0</v>
      </c>
      <c r="F273" s="42">
        <f>VLOOKUP($A273,POOL!$H$2:$Q$974,4,FALSE)</f>
        <v>0</v>
      </c>
      <c r="O273" s="313">
        <f t="shared" si="4"/>
        <v>0</v>
      </c>
    </row>
    <row r="274" spans="1:15" ht="24" customHeight="1" x14ac:dyDescent="0.25">
      <c r="A274" s="39">
        <v>267</v>
      </c>
      <c r="B274" s="40">
        <f>VLOOKUP($A274,POOL!$H$2:$Q$974,5,FALSE)</f>
        <v>0</v>
      </c>
      <c r="C274" s="41" t="str">
        <f>VLOOKUP($A274,POOL!$H$2:$Q$974,6,FALSE)</f>
        <v>-</v>
      </c>
      <c r="D274" s="61">
        <f>VLOOKUP($A274,POOL!$H$2:$Q$974,7,FALSE)</f>
        <v>0</v>
      </c>
      <c r="E274" s="42">
        <f>VLOOKUP($A274,POOL!$H$2:$Q$974,3,FALSE)</f>
        <v>0</v>
      </c>
      <c r="F274" s="42">
        <f>VLOOKUP($A274,POOL!$H$2:$Q$974,4,FALSE)</f>
        <v>0</v>
      </c>
      <c r="O274" s="313">
        <f t="shared" si="4"/>
        <v>0</v>
      </c>
    </row>
    <row r="275" spans="1:15" ht="24" customHeight="1" x14ac:dyDescent="0.25">
      <c r="A275" s="39">
        <v>268</v>
      </c>
      <c r="B275" s="40">
        <f>VLOOKUP($A275,POOL!$H$2:$Q$974,5,FALSE)</f>
        <v>0</v>
      </c>
      <c r="C275" s="41" t="str">
        <f>VLOOKUP($A275,POOL!$H$2:$Q$974,6,FALSE)</f>
        <v>-</v>
      </c>
      <c r="D275" s="61">
        <f>VLOOKUP($A275,POOL!$H$2:$Q$974,7,FALSE)</f>
        <v>0</v>
      </c>
      <c r="E275" s="42">
        <f>VLOOKUP($A275,POOL!$H$2:$Q$974,3,FALSE)</f>
        <v>0</v>
      </c>
      <c r="F275" s="42">
        <f>VLOOKUP($A275,POOL!$H$2:$Q$974,4,FALSE)</f>
        <v>0</v>
      </c>
      <c r="O275" s="313">
        <f t="shared" si="4"/>
        <v>0</v>
      </c>
    </row>
    <row r="276" spans="1:15" ht="24" customHeight="1" x14ac:dyDescent="0.25">
      <c r="A276" s="39">
        <v>269</v>
      </c>
      <c r="B276" s="40">
        <f>VLOOKUP($A276,POOL!$H$2:$Q$974,5,FALSE)</f>
        <v>0</v>
      </c>
      <c r="C276" s="41" t="str">
        <f>VLOOKUP($A276,POOL!$H$2:$Q$974,6,FALSE)</f>
        <v>-</v>
      </c>
      <c r="D276" s="61">
        <f>VLOOKUP($A276,POOL!$H$2:$Q$974,7,FALSE)</f>
        <v>0</v>
      </c>
      <c r="E276" s="42">
        <f>VLOOKUP($A276,POOL!$H$2:$Q$974,3,FALSE)</f>
        <v>0</v>
      </c>
      <c r="F276" s="42">
        <f>VLOOKUP($A276,POOL!$H$2:$Q$974,4,FALSE)</f>
        <v>0</v>
      </c>
      <c r="O276" s="313">
        <f t="shared" si="4"/>
        <v>0</v>
      </c>
    </row>
    <row r="277" spans="1:15" ht="24" customHeight="1" x14ac:dyDescent="0.25">
      <c r="A277" s="39">
        <v>270</v>
      </c>
      <c r="B277" s="40">
        <f>VLOOKUP($A277,POOL!$H$2:$Q$974,5,FALSE)</f>
        <v>0</v>
      </c>
      <c r="C277" s="41" t="str">
        <f>VLOOKUP($A277,POOL!$H$2:$Q$974,6,FALSE)</f>
        <v>-</v>
      </c>
      <c r="D277" s="61">
        <f>VLOOKUP($A277,POOL!$H$2:$Q$974,7,FALSE)</f>
        <v>0</v>
      </c>
      <c r="E277" s="42">
        <f>VLOOKUP($A277,POOL!$H$2:$Q$974,3,FALSE)</f>
        <v>0</v>
      </c>
      <c r="F277" s="42">
        <f>VLOOKUP($A277,POOL!$H$2:$Q$974,4,FALSE)</f>
        <v>0</v>
      </c>
      <c r="O277" s="313">
        <f t="shared" si="4"/>
        <v>0</v>
      </c>
    </row>
    <row r="278" spans="1:15" ht="24" customHeight="1" x14ac:dyDescent="0.25">
      <c r="A278" s="39">
        <v>271</v>
      </c>
      <c r="B278" s="40">
        <f>VLOOKUP($A278,POOL!$H$2:$Q$974,5,FALSE)</f>
        <v>0</v>
      </c>
      <c r="C278" s="41" t="str">
        <f>VLOOKUP($A278,POOL!$H$2:$Q$974,6,FALSE)</f>
        <v>-</v>
      </c>
      <c r="D278" s="61">
        <f>VLOOKUP($A278,POOL!$H$2:$Q$974,7,FALSE)</f>
        <v>0</v>
      </c>
      <c r="E278" s="42">
        <f>VLOOKUP($A278,POOL!$H$2:$Q$974,3,FALSE)</f>
        <v>0</v>
      </c>
      <c r="F278" s="42">
        <f>VLOOKUP($A278,POOL!$H$2:$Q$974,4,FALSE)</f>
        <v>0</v>
      </c>
      <c r="O278" s="313">
        <f t="shared" si="4"/>
        <v>0</v>
      </c>
    </row>
    <row r="279" spans="1:15" ht="24" customHeight="1" x14ac:dyDescent="0.25">
      <c r="A279" s="39">
        <v>272</v>
      </c>
      <c r="B279" s="40">
        <f>VLOOKUP($A279,POOL!$H$2:$Q$974,5,FALSE)</f>
        <v>0</v>
      </c>
      <c r="C279" s="41" t="str">
        <f>VLOOKUP($A279,POOL!$H$2:$Q$974,6,FALSE)</f>
        <v>-</v>
      </c>
      <c r="D279" s="61">
        <f>VLOOKUP($A279,POOL!$H$2:$Q$974,7,FALSE)</f>
        <v>0</v>
      </c>
      <c r="E279" s="42">
        <f>VLOOKUP($A279,POOL!$H$2:$Q$974,3,FALSE)</f>
        <v>0</v>
      </c>
      <c r="F279" s="42">
        <f>VLOOKUP($A279,POOL!$H$2:$Q$974,4,FALSE)</f>
        <v>0</v>
      </c>
      <c r="O279" s="313">
        <f t="shared" si="4"/>
        <v>0</v>
      </c>
    </row>
    <row r="280" spans="1:15" ht="24" customHeight="1" x14ac:dyDescent="0.25">
      <c r="A280" s="39">
        <v>273</v>
      </c>
      <c r="B280" s="40">
        <f>VLOOKUP($A280,POOL!$H$2:$Q$974,5,FALSE)</f>
        <v>0</v>
      </c>
      <c r="C280" s="41" t="str">
        <f>VLOOKUP($A280,POOL!$H$2:$Q$974,6,FALSE)</f>
        <v>-</v>
      </c>
      <c r="D280" s="61">
        <f>VLOOKUP($A280,POOL!$H$2:$Q$974,7,FALSE)</f>
        <v>0</v>
      </c>
      <c r="E280" s="42">
        <f>VLOOKUP($A280,POOL!$H$2:$Q$974,3,FALSE)</f>
        <v>0</v>
      </c>
      <c r="F280" s="42">
        <f>VLOOKUP($A280,POOL!$H$2:$Q$974,4,FALSE)</f>
        <v>0</v>
      </c>
      <c r="O280" s="313">
        <f t="shared" si="4"/>
        <v>0</v>
      </c>
    </row>
    <row r="281" spans="1:15" ht="24" customHeight="1" x14ac:dyDescent="0.25">
      <c r="A281" s="39">
        <v>274</v>
      </c>
      <c r="B281" s="40">
        <f>VLOOKUP($A281,POOL!$H$2:$Q$974,5,FALSE)</f>
        <v>0</v>
      </c>
      <c r="C281" s="41" t="str">
        <f>VLOOKUP($A281,POOL!$H$2:$Q$974,6,FALSE)</f>
        <v>-</v>
      </c>
      <c r="D281" s="61">
        <f>VLOOKUP($A281,POOL!$H$2:$Q$974,7,FALSE)</f>
        <v>0</v>
      </c>
      <c r="E281" s="42">
        <f>VLOOKUP($A281,POOL!$H$2:$Q$974,3,FALSE)</f>
        <v>0</v>
      </c>
      <c r="F281" s="42">
        <f>VLOOKUP($A281,POOL!$H$2:$Q$974,4,FALSE)</f>
        <v>0</v>
      </c>
      <c r="O281" s="313">
        <f t="shared" si="4"/>
        <v>0</v>
      </c>
    </row>
    <row r="282" spans="1:15" ht="24" customHeight="1" x14ac:dyDescent="0.25">
      <c r="A282" s="39">
        <v>275</v>
      </c>
      <c r="B282" s="40">
        <f>VLOOKUP($A282,POOL!$H$2:$Q$974,5,FALSE)</f>
        <v>0</v>
      </c>
      <c r="C282" s="41" t="str">
        <f>VLOOKUP($A282,POOL!$H$2:$Q$974,6,FALSE)</f>
        <v>-</v>
      </c>
      <c r="D282" s="61">
        <f>VLOOKUP($A282,POOL!$H$2:$Q$974,7,FALSE)</f>
        <v>0</v>
      </c>
      <c r="E282" s="42">
        <f>VLOOKUP($A282,POOL!$H$2:$Q$974,3,FALSE)</f>
        <v>0</v>
      </c>
      <c r="F282" s="42">
        <f>VLOOKUP($A282,POOL!$H$2:$Q$974,4,FALSE)</f>
        <v>0</v>
      </c>
      <c r="O282" s="313">
        <f t="shared" si="4"/>
        <v>0</v>
      </c>
    </row>
    <row r="283" spans="1:15" ht="24" customHeight="1" x14ac:dyDescent="0.25">
      <c r="A283" s="39">
        <v>276</v>
      </c>
      <c r="B283" s="40">
        <f>VLOOKUP($A283,POOL!$H$2:$Q$974,5,FALSE)</f>
        <v>0</v>
      </c>
      <c r="C283" s="41" t="str">
        <f>VLOOKUP($A283,POOL!$H$2:$Q$974,6,FALSE)</f>
        <v>-</v>
      </c>
      <c r="D283" s="61">
        <f>VLOOKUP($A283,POOL!$H$2:$Q$974,7,FALSE)</f>
        <v>0</v>
      </c>
      <c r="E283" s="42">
        <f>VLOOKUP($A283,POOL!$H$2:$Q$974,3,FALSE)</f>
        <v>0</v>
      </c>
      <c r="F283" s="42">
        <f>VLOOKUP($A283,POOL!$H$2:$Q$974,4,FALSE)</f>
        <v>0</v>
      </c>
      <c r="O283" s="313">
        <f t="shared" si="4"/>
        <v>0</v>
      </c>
    </row>
    <row r="284" spans="1:15" ht="24" customHeight="1" x14ac:dyDescent="0.25">
      <c r="A284" s="39">
        <v>277</v>
      </c>
      <c r="B284" s="40">
        <f>VLOOKUP($A284,POOL!$H$2:$Q$974,5,FALSE)</f>
        <v>0</v>
      </c>
      <c r="C284" s="41" t="str">
        <f>VLOOKUP($A284,POOL!$H$2:$Q$974,6,FALSE)</f>
        <v>-</v>
      </c>
      <c r="D284" s="61">
        <f>VLOOKUP($A284,POOL!$H$2:$Q$974,7,FALSE)</f>
        <v>0</v>
      </c>
      <c r="E284" s="42">
        <f>VLOOKUP($A284,POOL!$H$2:$Q$974,3,FALSE)</f>
        <v>0</v>
      </c>
      <c r="F284" s="42">
        <f>VLOOKUP($A284,POOL!$H$2:$Q$974,4,FALSE)</f>
        <v>0</v>
      </c>
      <c r="O284" s="313">
        <f t="shared" si="4"/>
        <v>0</v>
      </c>
    </row>
    <row r="285" spans="1:15" ht="24" customHeight="1" x14ac:dyDescent="0.25">
      <c r="A285" s="39">
        <v>278</v>
      </c>
      <c r="B285" s="40">
        <f>VLOOKUP($A285,POOL!$H$2:$Q$974,5,FALSE)</f>
        <v>0</v>
      </c>
      <c r="C285" s="41" t="str">
        <f>VLOOKUP($A285,POOL!$H$2:$Q$974,6,FALSE)</f>
        <v>-</v>
      </c>
      <c r="D285" s="61">
        <f>VLOOKUP($A285,POOL!$H$2:$Q$974,7,FALSE)</f>
        <v>0</v>
      </c>
      <c r="E285" s="42">
        <f>VLOOKUP($A285,POOL!$H$2:$Q$974,3,FALSE)</f>
        <v>0</v>
      </c>
      <c r="F285" s="42">
        <f>VLOOKUP($A285,POOL!$H$2:$Q$974,4,FALSE)</f>
        <v>0</v>
      </c>
      <c r="O285" s="313">
        <f t="shared" si="4"/>
        <v>0</v>
      </c>
    </row>
    <row r="286" spans="1:15" ht="24" customHeight="1" x14ac:dyDescent="0.25">
      <c r="A286" s="39">
        <v>279</v>
      </c>
      <c r="B286" s="40">
        <f>VLOOKUP($A286,POOL!$H$2:$Q$974,5,FALSE)</f>
        <v>0</v>
      </c>
      <c r="C286" s="41" t="str">
        <f>VLOOKUP($A286,POOL!$H$2:$Q$974,6,FALSE)</f>
        <v>-</v>
      </c>
      <c r="D286" s="61">
        <f>VLOOKUP($A286,POOL!$H$2:$Q$974,7,FALSE)</f>
        <v>0</v>
      </c>
      <c r="E286" s="42">
        <f>VLOOKUP($A286,POOL!$H$2:$Q$974,3,FALSE)</f>
        <v>0</v>
      </c>
      <c r="F286" s="42">
        <f>VLOOKUP($A286,POOL!$H$2:$Q$974,4,FALSE)</f>
        <v>0</v>
      </c>
      <c r="O286" s="313">
        <f t="shared" si="4"/>
        <v>0</v>
      </c>
    </row>
    <row r="287" spans="1:15" ht="24" customHeight="1" x14ac:dyDescent="0.25">
      <c r="A287" s="39">
        <v>280</v>
      </c>
      <c r="B287" s="40">
        <f>VLOOKUP($A287,POOL!$H$2:$Q$974,5,FALSE)</f>
        <v>0</v>
      </c>
      <c r="C287" s="41" t="str">
        <f>VLOOKUP($A287,POOL!$H$2:$Q$974,6,FALSE)</f>
        <v>-</v>
      </c>
      <c r="D287" s="61">
        <f>VLOOKUP($A287,POOL!$H$2:$Q$974,7,FALSE)</f>
        <v>0</v>
      </c>
      <c r="E287" s="42">
        <f>VLOOKUP($A287,POOL!$H$2:$Q$974,3,FALSE)</f>
        <v>0</v>
      </c>
      <c r="F287" s="42">
        <f>VLOOKUP($A287,POOL!$H$2:$Q$974,4,FALSE)</f>
        <v>0</v>
      </c>
      <c r="O287" s="313">
        <f t="shared" si="4"/>
        <v>0</v>
      </c>
    </row>
    <row r="288" spans="1:15" ht="24" customHeight="1" x14ac:dyDescent="0.25">
      <c r="A288" s="39">
        <v>281</v>
      </c>
      <c r="B288" s="40">
        <f>VLOOKUP($A288,POOL!$H$2:$Q$974,5,FALSE)</f>
        <v>0</v>
      </c>
      <c r="C288" s="41" t="str">
        <f>VLOOKUP($A288,POOL!$H$2:$Q$974,6,FALSE)</f>
        <v>-</v>
      </c>
      <c r="D288" s="61">
        <f>VLOOKUP($A288,POOL!$H$2:$Q$974,7,FALSE)</f>
        <v>0</v>
      </c>
      <c r="E288" s="42">
        <f>VLOOKUP($A288,POOL!$H$2:$Q$974,3,FALSE)</f>
        <v>0</v>
      </c>
      <c r="F288" s="42">
        <f>VLOOKUP($A288,POOL!$H$2:$Q$974,4,FALSE)</f>
        <v>0</v>
      </c>
      <c r="O288" s="313">
        <f t="shared" si="4"/>
        <v>0</v>
      </c>
    </row>
    <row r="289" spans="1:15" ht="24" customHeight="1" x14ac:dyDescent="0.25">
      <c r="A289" s="39">
        <v>282</v>
      </c>
      <c r="B289" s="40">
        <f>VLOOKUP($A289,POOL!$H$2:$Q$974,5,FALSE)</f>
        <v>0</v>
      </c>
      <c r="C289" s="41" t="str">
        <f>VLOOKUP($A289,POOL!$H$2:$Q$974,6,FALSE)</f>
        <v>-</v>
      </c>
      <c r="D289" s="61">
        <f>VLOOKUP($A289,POOL!$H$2:$Q$974,7,FALSE)</f>
        <v>0</v>
      </c>
      <c r="E289" s="42">
        <f>VLOOKUP($A289,POOL!$H$2:$Q$974,3,FALSE)</f>
        <v>0</v>
      </c>
      <c r="F289" s="42">
        <f>VLOOKUP($A289,POOL!$H$2:$Q$974,4,FALSE)</f>
        <v>0</v>
      </c>
      <c r="O289" s="313">
        <f t="shared" si="4"/>
        <v>0</v>
      </c>
    </row>
    <row r="290" spans="1:15" ht="24" customHeight="1" x14ac:dyDescent="0.25">
      <c r="A290" s="39">
        <v>283</v>
      </c>
      <c r="B290" s="40">
        <f>VLOOKUP($A290,POOL!$H$2:$Q$974,5,FALSE)</f>
        <v>0</v>
      </c>
      <c r="C290" s="41" t="str">
        <f>VLOOKUP($A290,POOL!$H$2:$Q$974,6,FALSE)</f>
        <v>-</v>
      </c>
      <c r="D290" s="61">
        <f>VLOOKUP($A290,POOL!$H$2:$Q$974,7,FALSE)</f>
        <v>0</v>
      </c>
      <c r="E290" s="42">
        <f>VLOOKUP($A290,POOL!$H$2:$Q$974,3,FALSE)</f>
        <v>0</v>
      </c>
      <c r="F290" s="42">
        <f>VLOOKUP($A290,POOL!$H$2:$Q$974,4,FALSE)</f>
        <v>0</v>
      </c>
      <c r="O290" s="313">
        <f t="shared" si="4"/>
        <v>0</v>
      </c>
    </row>
    <row r="291" spans="1:15" ht="24" customHeight="1" x14ac:dyDescent="0.25">
      <c r="A291" s="39">
        <v>284</v>
      </c>
      <c r="B291" s="40">
        <f>VLOOKUP($A291,POOL!$H$2:$Q$974,5,FALSE)</f>
        <v>0</v>
      </c>
      <c r="C291" s="41" t="str">
        <f>VLOOKUP($A291,POOL!$H$2:$Q$974,6,FALSE)</f>
        <v>-</v>
      </c>
      <c r="D291" s="61">
        <f>VLOOKUP($A291,POOL!$H$2:$Q$974,7,FALSE)</f>
        <v>0</v>
      </c>
      <c r="E291" s="42">
        <f>VLOOKUP($A291,POOL!$H$2:$Q$974,3,FALSE)</f>
        <v>0</v>
      </c>
      <c r="F291" s="42">
        <f>VLOOKUP($A291,POOL!$H$2:$Q$974,4,FALSE)</f>
        <v>0</v>
      </c>
      <c r="O291" s="313">
        <f t="shared" si="4"/>
        <v>0</v>
      </c>
    </row>
    <row r="292" spans="1:15" ht="24" customHeight="1" x14ac:dyDescent="0.25">
      <c r="A292" s="39">
        <v>285</v>
      </c>
      <c r="B292" s="40">
        <f>VLOOKUP($A292,POOL!$H$2:$Q$974,5,FALSE)</f>
        <v>0</v>
      </c>
      <c r="C292" s="41" t="str">
        <f>VLOOKUP($A292,POOL!$H$2:$Q$974,6,FALSE)</f>
        <v>-</v>
      </c>
      <c r="D292" s="61">
        <f>VLOOKUP($A292,POOL!$H$2:$Q$974,7,FALSE)</f>
        <v>0</v>
      </c>
      <c r="E292" s="42">
        <f>VLOOKUP($A292,POOL!$H$2:$Q$974,3,FALSE)</f>
        <v>0</v>
      </c>
      <c r="F292" s="42">
        <f>VLOOKUP($A292,POOL!$H$2:$Q$974,4,FALSE)</f>
        <v>0</v>
      </c>
      <c r="O292" s="313">
        <f t="shared" si="4"/>
        <v>0</v>
      </c>
    </row>
    <row r="293" spans="1:15" ht="24" customHeight="1" x14ac:dyDescent="0.25">
      <c r="A293" s="39">
        <v>286</v>
      </c>
      <c r="B293" s="40">
        <f>VLOOKUP($A293,POOL!$H$2:$Q$974,5,FALSE)</f>
        <v>0</v>
      </c>
      <c r="C293" s="41" t="str">
        <f>VLOOKUP($A293,POOL!$H$2:$Q$974,6,FALSE)</f>
        <v>-</v>
      </c>
      <c r="D293" s="61">
        <f>VLOOKUP($A293,POOL!$H$2:$Q$974,7,FALSE)</f>
        <v>0</v>
      </c>
      <c r="E293" s="42">
        <f>VLOOKUP($A293,POOL!$H$2:$Q$974,3,FALSE)</f>
        <v>0</v>
      </c>
      <c r="F293" s="42">
        <f>VLOOKUP($A293,POOL!$H$2:$Q$974,4,FALSE)</f>
        <v>0</v>
      </c>
      <c r="O293" s="313">
        <f t="shared" si="4"/>
        <v>0</v>
      </c>
    </row>
    <row r="294" spans="1:15" ht="24" customHeight="1" x14ac:dyDescent="0.25">
      <c r="A294" s="39">
        <v>287</v>
      </c>
      <c r="B294" s="40">
        <f>VLOOKUP($A294,POOL!$H$2:$Q$974,5,FALSE)</f>
        <v>0</v>
      </c>
      <c r="C294" s="41" t="str">
        <f>VLOOKUP($A294,POOL!$H$2:$Q$974,6,FALSE)</f>
        <v>-</v>
      </c>
      <c r="D294" s="61">
        <f>VLOOKUP($A294,POOL!$H$2:$Q$974,7,FALSE)</f>
        <v>0</v>
      </c>
      <c r="E294" s="42">
        <f>VLOOKUP($A294,POOL!$H$2:$Q$974,3,FALSE)</f>
        <v>0</v>
      </c>
      <c r="F294" s="42">
        <f>VLOOKUP($A294,POOL!$H$2:$Q$974,4,FALSE)</f>
        <v>0</v>
      </c>
      <c r="O294" s="313">
        <f t="shared" si="4"/>
        <v>0</v>
      </c>
    </row>
    <row r="295" spans="1:15" ht="24" customHeight="1" x14ac:dyDescent="0.25">
      <c r="A295" s="39">
        <v>288</v>
      </c>
      <c r="B295" s="40">
        <f>VLOOKUP($A295,POOL!$H$2:$Q$974,5,FALSE)</f>
        <v>0</v>
      </c>
      <c r="C295" s="41" t="str">
        <f>VLOOKUP($A295,POOL!$H$2:$Q$974,6,FALSE)</f>
        <v>-</v>
      </c>
      <c r="D295" s="61">
        <f>VLOOKUP($A295,POOL!$H$2:$Q$974,7,FALSE)</f>
        <v>0</v>
      </c>
      <c r="E295" s="42">
        <f>VLOOKUP($A295,POOL!$H$2:$Q$974,3,FALSE)</f>
        <v>0</v>
      </c>
      <c r="F295" s="42">
        <f>VLOOKUP($A295,POOL!$H$2:$Q$974,4,FALSE)</f>
        <v>0</v>
      </c>
      <c r="O295" s="313">
        <f t="shared" si="4"/>
        <v>0</v>
      </c>
    </row>
    <row r="296" spans="1:15" ht="24" customHeight="1" x14ac:dyDescent="0.25">
      <c r="A296" s="39">
        <v>289</v>
      </c>
      <c r="B296" s="40">
        <f>VLOOKUP($A296,POOL!$H$2:$Q$974,5,FALSE)</f>
        <v>0</v>
      </c>
      <c r="C296" s="41" t="str">
        <f>VLOOKUP($A296,POOL!$H$2:$Q$974,6,FALSE)</f>
        <v>-</v>
      </c>
      <c r="D296" s="61">
        <f>VLOOKUP($A296,POOL!$H$2:$Q$974,7,FALSE)</f>
        <v>0</v>
      </c>
      <c r="E296" s="42">
        <f>VLOOKUP($A296,POOL!$H$2:$Q$974,3,FALSE)</f>
        <v>0</v>
      </c>
      <c r="F296" s="42">
        <f>VLOOKUP($A296,POOL!$H$2:$Q$974,4,FALSE)</f>
        <v>0</v>
      </c>
      <c r="O296" s="313">
        <f t="shared" si="4"/>
        <v>0</v>
      </c>
    </row>
    <row r="297" spans="1:15" ht="24" customHeight="1" x14ac:dyDescent="0.25">
      <c r="A297" s="39">
        <v>290</v>
      </c>
      <c r="B297" s="40">
        <f>VLOOKUP($A297,POOL!$H$2:$Q$974,5,FALSE)</f>
        <v>0</v>
      </c>
      <c r="C297" s="41" t="str">
        <f>VLOOKUP($A297,POOL!$H$2:$Q$974,6,FALSE)</f>
        <v>-</v>
      </c>
      <c r="D297" s="61">
        <f>VLOOKUP($A297,POOL!$H$2:$Q$974,7,FALSE)</f>
        <v>0</v>
      </c>
      <c r="E297" s="42">
        <f>VLOOKUP($A297,POOL!$H$2:$Q$974,3,FALSE)</f>
        <v>0</v>
      </c>
      <c r="F297" s="42">
        <f>VLOOKUP($A297,POOL!$H$2:$Q$974,4,FALSE)</f>
        <v>0</v>
      </c>
      <c r="O297" s="313">
        <f t="shared" si="4"/>
        <v>0</v>
      </c>
    </row>
    <row r="298" spans="1:15" ht="24" customHeight="1" x14ac:dyDescent="0.25">
      <c r="A298" s="39">
        <v>291</v>
      </c>
      <c r="B298" s="40">
        <f>VLOOKUP($A298,POOL!$H$2:$Q$974,5,FALSE)</f>
        <v>0</v>
      </c>
      <c r="C298" s="41" t="str">
        <f>VLOOKUP($A298,POOL!$H$2:$Q$974,6,FALSE)</f>
        <v>-</v>
      </c>
      <c r="D298" s="61">
        <f>VLOOKUP($A298,POOL!$H$2:$Q$974,7,FALSE)</f>
        <v>0</v>
      </c>
      <c r="E298" s="42">
        <f>VLOOKUP($A298,POOL!$H$2:$Q$974,3,FALSE)</f>
        <v>0</v>
      </c>
      <c r="F298" s="42">
        <f>VLOOKUP($A298,POOL!$H$2:$Q$974,4,FALSE)</f>
        <v>0</v>
      </c>
      <c r="O298" s="313">
        <f t="shared" si="4"/>
        <v>0</v>
      </c>
    </row>
    <row r="299" spans="1:15" ht="24" customHeight="1" x14ac:dyDescent="0.25">
      <c r="A299" s="39">
        <v>292</v>
      </c>
      <c r="B299" s="40">
        <f>VLOOKUP($A299,POOL!$H$2:$Q$974,5,FALSE)</f>
        <v>0</v>
      </c>
      <c r="C299" s="41" t="str">
        <f>VLOOKUP($A299,POOL!$H$2:$Q$974,6,FALSE)</f>
        <v>-</v>
      </c>
      <c r="D299" s="61">
        <f>VLOOKUP($A299,POOL!$H$2:$Q$974,7,FALSE)</f>
        <v>0</v>
      </c>
      <c r="E299" s="42">
        <f>VLOOKUP($A299,POOL!$H$2:$Q$974,3,FALSE)</f>
        <v>0</v>
      </c>
      <c r="F299" s="42">
        <f>VLOOKUP($A299,POOL!$H$2:$Q$974,4,FALSE)</f>
        <v>0</v>
      </c>
      <c r="O299" s="313">
        <f t="shared" si="4"/>
        <v>0</v>
      </c>
    </row>
    <row r="300" spans="1:15" ht="24" customHeight="1" x14ac:dyDescent="0.25">
      <c r="A300" s="39">
        <v>293</v>
      </c>
      <c r="B300" s="40">
        <f>VLOOKUP($A300,POOL!$H$2:$Q$974,5,FALSE)</f>
        <v>0</v>
      </c>
      <c r="C300" s="41" t="str">
        <f>VLOOKUP($A300,POOL!$H$2:$Q$974,6,FALSE)</f>
        <v>-</v>
      </c>
      <c r="D300" s="61">
        <f>VLOOKUP($A300,POOL!$H$2:$Q$974,7,FALSE)</f>
        <v>0</v>
      </c>
      <c r="E300" s="42">
        <f>VLOOKUP($A300,POOL!$H$2:$Q$974,3,FALSE)</f>
        <v>0</v>
      </c>
      <c r="F300" s="42">
        <f>VLOOKUP($A300,POOL!$H$2:$Q$974,4,FALSE)</f>
        <v>0</v>
      </c>
      <c r="O300" s="313">
        <f t="shared" si="4"/>
        <v>0</v>
      </c>
    </row>
    <row r="301" spans="1:15" ht="24" customHeight="1" x14ac:dyDescent="0.25">
      <c r="A301" s="39">
        <v>294</v>
      </c>
      <c r="B301" s="40">
        <f>VLOOKUP($A301,POOL!$H$2:$Q$974,5,FALSE)</f>
        <v>0</v>
      </c>
      <c r="C301" s="41" t="str">
        <f>VLOOKUP($A301,POOL!$H$2:$Q$974,6,FALSE)</f>
        <v>-</v>
      </c>
      <c r="D301" s="61">
        <f>VLOOKUP($A301,POOL!$H$2:$Q$974,7,FALSE)</f>
        <v>0</v>
      </c>
      <c r="E301" s="42">
        <f>VLOOKUP($A301,POOL!$H$2:$Q$974,3,FALSE)</f>
        <v>0</v>
      </c>
      <c r="F301" s="42">
        <f>VLOOKUP($A301,POOL!$H$2:$Q$974,4,FALSE)</f>
        <v>0</v>
      </c>
      <c r="O301" s="313">
        <f t="shared" si="4"/>
        <v>0</v>
      </c>
    </row>
    <row r="302" spans="1:15" ht="24" customHeight="1" x14ac:dyDescent="0.25">
      <c r="A302" s="39">
        <v>295</v>
      </c>
      <c r="B302" s="40">
        <f>VLOOKUP($A302,POOL!$H$2:$Q$974,5,FALSE)</f>
        <v>0</v>
      </c>
      <c r="C302" s="41" t="str">
        <f>VLOOKUP($A302,POOL!$H$2:$Q$974,6,FALSE)</f>
        <v>-</v>
      </c>
      <c r="D302" s="61">
        <f>VLOOKUP($A302,POOL!$H$2:$Q$974,7,FALSE)</f>
        <v>0</v>
      </c>
      <c r="E302" s="42">
        <f>VLOOKUP($A302,POOL!$H$2:$Q$974,3,FALSE)</f>
        <v>0</v>
      </c>
      <c r="F302" s="42">
        <f>VLOOKUP($A302,POOL!$H$2:$Q$974,4,FALSE)</f>
        <v>0</v>
      </c>
      <c r="O302" s="313">
        <f t="shared" si="4"/>
        <v>0</v>
      </c>
    </row>
    <row r="303" spans="1:15" ht="24" customHeight="1" x14ac:dyDescent="0.25">
      <c r="A303" s="39">
        <v>296</v>
      </c>
      <c r="B303" s="40">
        <f>VLOOKUP($A303,POOL!$H$2:$Q$974,5,FALSE)</f>
        <v>0</v>
      </c>
      <c r="C303" s="41" t="str">
        <f>VLOOKUP($A303,POOL!$H$2:$Q$974,6,FALSE)</f>
        <v>-</v>
      </c>
      <c r="D303" s="61">
        <f>VLOOKUP($A303,POOL!$H$2:$Q$974,7,FALSE)</f>
        <v>0</v>
      </c>
      <c r="E303" s="42">
        <f>VLOOKUP($A303,POOL!$H$2:$Q$974,3,FALSE)</f>
        <v>0</v>
      </c>
      <c r="F303" s="42">
        <f>VLOOKUP($A303,POOL!$H$2:$Q$974,4,FALSE)</f>
        <v>0</v>
      </c>
      <c r="O303" s="313">
        <f t="shared" si="4"/>
        <v>0</v>
      </c>
    </row>
    <row r="304" spans="1:15" ht="24" customHeight="1" x14ac:dyDescent="0.25">
      <c r="A304" s="39">
        <v>297</v>
      </c>
      <c r="B304" s="40">
        <f>VLOOKUP($A304,POOL!$H$2:$Q$974,5,FALSE)</f>
        <v>0</v>
      </c>
      <c r="C304" s="41" t="str">
        <f>VLOOKUP($A304,POOL!$H$2:$Q$974,6,FALSE)</f>
        <v>-</v>
      </c>
      <c r="D304" s="61">
        <f>VLOOKUP($A304,POOL!$H$2:$Q$974,7,FALSE)</f>
        <v>0</v>
      </c>
      <c r="E304" s="42">
        <f>VLOOKUP($A304,POOL!$H$2:$Q$974,3,FALSE)</f>
        <v>0</v>
      </c>
      <c r="F304" s="42">
        <f>VLOOKUP($A304,POOL!$H$2:$Q$974,4,FALSE)</f>
        <v>0</v>
      </c>
      <c r="O304" s="313">
        <f t="shared" si="4"/>
        <v>0</v>
      </c>
    </row>
    <row r="305" spans="1:15" ht="24" customHeight="1" x14ac:dyDescent="0.25">
      <c r="A305" s="39">
        <v>298</v>
      </c>
      <c r="B305" s="40">
        <f>VLOOKUP($A305,POOL!$H$2:$Q$974,5,FALSE)</f>
        <v>0</v>
      </c>
      <c r="C305" s="41" t="str">
        <f>VLOOKUP($A305,POOL!$H$2:$Q$974,6,FALSE)</f>
        <v>-</v>
      </c>
      <c r="D305" s="61">
        <f>VLOOKUP($A305,POOL!$H$2:$Q$974,7,FALSE)</f>
        <v>0</v>
      </c>
      <c r="E305" s="42">
        <f>VLOOKUP($A305,POOL!$H$2:$Q$974,3,FALSE)</f>
        <v>0</v>
      </c>
      <c r="F305" s="42">
        <f>VLOOKUP($A305,POOL!$H$2:$Q$974,4,FALSE)</f>
        <v>0</v>
      </c>
      <c r="O305" s="313">
        <f t="shared" si="4"/>
        <v>0</v>
      </c>
    </row>
    <row r="306" spans="1:15" ht="24" customHeight="1" x14ac:dyDescent="0.25">
      <c r="A306" s="39">
        <v>299</v>
      </c>
      <c r="B306" s="40">
        <f>VLOOKUP($A306,POOL!$H$2:$Q$974,5,FALSE)</f>
        <v>0</v>
      </c>
      <c r="C306" s="41" t="str">
        <f>VLOOKUP($A306,POOL!$H$2:$Q$974,6,FALSE)</f>
        <v>-</v>
      </c>
      <c r="D306" s="61">
        <f>VLOOKUP($A306,POOL!$H$2:$Q$974,7,FALSE)</f>
        <v>0</v>
      </c>
      <c r="E306" s="42">
        <f>VLOOKUP($A306,POOL!$H$2:$Q$974,3,FALSE)</f>
        <v>0</v>
      </c>
      <c r="F306" s="42">
        <f>VLOOKUP($A306,POOL!$H$2:$Q$974,4,FALSE)</f>
        <v>0</v>
      </c>
      <c r="O306" s="313">
        <f t="shared" si="4"/>
        <v>0</v>
      </c>
    </row>
    <row r="307" spans="1:15" ht="24" customHeight="1" x14ac:dyDescent="0.25">
      <c r="A307" s="39">
        <v>300</v>
      </c>
      <c r="B307" s="40">
        <f>VLOOKUP($A307,POOL!$H$2:$Q$974,5,FALSE)</f>
        <v>0</v>
      </c>
      <c r="C307" s="41" t="str">
        <f>VLOOKUP($A307,POOL!$H$2:$Q$974,6,FALSE)</f>
        <v>-</v>
      </c>
      <c r="D307" s="61">
        <f>VLOOKUP($A307,POOL!$H$2:$Q$974,7,FALSE)</f>
        <v>0</v>
      </c>
      <c r="E307" s="42">
        <f>VLOOKUP($A307,POOL!$H$2:$Q$974,3,FALSE)</f>
        <v>0</v>
      </c>
      <c r="F307" s="42">
        <f>VLOOKUP($A307,POOL!$H$2:$Q$974,4,FALSE)</f>
        <v>0</v>
      </c>
      <c r="O307" s="313">
        <f t="shared" si="4"/>
        <v>0</v>
      </c>
    </row>
    <row r="308" spans="1:15" ht="24" customHeight="1" x14ac:dyDescent="0.25">
      <c r="A308" s="39">
        <v>301</v>
      </c>
      <c r="B308" s="40">
        <f>VLOOKUP($A308,POOL!$H$2:$Q$974,5,FALSE)</f>
        <v>0</v>
      </c>
      <c r="C308" s="41" t="str">
        <f>VLOOKUP($A308,POOL!$H$2:$Q$974,6,FALSE)</f>
        <v>-</v>
      </c>
      <c r="D308" s="61">
        <f>VLOOKUP($A308,POOL!$H$2:$Q$974,7,FALSE)</f>
        <v>0</v>
      </c>
      <c r="E308" s="42">
        <f>VLOOKUP($A308,POOL!$H$2:$Q$974,3,FALSE)</f>
        <v>0</v>
      </c>
      <c r="F308" s="42">
        <f>VLOOKUP($A308,POOL!$H$2:$Q$974,4,FALSE)</f>
        <v>0</v>
      </c>
      <c r="O308" s="313">
        <f t="shared" si="4"/>
        <v>0</v>
      </c>
    </row>
    <row r="309" spans="1:15" ht="24" customHeight="1" x14ac:dyDescent="0.25">
      <c r="A309" s="39">
        <v>302</v>
      </c>
      <c r="B309" s="40">
        <f>VLOOKUP($A309,POOL!$H$2:$Q$974,5,FALSE)</f>
        <v>0</v>
      </c>
      <c r="C309" s="41" t="str">
        <f>VLOOKUP($A309,POOL!$H$2:$Q$974,6,FALSE)</f>
        <v>-</v>
      </c>
      <c r="D309" s="61">
        <f>VLOOKUP($A309,POOL!$H$2:$Q$974,7,FALSE)</f>
        <v>0</v>
      </c>
      <c r="E309" s="42">
        <f>VLOOKUP($A309,POOL!$H$2:$Q$974,3,FALSE)</f>
        <v>0</v>
      </c>
      <c r="F309" s="42">
        <f>VLOOKUP($A309,POOL!$H$2:$Q$974,4,FALSE)</f>
        <v>0</v>
      </c>
      <c r="O309" s="313">
        <f t="shared" si="4"/>
        <v>0</v>
      </c>
    </row>
    <row r="310" spans="1:15" ht="24" customHeight="1" x14ac:dyDescent="0.25">
      <c r="A310" s="39">
        <v>303</v>
      </c>
      <c r="B310" s="40">
        <f>VLOOKUP($A310,POOL!$H$2:$Q$974,5,FALSE)</f>
        <v>0</v>
      </c>
      <c r="C310" s="41" t="str">
        <f>VLOOKUP($A310,POOL!$H$2:$Q$974,6,FALSE)</f>
        <v>-</v>
      </c>
      <c r="D310" s="61">
        <f>VLOOKUP($A310,POOL!$H$2:$Q$974,7,FALSE)</f>
        <v>0</v>
      </c>
      <c r="E310" s="42">
        <f>VLOOKUP($A310,POOL!$H$2:$Q$974,3,FALSE)</f>
        <v>0</v>
      </c>
      <c r="F310" s="42">
        <f>VLOOKUP($A310,POOL!$H$2:$Q$974,4,FALSE)</f>
        <v>0</v>
      </c>
      <c r="O310" s="313">
        <f t="shared" si="4"/>
        <v>0</v>
      </c>
    </row>
    <row r="311" spans="1:15" ht="24" customHeight="1" x14ac:dyDescent="0.25">
      <c r="A311" s="39">
        <v>304</v>
      </c>
      <c r="B311" s="40">
        <f>VLOOKUP($A311,POOL!$H$2:$Q$974,5,FALSE)</f>
        <v>0</v>
      </c>
      <c r="C311" s="41" t="str">
        <f>VLOOKUP($A311,POOL!$H$2:$Q$974,6,FALSE)</f>
        <v>-</v>
      </c>
      <c r="D311" s="61">
        <f>VLOOKUP($A311,POOL!$H$2:$Q$974,7,FALSE)</f>
        <v>0</v>
      </c>
      <c r="E311" s="42">
        <f>VLOOKUP($A311,POOL!$H$2:$Q$974,3,FALSE)</f>
        <v>0</v>
      </c>
      <c r="F311" s="42">
        <f>VLOOKUP($A311,POOL!$H$2:$Q$974,4,FALSE)</f>
        <v>0</v>
      </c>
      <c r="O311" s="313">
        <f t="shared" si="4"/>
        <v>0</v>
      </c>
    </row>
    <row r="312" spans="1:15" ht="24" customHeight="1" x14ac:dyDescent="0.25">
      <c r="A312" s="39">
        <v>305</v>
      </c>
      <c r="B312" s="40">
        <f>VLOOKUP($A312,POOL!$H$2:$Q$974,5,FALSE)</f>
        <v>0</v>
      </c>
      <c r="C312" s="41" t="str">
        <f>VLOOKUP($A312,POOL!$H$2:$Q$974,6,FALSE)</f>
        <v>-</v>
      </c>
      <c r="D312" s="61">
        <f>VLOOKUP($A312,POOL!$H$2:$Q$974,7,FALSE)</f>
        <v>0</v>
      </c>
      <c r="E312" s="42">
        <f>VLOOKUP($A312,POOL!$H$2:$Q$974,3,FALSE)</f>
        <v>0</v>
      </c>
      <c r="F312" s="42">
        <f>VLOOKUP($A312,POOL!$H$2:$Q$974,4,FALSE)</f>
        <v>0</v>
      </c>
      <c r="O312" s="313">
        <f t="shared" si="4"/>
        <v>0</v>
      </c>
    </row>
    <row r="313" spans="1:15" ht="24" customHeight="1" x14ac:dyDescent="0.25">
      <c r="A313" s="39">
        <v>306</v>
      </c>
      <c r="B313" s="40">
        <f>VLOOKUP($A313,POOL!$H$2:$Q$974,5,FALSE)</f>
        <v>0</v>
      </c>
      <c r="C313" s="41" t="str">
        <f>VLOOKUP($A313,POOL!$H$2:$Q$974,6,FALSE)</f>
        <v>-</v>
      </c>
      <c r="D313" s="61">
        <f>VLOOKUP($A313,POOL!$H$2:$Q$974,7,FALSE)</f>
        <v>0</v>
      </c>
      <c r="E313" s="42">
        <f>VLOOKUP($A313,POOL!$H$2:$Q$974,3,FALSE)</f>
        <v>0</v>
      </c>
      <c r="F313" s="42">
        <f>VLOOKUP($A313,POOL!$H$2:$Q$974,4,FALSE)</f>
        <v>0</v>
      </c>
      <c r="O313" s="313">
        <f t="shared" si="4"/>
        <v>0</v>
      </c>
    </row>
    <row r="314" spans="1:15" ht="24" customHeight="1" x14ac:dyDescent="0.25">
      <c r="A314" s="39">
        <v>307</v>
      </c>
      <c r="B314" s="40">
        <f>VLOOKUP($A314,POOL!$H$2:$Q$974,5,FALSE)</f>
        <v>0</v>
      </c>
      <c r="C314" s="41" t="str">
        <f>VLOOKUP($A314,POOL!$H$2:$Q$974,6,FALSE)</f>
        <v>-</v>
      </c>
      <c r="D314" s="61">
        <f>VLOOKUP($A314,POOL!$H$2:$Q$974,7,FALSE)</f>
        <v>0</v>
      </c>
      <c r="E314" s="42">
        <f>VLOOKUP($A314,POOL!$H$2:$Q$974,3,FALSE)</f>
        <v>0</v>
      </c>
      <c r="F314" s="42">
        <f>VLOOKUP($A314,POOL!$H$2:$Q$974,4,FALSE)</f>
        <v>0</v>
      </c>
      <c r="O314" s="313">
        <f t="shared" si="4"/>
        <v>0</v>
      </c>
    </row>
    <row r="315" spans="1:15" ht="24" customHeight="1" x14ac:dyDescent="0.25">
      <c r="A315" s="39">
        <v>308</v>
      </c>
      <c r="B315" s="40">
        <f>VLOOKUP($A315,POOL!$H$2:$Q$974,5,FALSE)</f>
        <v>0</v>
      </c>
      <c r="C315" s="41" t="str">
        <f>VLOOKUP($A315,POOL!$H$2:$Q$974,6,FALSE)</f>
        <v>-</v>
      </c>
      <c r="D315" s="61">
        <f>VLOOKUP($A315,POOL!$H$2:$Q$974,7,FALSE)</f>
        <v>0</v>
      </c>
      <c r="E315" s="42">
        <f>VLOOKUP($A315,POOL!$H$2:$Q$974,3,FALSE)</f>
        <v>0</v>
      </c>
      <c r="F315" s="42">
        <f>VLOOKUP($A315,POOL!$H$2:$Q$974,4,FALSE)</f>
        <v>0</v>
      </c>
      <c r="O315" s="313">
        <f t="shared" si="4"/>
        <v>0</v>
      </c>
    </row>
    <row r="316" spans="1:15" ht="24" customHeight="1" x14ac:dyDescent="0.25">
      <c r="A316" s="39">
        <v>309</v>
      </c>
      <c r="B316" s="40">
        <f>VLOOKUP($A316,POOL!$H$2:$Q$974,5,FALSE)</f>
        <v>0</v>
      </c>
      <c r="C316" s="41" t="str">
        <f>VLOOKUP($A316,POOL!$H$2:$Q$974,6,FALSE)</f>
        <v>-</v>
      </c>
      <c r="D316" s="61">
        <f>VLOOKUP($A316,POOL!$H$2:$Q$974,7,FALSE)</f>
        <v>0</v>
      </c>
      <c r="E316" s="42">
        <f>VLOOKUP($A316,POOL!$H$2:$Q$974,3,FALSE)</f>
        <v>0</v>
      </c>
      <c r="F316" s="42">
        <f>VLOOKUP($A316,POOL!$H$2:$Q$974,4,FALSE)</f>
        <v>0</v>
      </c>
      <c r="O316" s="313">
        <f t="shared" si="4"/>
        <v>0</v>
      </c>
    </row>
    <row r="317" spans="1:15" ht="24" customHeight="1" x14ac:dyDescent="0.25">
      <c r="A317" s="39">
        <v>310</v>
      </c>
      <c r="B317" s="40">
        <f>VLOOKUP($A317,POOL!$H$2:$Q$974,5,FALSE)</f>
        <v>0</v>
      </c>
      <c r="C317" s="41" t="str">
        <f>VLOOKUP($A317,POOL!$H$2:$Q$974,6,FALSE)</f>
        <v>-</v>
      </c>
      <c r="D317" s="61">
        <f>VLOOKUP($A317,POOL!$H$2:$Q$974,7,FALSE)</f>
        <v>0</v>
      </c>
      <c r="E317" s="42">
        <f>VLOOKUP($A317,POOL!$H$2:$Q$974,3,FALSE)</f>
        <v>0</v>
      </c>
      <c r="F317" s="42">
        <f>VLOOKUP($A317,POOL!$H$2:$Q$974,4,FALSE)</f>
        <v>0</v>
      </c>
      <c r="O317" s="313">
        <f t="shared" si="4"/>
        <v>0</v>
      </c>
    </row>
    <row r="318" spans="1:15" ht="24" customHeight="1" x14ac:dyDescent="0.25">
      <c r="A318" s="39">
        <v>311</v>
      </c>
      <c r="B318" s="40">
        <f>VLOOKUP($A318,POOL!$H$2:$Q$974,5,FALSE)</f>
        <v>0</v>
      </c>
      <c r="C318" s="41" t="str">
        <f>VLOOKUP($A318,POOL!$H$2:$Q$974,6,FALSE)</f>
        <v>-</v>
      </c>
      <c r="D318" s="61">
        <f>VLOOKUP($A318,POOL!$H$2:$Q$974,7,FALSE)</f>
        <v>0</v>
      </c>
      <c r="E318" s="42">
        <f>VLOOKUP($A318,POOL!$H$2:$Q$974,3,FALSE)</f>
        <v>0</v>
      </c>
      <c r="F318" s="42">
        <f>VLOOKUP($A318,POOL!$H$2:$Q$974,4,FALSE)</f>
        <v>0</v>
      </c>
      <c r="O318" s="313">
        <f t="shared" si="4"/>
        <v>0</v>
      </c>
    </row>
    <row r="319" spans="1:15" ht="24" customHeight="1" x14ac:dyDescent="0.25">
      <c r="A319" s="39">
        <v>312</v>
      </c>
      <c r="B319" s="40">
        <f>VLOOKUP($A319,POOL!$H$2:$Q$974,5,FALSE)</f>
        <v>0</v>
      </c>
      <c r="C319" s="41" t="str">
        <f>VLOOKUP($A319,POOL!$H$2:$Q$974,6,FALSE)</f>
        <v>-</v>
      </c>
      <c r="D319" s="61">
        <f>VLOOKUP($A319,POOL!$H$2:$Q$974,7,FALSE)</f>
        <v>0</v>
      </c>
      <c r="E319" s="42">
        <f>VLOOKUP($A319,POOL!$H$2:$Q$974,3,FALSE)</f>
        <v>0</v>
      </c>
      <c r="F319" s="42">
        <f>VLOOKUP($A319,POOL!$H$2:$Q$974,4,FALSE)</f>
        <v>0</v>
      </c>
      <c r="O319" s="313">
        <f t="shared" si="4"/>
        <v>0</v>
      </c>
    </row>
    <row r="320" spans="1:15" ht="24" customHeight="1" x14ac:dyDescent="0.25">
      <c r="A320" s="39">
        <v>313</v>
      </c>
      <c r="B320" s="40">
        <f>VLOOKUP($A320,POOL!$H$2:$Q$974,5,FALSE)</f>
        <v>0</v>
      </c>
      <c r="C320" s="41" t="str">
        <f>VLOOKUP($A320,POOL!$H$2:$Q$974,6,FALSE)</f>
        <v>-</v>
      </c>
      <c r="D320" s="61">
        <f>VLOOKUP($A320,POOL!$H$2:$Q$974,7,FALSE)</f>
        <v>0</v>
      </c>
      <c r="E320" s="42">
        <f>VLOOKUP($A320,POOL!$H$2:$Q$974,3,FALSE)</f>
        <v>0</v>
      </c>
      <c r="F320" s="42">
        <f>VLOOKUP($A320,POOL!$H$2:$Q$974,4,FALSE)</f>
        <v>0</v>
      </c>
      <c r="O320" s="313">
        <f t="shared" si="4"/>
        <v>0</v>
      </c>
    </row>
    <row r="321" spans="1:15" ht="24" customHeight="1" x14ac:dyDescent="0.25">
      <c r="A321" s="39">
        <v>314</v>
      </c>
      <c r="B321" s="40">
        <f>VLOOKUP($A321,POOL!$H$2:$Q$974,5,FALSE)</f>
        <v>0</v>
      </c>
      <c r="C321" s="41" t="str">
        <f>VLOOKUP($A321,POOL!$H$2:$Q$974,6,FALSE)</f>
        <v>-</v>
      </c>
      <c r="D321" s="61">
        <f>VLOOKUP($A321,POOL!$H$2:$Q$974,7,FALSE)</f>
        <v>0</v>
      </c>
      <c r="E321" s="42">
        <f>VLOOKUP($A321,POOL!$H$2:$Q$974,3,FALSE)</f>
        <v>0</v>
      </c>
      <c r="F321" s="42">
        <f>VLOOKUP($A321,POOL!$H$2:$Q$974,4,FALSE)</f>
        <v>0</v>
      </c>
      <c r="O321" s="313">
        <f t="shared" si="4"/>
        <v>0</v>
      </c>
    </row>
    <row r="322" spans="1:15" ht="24" customHeight="1" x14ac:dyDescent="0.25">
      <c r="A322" s="39">
        <v>315</v>
      </c>
      <c r="B322" s="40">
        <f>VLOOKUP($A322,POOL!$H$2:$Q$974,5,FALSE)</f>
        <v>0</v>
      </c>
      <c r="C322" s="41" t="str">
        <f>VLOOKUP($A322,POOL!$H$2:$Q$974,6,FALSE)</f>
        <v>-</v>
      </c>
      <c r="D322" s="61">
        <f>VLOOKUP($A322,POOL!$H$2:$Q$974,7,FALSE)</f>
        <v>0</v>
      </c>
      <c r="E322" s="42">
        <f>VLOOKUP($A322,POOL!$H$2:$Q$974,3,FALSE)</f>
        <v>0</v>
      </c>
      <c r="F322" s="42">
        <f>VLOOKUP($A322,POOL!$H$2:$Q$974,4,FALSE)</f>
        <v>0</v>
      </c>
      <c r="O322" s="313">
        <f t="shared" si="4"/>
        <v>0</v>
      </c>
    </row>
    <row r="323" spans="1:15" ht="24" customHeight="1" x14ac:dyDescent="0.25">
      <c r="A323" s="39">
        <v>316</v>
      </c>
      <c r="B323" s="40">
        <f>VLOOKUP($A323,POOL!$H$2:$Q$974,5,FALSE)</f>
        <v>0</v>
      </c>
      <c r="C323" s="41" t="str">
        <f>VLOOKUP($A323,POOL!$H$2:$Q$974,6,FALSE)</f>
        <v>-</v>
      </c>
      <c r="D323" s="61">
        <f>VLOOKUP($A323,POOL!$H$2:$Q$974,7,FALSE)</f>
        <v>0</v>
      </c>
      <c r="E323" s="42">
        <f>VLOOKUP($A323,POOL!$H$2:$Q$974,3,FALSE)</f>
        <v>0</v>
      </c>
      <c r="F323" s="42">
        <f>VLOOKUP($A323,POOL!$H$2:$Q$974,4,FALSE)</f>
        <v>0</v>
      </c>
      <c r="O323" s="313">
        <f t="shared" si="4"/>
        <v>0</v>
      </c>
    </row>
    <row r="324" spans="1:15" ht="24" customHeight="1" x14ac:dyDescent="0.25">
      <c r="A324" s="39">
        <v>317</v>
      </c>
      <c r="B324" s="40">
        <f>VLOOKUP($A324,POOL!$H$2:$Q$974,5,FALSE)</f>
        <v>0</v>
      </c>
      <c r="C324" s="41" t="str">
        <f>VLOOKUP($A324,POOL!$H$2:$Q$974,6,FALSE)</f>
        <v>-</v>
      </c>
      <c r="D324" s="61">
        <f>VLOOKUP($A324,POOL!$H$2:$Q$974,7,FALSE)</f>
        <v>0</v>
      </c>
      <c r="E324" s="42">
        <f>VLOOKUP($A324,POOL!$H$2:$Q$974,3,FALSE)</f>
        <v>0</v>
      </c>
      <c r="F324" s="42">
        <f>VLOOKUP($A324,POOL!$H$2:$Q$974,4,FALSE)</f>
        <v>0</v>
      </c>
      <c r="O324" s="313">
        <f t="shared" si="4"/>
        <v>0</v>
      </c>
    </row>
    <row r="325" spans="1:15" ht="24" customHeight="1" x14ac:dyDescent="0.25">
      <c r="A325" s="39">
        <v>318</v>
      </c>
      <c r="B325" s="40">
        <f>VLOOKUP($A325,POOL!$H$2:$Q$974,5,FALSE)</f>
        <v>0</v>
      </c>
      <c r="C325" s="41" t="str">
        <f>VLOOKUP($A325,POOL!$H$2:$Q$974,6,FALSE)</f>
        <v>-</v>
      </c>
      <c r="D325" s="61">
        <f>VLOOKUP($A325,POOL!$H$2:$Q$974,7,FALSE)</f>
        <v>0</v>
      </c>
      <c r="E325" s="42">
        <f>VLOOKUP($A325,POOL!$H$2:$Q$974,3,FALSE)</f>
        <v>0</v>
      </c>
      <c r="F325" s="42">
        <f>VLOOKUP($A325,POOL!$H$2:$Q$974,4,FALSE)</f>
        <v>0</v>
      </c>
      <c r="O325" s="313">
        <f t="shared" si="4"/>
        <v>0</v>
      </c>
    </row>
    <row r="326" spans="1:15" ht="24" customHeight="1" x14ac:dyDescent="0.25">
      <c r="A326" s="39">
        <v>319</v>
      </c>
      <c r="B326" s="40">
        <f>VLOOKUP($A326,POOL!$H$2:$Q$974,5,FALSE)</f>
        <v>0</v>
      </c>
      <c r="C326" s="41" t="str">
        <f>VLOOKUP($A326,POOL!$H$2:$Q$974,6,FALSE)</f>
        <v>-</v>
      </c>
      <c r="D326" s="61">
        <f>VLOOKUP($A326,POOL!$H$2:$Q$974,7,FALSE)</f>
        <v>0</v>
      </c>
      <c r="E326" s="42">
        <f>VLOOKUP($A326,POOL!$H$2:$Q$974,3,FALSE)</f>
        <v>0</v>
      </c>
      <c r="F326" s="42">
        <f>VLOOKUP($A326,POOL!$H$2:$Q$974,4,FALSE)</f>
        <v>0</v>
      </c>
      <c r="O326" s="313">
        <f t="shared" si="4"/>
        <v>0</v>
      </c>
    </row>
    <row r="327" spans="1:15" ht="24" customHeight="1" x14ac:dyDescent="0.25">
      <c r="A327" s="39">
        <v>320</v>
      </c>
      <c r="B327" s="40">
        <f>VLOOKUP($A327,POOL!$H$2:$Q$974,5,FALSE)</f>
        <v>0</v>
      </c>
      <c r="C327" s="41" t="str">
        <f>VLOOKUP($A327,POOL!$H$2:$Q$974,6,FALSE)</f>
        <v>-</v>
      </c>
      <c r="D327" s="61">
        <f>VLOOKUP($A327,POOL!$H$2:$Q$974,7,FALSE)</f>
        <v>0</v>
      </c>
      <c r="E327" s="42">
        <f>VLOOKUP($A327,POOL!$H$2:$Q$974,3,FALSE)</f>
        <v>0</v>
      </c>
      <c r="F327" s="42">
        <f>VLOOKUP($A327,POOL!$H$2:$Q$974,4,FALSE)</f>
        <v>0</v>
      </c>
      <c r="O327" s="313">
        <f t="shared" si="4"/>
        <v>0</v>
      </c>
    </row>
    <row r="328" spans="1:15" ht="24" customHeight="1" x14ac:dyDescent="0.25">
      <c r="A328" s="39">
        <v>321</v>
      </c>
      <c r="B328" s="40">
        <f>VLOOKUP($A328,POOL!$H$2:$Q$974,5,FALSE)</f>
        <v>0</v>
      </c>
      <c r="C328" s="41" t="str">
        <f>VLOOKUP($A328,POOL!$H$2:$Q$974,6,FALSE)</f>
        <v>-</v>
      </c>
      <c r="D328" s="61">
        <f>VLOOKUP($A328,POOL!$H$2:$Q$974,7,FALSE)</f>
        <v>0</v>
      </c>
      <c r="E328" s="42">
        <f>VLOOKUP($A328,POOL!$H$2:$Q$974,3,FALSE)</f>
        <v>0</v>
      </c>
      <c r="F328" s="42">
        <f>VLOOKUP($A328,POOL!$H$2:$Q$974,4,FALSE)</f>
        <v>0</v>
      </c>
      <c r="O328" s="313">
        <f t="shared" si="4"/>
        <v>0</v>
      </c>
    </row>
    <row r="329" spans="1:15" ht="24" customHeight="1" x14ac:dyDescent="0.25">
      <c r="A329" s="39">
        <v>322</v>
      </c>
      <c r="B329" s="40">
        <f>VLOOKUP($A329,POOL!$H$2:$Q$974,5,FALSE)</f>
        <v>0</v>
      </c>
      <c r="C329" s="41" t="str">
        <f>VLOOKUP($A329,POOL!$H$2:$Q$974,6,FALSE)</f>
        <v>-</v>
      </c>
      <c r="D329" s="61">
        <f>VLOOKUP($A329,POOL!$H$2:$Q$974,7,FALSE)</f>
        <v>0</v>
      </c>
      <c r="E329" s="42">
        <f>VLOOKUP($A329,POOL!$H$2:$Q$974,3,FALSE)</f>
        <v>0</v>
      </c>
      <c r="F329" s="42">
        <f>VLOOKUP($A329,POOL!$H$2:$Q$974,4,FALSE)</f>
        <v>0</v>
      </c>
      <c r="O329" s="313">
        <f t="shared" ref="O329:O392" si="5">IF(B329&gt;0,1,0)</f>
        <v>0</v>
      </c>
    </row>
    <row r="330" spans="1:15" ht="24" customHeight="1" x14ac:dyDescent="0.25">
      <c r="A330" s="39">
        <v>323</v>
      </c>
      <c r="B330" s="40">
        <f>VLOOKUP($A330,POOL!$H$2:$Q$974,5,FALSE)</f>
        <v>0</v>
      </c>
      <c r="C330" s="41" t="str">
        <f>VLOOKUP($A330,POOL!$H$2:$Q$974,6,FALSE)</f>
        <v>-</v>
      </c>
      <c r="D330" s="61">
        <f>VLOOKUP($A330,POOL!$H$2:$Q$974,7,FALSE)</f>
        <v>0</v>
      </c>
      <c r="E330" s="42">
        <f>VLOOKUP($A330,POOL!$H$2:$Q$974,3,FALSE)</f>
        <v>0</v>
      </c>
      <c r="F330" s="42">
        <f>VLOOKUP($A330,POOL!$H$2:$Q$974,4,FALSE)</f>
        <v>0</v>
      </c>
      <c r="O330" s="313">
        <f t="shared" si="5"/>
        <v>0</v>
      </c>
    </row>
    <row r="331" spans="1:15" ht="24" customHeight="1" x14ac:dyDescent="0.25">
      <c r="A331" s="39">
        <v>324</v>
      </c>
      <c r="B331" s="40">
        <f>VLOOKUP($A331,POOL!$H$2:$Q$974,5,FALSE)</f>
        <v>0</v>
      </c>
      <c r="C331" s="41" t="str">
        <f>VLOOKUP($A331,POOL!$H$2:$Q$974,6,FALSE)</f>
        <v>-</v>
      </c>
      <c r="D331" s="61">
        <f>VLOOKUP($A331,POOL!$H$2:$Q$974,7,FALSE)</f>
        <v>0</v>
      </c>
      <c r="E331" s="42">
        <f>VLOOKUP($A331,POOL!$H$2:$Q$974,3,FALSE)</f>
        <v>0</v>
      </c>
      <c r="F331" s="42">
        <f>VLOOKUP($A331,POOL!$H$2:$Q$974,4,FALSE)</f>
        <v>0</v>
      </c>
      <c r="O331" s="313">
        <f t="shared" si="5"/>
        <v>0</v>
      </c>
    </row>
    <row r="332" spans="1:15" ht="24" customHeight="1" x14ac:dyDescent="0.25">
      <c r="A332" s="39">
        <v>325</v>
      </c>
      <c r="B332" s="40">
        <f>VLOOKUP($A332,POOL!$H$2:$Q$974,5,FALSE)</f>
        <v>0</v>
      </c>
      <c r="C332" s="41" t="str">
        <f>VLOOKUP($A332,POOL!$H$2:$Q$974,6,FALSE)</f>
        <v>-</v>
      </c>
      <c r="D332" s="61">
        <f>VLOOKUP($A332,POOL!$H$2:$Q$974,7,FALSE)</f>
        <v>0</v>
      </c>
      <c r="E332" s="42">
        <f>VLOOKUP($A332,POOL!$H$2:$Q$974,3,FALSE)</f>
        <v>0</v>
      </c>
      <c r="F332" s="42">
        <f>VLOOKUP($A332,POOL!$H$2:$Q$974,4,FALSE)</f>
        <v>0</v>
      </c>
      <c r="O332" s="313">
        <f t="shared" si="5"/>
        <v>0</v>
      </c>
    </row>
    <row r="333" spans="1:15" ht="24" customHeight="1" x14ac:dyDescent="0.25">
      <c r="A333" s="39">
        <v>326</v>
      </c>
      <c r="B333" s="40">
        <f>VLOOKUP($A333,POOL!$H$2:$Q$974,5,FALSE)</f>
        <v>0</v>
      </c>
      <c r="C333" s="41" t="str">
        <f>VLOOKUP($A333,POOL!$H$2:$Q$974,6,FALSE)</f>
        <v>-</v>
      </c>
      <c r="D333" s="61">
        <f>VLOOKUP($A333,POOL!$H$2:$Q$974,7,FALSE)</f>
        <v>0</v>
      </c>
      <c r="E333" s="42">
        <f>VLOOKUP($A333,POOL!$H$2:$Q$974,3,FALSE)</f>
        <v>0</v>
      </c>
      <c r="F333" s="42">
        <f>VLOOKUP($A333,POOL!$H$2:$Q$974,4,FALSE)</f>
        <v>0</v>
      </c>
      <c r="O333" s="313">
        <f t="shared" si="5"/>
        <v>0</v>
      </c>
    </row>
    <row r="334" spans="1:15" ht="24" customHeight="1" x14ac:dyDescent="0.25">
      <c r="A334" s="39">
        <v>327</v>
      </c>
      <c r="B334" s="40">
        <f>VLOOKUP($A334,POOL!$H$2:$Q$974,5,FALSE)</f>
        <v>0</v>
      </c>
      <c r="C334" s="41" t="str">
        <f>VLOOKUP($A334,POOL!$H$2:$Q$974,6,FALSE)</f>
        <v>-</v>
      </c>
      <c r="D334" s="61">
        <f>VLOOKUP($A334,POOL!$H$2:$Q$974,7,FALSE)</f>
        <v>0</v>
      </c>
      <c r="E334" s="42">
        <f>VLOOKUP($A334,POOL!$H$2:$Q$974,3,FALSE)</f>
        <v>0</v>
      </c>
      <c r="F334" s="42">
        <f>VLOOKUP($A334,POOL!$H$2:$Q$974,4,FALSE)</f>
        <v>0</v>
      </c>
      <c r="O334" s="313">
        <f t="shared" si="5"/>
        <v>0</v>
      </c>
    </row>
    <row r="335" spans="1:15" ht="24" customHeight="1" x14ac:dyDescent="0.25">
      <c r="A335" s="39">
        <v>328</v>
      </c>
      <c r="B335" s="40">
        <f>VLOOKUP($A335,POOL!$H$2:$Q$974,5,FALSE)</f>
        <v>0</v>
      </c>
      <c r="C335" s="41" t="str">
        <f>VLOOKUP($A335,POOL!$H$2:$Q$974,6,FALSE)</f>
        <v>-</v>
      </c>
      <c r="D335" s="61">
        <f>VLOOKUP($A335,POOL!$H$2:$Q$974,7,FALSE)</f>
        <v>0</v>
      </c>
      <c r="E335" s="42">
        <f>VLOOKUP($A335,POOL!$H$2:$Q$974,3,FALSE)</f>
        <v>0</v>
      </c>
      <c r="F335" s="42">
        <f>VLOOKUP($A335,POOL!$H$2:$Q$974,4,FALSE)</f>
        <v>0</v>
      </c>
      <c r="O335" s="313">
        <f t="shared" si="5"/>
        <v>0</v>
      </c>
    </row>
    <row r="336" spans="1:15" ht="24" customHeight="1" x14ac:dyDescent="0.25">
      <c r="A336" s="39">
        <v>329</v>
      </c>
      <c r="B336" s="40">
        <f>VLOOKUP($A336,POOL!$H$2:$Q$974,5,FALSE)</f>
        <v>0</v>
      </c>
      <c r="C336" s="41" t="str">
        <f>VLOOKUP($A336,POOL!$H$2:$Q$974,6,FALSE)</f>
        <v>-</v>
      </c>
      <c r="D336" s="61">
        <f>VLOOKUP($A336,POOL!$H$2:$Q$974,7,FALSE)</f>
        <v>0</v>
      </c>
      <c r="E336" s="42">
        <f>VLOOKUP($A336,POOL!$H$2:$Q$974,3,FALSE)</f>
        <v>0</v>
      </c>
      <c r="F336" s="42">
        <f>VLOOKUP($A336,POOL!$H$2:$Q$974,4,FALSE)</f>
        <v>0</v>
      </c>
      <c r="O336" s="313">
        <f t="shared" si="5"/>
        <v>0</v>
      </c>
    </row>
    <row r="337" spans="1:15" ht="24" customHeight="1" x14ac:dyDescent="0.25">
      <c r="A337" s="39">
        <v>330</v>
      </c>
      <c r="B337" s="40">
        <f>VLOOKUP($A337,POOL!$H$2:$Q$974,5,FALSE)</f>
        <v>0</v>
      </c>
      <c r="C337" s="41" t="str">
        <f>VLOOKUP($A337,POOL!$H$2:$Q$974,6,FALSE)</f>
        <v>-</v>
      </c>
      <c r="D337" s="61">
        <f>VLOOKUP($A337,POOL!$H$2:$Q$974,7,FALSE)</f>
        <v>0</v>
      </c>
      <c r="E337" s="42">
        <f>VLOOKUP($A337,POOL!$H$2:$Q$974,3,FALSE)</f>
        <v>0</v>
      </c>
      <c r="F337" s="42">
        <f>VLOOKUP($A337,POOL!$H$2:$Q$974,4,FALSE)</f>
        <v>0</v>
      </c>
      <c r="O337" s="313">
        <f t="shared" si="5"/>
        <v>0</v>
      </c>
    </row>
    <row r="338" spans="1:15" ht="24" customHeight="1" x14ac:dyDescent="0.25">
      <c r="A338" s="39">
        <v>331</v>
      </c>
      <c r="B338" s="40">
        <f>VLOOKUP($A338,POOL!$H$2:$Q$974,5,FALSE)</f>
        <v>0</v>
      </c>
      <c r="C338" s="41" t="str">
        <f>VLOOKUP($A338,POOL!$H$2:$Q$974,6,FALSE)</f>
        <v>-</v>
      </c>
      <c r="D338" s="61">
        <f>VLOOKUP($A338,POOL!$H$2:$Q$974,7,FALSE)</f>
        <v>0</v>
      </c>
      <c r="E338" s="42">
        <f>VLOOKUP($A338,POOL!$H$2:$Q$974,3,FALSE)</f>
        <v>0</v>
      </c>
      <c r="F338" s="42">
        <f>VLOOKUP($A338,POOL!$H$2:$Q$974,4,FALSE)</f>
        <v>0</v>
      </c>
      <c r="O338" s="313">
        <f t="shared" si="5"/>
        <v>0</v>
      </c>
    </row>
    <row r="339" spans="1:15" ht="24" customHeight="1" x14ac:dyDescent="0.25">
      <c r="A339" s="39">
        <v>332</v>
      </c>
      <c r="B339" s="40">
        <f>VLOOKUP($A339,POOL!$H$2:$Q$974,5,FALSE)</f>
        <v>0</v>
      </c>
      <c r="C339" s="41" t="str">
        <f>VLOOKUP($A339,POOL!$H$2:$Q$974,6,FALSE)</f>
        <v>-</v>
      </c>
      <c r="D339" s="61">
        <f>VLOOKUP($A339,POOL!$H$2:$Q$974,7,FALSE)</f>
        <v>0</v>
      </c>
      <c r="E339" s="42">
        <f>VLOOKUP($A339,POOL!$H$2:$Q$974,3,FALSE)</f>
        <v>0</v>
      </c>
      <c r="F339" s="42">
        <f>VLOOKUP($A339,POOL!$H$2:$Q$974,4,FALSE)</f>
        <v>0</v>
      </c>
      <c r="O339" s="313">
        <f t="shared" si="5"/>
        <v>0</v>
      </c>
    </row>
    <row r="340" spans="1:15" ht="24" customHeight="1" x14ac:dyDescent="0.25">
      <c r="A340" s="39">
        <v>333</v>
      </c>
      <c r="B340" s="40">
        <f>VLOOKUP($A340,POOL!$H$2:$Q$974,5,FALSE)</f>
        <v>0</v>
      </c>
      <c r="C340" s="41" t="str">
        <f>VLOOKUP($A340,POOL!$H$2:$Q$974,6,FALSE)</f>
        <v>-</v>
      </c>
      <c r="D340" s="61">
        <f>VLOOKUP($A340,POOL!$H$2:$Q$974,7,FALSE)</f>
        <v>0</v>
      </c>
      <c r="E340" s="42">
        <f>VLOOKUP($A340,POOL!$H$2:$Q$974,3,FALSE)</f>
        <v>0</v>
      </c>
      <c r="F340" s="42">
        <f>VLOOKUP($A340,POOL!$H$2:$Q$974,4,FALSE)</f>
        <v>0</v>
      </c>
      <c r="O340" s="313">
        <f t="shared" si="5"/>
        <v>0</v>
      </c>
    </row>
    <row r="341" spans="1:15" ht="24" customHeight="1" x14ac:dyDescent="0.25">
      <c r="A341" s="39">
        <v>334</v>
      </c>
      <c r="B341" s="40">
        <f>VLOOKUP($A341,POOL!$H$2:$Q$974,5,FALSE)</f>
        <v>0</v>
      </c>
      <c r="C341" s="41" t="str">
        <f>VLOOKUP($A341,POOL!$H$2:$Q$974,6,FALSE)</f>
        <v>-</v>
      </c>
      <c r="D341" s="61">
        <f>VLOOKUP($A341,POOL!$H$2:$Q$974,7,FALSE)</f>
        <v>0</v>
      </c>
      <c r="E341" s="42">
        <f>VLOOKUP($A341,POOL!$H$2:$Q$974,3,FALSE)</f>
        <v>0</v>
      </c>
      <c r="F341" s="42">
        <f>VLOOKUP($A341,POOL!$H$2:$Q$974,4,FALSE)</f>
        <v>0</v>
      </c>
      <c r="O341" s="313">
        <f t="shared" si="5"/>
        <v>0</v>
      </c>
    </row>
    <row r="342" spans="1:15" ht="24" customHeight="1" x14ac:dyDescent="0.25">
      <c r="A342" s="39">
        <v>335</v>
      </c>
      <c r="B342" s="40">
        <f>VLOOKUP($A342,POOL!$H$2:$Q$974,5,FALSE)</f>
        <v>0</v>
      </c>
      <c r="C342" s="41" t="str">
        <f>VLOOKUP($A342,POOL!$H$2:$Q$974,6,FALSE)</f>
        <v>-</v>
      </c>
      <c r="D342" s="61">
        <f>VLOOKUP($A342,POOL!$H$2:$Q$974,7,FALSE)</f>
        <v>0</v>
      </c>
      <c r="E342" s="42">
        <f>VLOOKUP($A342,POOL!$H$2:$Q$974,3,FALSE)</f>
        <v>0</v>
      </c>
      <c r="F342" s="42">
        <f>VLOOKUP($A342,POOL!$H$2:$Q$974,4,FALSE)</f>
        <v>0</v>
      </c>
      <c r="O342" s="313">
        <f t="shared" si="5"/>
        <v>0</v>
      </c>
    </row>
    <row r="343" spans="1:15" ht="24" customHeight="1" x14ac:dyDescent="0.25">
      <c r="A343" s="39">
        <v>336</v>
      </c>
      <c r="B343" s="40">
        <f>VLOOKUP($A343,POOL!$H$2:$Q$974,5,FALSE)</f>
        <v>0</v>
      </c>
      <c r="C343" s="41" t="str">
        <f>VLOOKUP($A343,POOL!$H$2:$Q$974,6,FALSE)</f>
        <v>-</v>
      </c>
      <c r="D343" s="61">
        <f>VLOOKUP($A343,POOL!$H$2:$Q$974,7,FALSE)</f>
        <v>0</v>
      </c>
      <c r="E343" s="42">
        <f>VLOOKUP($A343,POOL!$H$2:$Q$974,3,FALSE)</f>
        <v>0</v>
      </c>
      <c r="F343" s="42">
        <f>VLOOKUP($A343,POOL!$H$2:$Q$974,4,FALSE)</f>
        <v>0</v>
      </c>
      <c r="O343" s="313">
        <f t="shared" si="5"/>
        <v>0</v>
      </c>
    </row>
    <row r="344" spans="1:15" ht="24" customHeight="1" x14ac:dyDescent="0.25">
      <c r="A344" s="39">
        <v>337</v>
      </c>
      <c r="B344" s="40">
        <f>VLOOKUP($A344,POOL!$H$2:$Q$974,5,FALSE)</f>
        <v>0</v>
      </c>
      <c r="C344" s="41" t="str">
        <f>VLOOKUP($A344,POOL!$H$2:$Q$974,6,FALSE)</f>
        <v>-</v>
      </c>
      <c r="D344" s="61">
        <f>VLOOKUP($A344,POOL!$H$2:$Q$974,7,FALSE)</f>
        <v>0</v>
      </c>
      <c r="E344" s="42">
        <f>VLOOKUP($A344,POOL!$H$2:$Q$974,3,FALSE)</f>
        <v>0</v>
      </c>
      <c r="F344" s="42">
        <f>VLOOKUP($A344,POOL!$H$2:$Q$974,4,FALSE)</f>
        <v>0</v>
      </c>
      <c r="O344" s="313">
        <f t="shared" si="5"/>
        <v>0</v>
      </c>
    </row>
    <row r="345" spans="1:15" ht="24" customHeight="1" x14ac:dyDescent="0.25">
      <c r="A345" s="39">
        <v>338</v>
      </c>
      <c r="B345" s="40">
        <f>VLOOKUP($A345,POOL!$H$2:$Q$974,5,FALSE)</f>
        <v>0</v>
      </c>
      <c r="C345" s="41" t="str">
        <f>VLOOKUP($A345,POOL!$H$2:$Q$974,6,FALSE)</f>
        <v>-</v>
      </c>
      <c r="D345" s="61">
        <f>VLOOKUP($A345,POOL!$H$2:$Q$974,7,FALSE)</f>
        <v>0</v>
      </c>
      <c r="E345" s="42">
        <f>VLOOKUP($A345,POOL!$H$2:$Q$974,3,FALSE)</f>
        <v>0</v>
      </c>
      <c r="F345" s="42">
        <f>VLOOKUP($A345,POOL!$H$2:$Q$974,4,FALSE)</f>
        <v>0</v>
      </c>
      <c r="O345" s="313">
        <f t="shared" si="5"/>
        <v>0</v>
      </c>
    </row>
    <row r="346" spans="1:15" ht="24" customHeight="1" x14ac:dyDescent="0.25">
      <c r="A346" s="39">
        <v>339</v>
      </c>
      <c r="B346" s="40">
        <f>VLOOKUP($A346,POOL!$H$2:$Q$974,5,FALSE)</f>
        <v>0</v>
      </c>
      <c r="C346" s="41" t="str">
        <f>VLOOKUP($A346,POOL!$H$2:$Q$974,6,FALSE)</f>
        <v>-</v>
      </c>
      <c r="D346" s="61">
        <f>VLOOKUP($A346,POOL!$H$2:$Q$974,7,FALSE)</f>
        <v>0</v>
      </c>
      <c r="E346" s="42">
        <f>VLOOKUP($A346,POOL!$H$2:$Q$974,3,FALSE)</f>
        <v>0</v>
      </c>
      <c r="F346" s="42">
        <f>VLOOKUP($A346,POOL!$H$2:$Q$974,4,FALSE)</f>
        <v>0</v>
      </c>
      <c r="O346" s="313">
        <f t="shared" si="5"/>
        <v>0</v>
      </c>
    </row>
    <row r="347" spans="1:15" ht="24" customHeight="1" x14ac:dyDescent="0.25">
      <c r="A347" s="39">
        <v>340</v>
      </c>
      <c r="B347" s="40">
        <f>VLOOKUP($A347,POOL!$H$2:$Q$974,5,FALSE)</f>
        <v>0</v>
      </c>
      <c r="C347" s="41" t="str">
        <f>VLOOKUP($A347,POOL!$H$2:$Q$974,6,FALSE)</f>
        <v>-</v>
      </c>
      <c r="D347" s="61">
        <f>VLOOKUP($A347,POOL!$H$2:$Q$974,7,FALSE)</f>
        <v>0</v>
      </c>
      <c r="E347" s="42">
        <f>VLOOKUP($A347,POOL!$H$2:$Q$974,3,FALSE)</f>
        <v>0</v>
      </c>
      <c r="F347" s="42">
        <f>VLOOKUP($A347,POOL!$H$2:$Q$974,4,FALSE)</f>
        <v>0</v>
      </c>
      <c r="O347" s="313">
        <f t="shared" si="5"/>
        <v>0</v>
      </c>
    </row>
    <row r="348" spans="1:15" ht="24" customHeight="1" x14ac:dyDescent="0.25">
      <c r="A348" s="39">
        <v>341</v>
      </c>
      <c r="B348" s="40">
        <f>VLOOKUP($A348,POOL!$H$2:$Q$974,5,FALSE)</f>
        <v>0</v>
      </c>
      <c r="C348" s="41" t="str">
        <f>VLOOKUP($A348,POOL!$H$2:$Q$974,6,FALSE)</f>
        <v>-</v>
      </c>
      <c r="D348" s="61">
        <f>VLOOKUP($A348,POOL!$H$2:$Q$974,7,FALSE)</f>
        <v>0</v>
      </c>
      <c r="E348" s="42">
        <f>VLOOKUP($A348,POOL!$H$2:$Q$974,3,FALSE)</f>
        <v>0</v>
      </c>
      <c r="F348" s="42">
        <f>VLOOKUP($A348,POOL!$H$2:$Q$974,4,FALSE)</f>
        <v>0</v>
      </c>
      <c r="O348" s="313">
        <f t="shared" si="5"/>
        <v>0</v>
      </c>
    </row>
    <row r="349" spans="1:15" ht="24" customHeight="1" x14ac:dyDescent="0.25">
      <c r="A349" s="39">
        <v>342</v>
      </c>
      <c r="B349" s="40">
        <f>VLOOKUP($A349,POOL!$H$2:$Q$974,5,FALSE)</f>
        <v>0</v>
      </c>
      <c r="C349" s="41" t="str">
        <f>VLOOKUP($A349,POOL!$H$2:$Q$974,6,FALSE)</f>
        <v>-</v>
      </c>
      <c r="D349" s="61">
        <f>VLOOKUP($A349,POOL!$H$2:$Q$974,7,FALSE)</f>
        <v>0</v>
      </c>
      <c r="E349" s="42">
        <f>VLOOKUP($A349,POOL!$H$2:$Q$974,3,FALSE)</f>
        <v>0</v>
      </c>
      <c r="F349" s="42">
        <f>VLOOKUP($A349,POOL!$H$2:$Q$974,4,FALSE)</f>
        <v>0</v>
      </c>
      <c r="O349" s="313">
        <f t="shared" si="5"/>
        <v>0</v>
      </c>
    </row>
    <row r="350" spans="1:15" ht="24" customHeight="1" x14ac:dyDescent="0.25">
      <c r="A350" s="39">
        <v>343</v>
      </c>
      <c r="B350" s="40">
        <f>VLOOKUP($A350,POOL!$H$2:$Q$974,5,FALSE)</f>
        <v>0</v>
      </c>
      <c r="C350" s="41" t="str">
        <f>VLOOKUP($A350,POOL!$H$2:$Q$974,6,FALSE)</f>
        <v>-</v>
      </c>
      <c r="D350" s="61">
        <f>VLOOKUP($A350,POOL!$H$2:$Q$974,7,FALSE)</f>
        <v>0</v>
      </c>
      <c r="E350" s="42">
        <f>VLOOKUP($A350,POOL!$H$2:$Q$974,3,FALSE)</f>
        <v>0</v>
      </c>
      <c r="F350" s="42">
        <f>VLOOKUP($A350,POOL!$H$2:$Q$974,4,FALSE)</f>
        <v>0</v>
      </c>
      <c r="O350" s="313">
        <f t="shared" si="5"/>
        <v>0</v>
      </c>
    </row>
    <row r="351" spans="1:15" ht="24" customHeight="1" x14ac:dyDescent="0.25">
      <c r="A351" s="39">
        <v>344</v>
      </c>
      <c r="B351" s="40">
        <f>VLOOKUP($A351,POOL!$H$2:$Q$974,5,FALSE)</f>
        <v>0</v>
      </c>
      <c r="C351" s="41" t="str">
        <f>VLOOKUP($A351,POOL!$H$2:$Q$974,6,FALSE)</f>
        <v>-</v>
      </c>
      <c r="D351" s="61">
        <f>VLOOKUP($A351,POOL!$H$2:$Q$974,7,FALSE)</f>
        <v>0</v>
      </c>
      <c r="E351" s="42">
        <f>VLOOKUP($A351,POOL!$H$2:$Q$974,3,FALSE)</f>
        <v>0</v>
      </c>
      <c r="F351" s="42">
        <f>VLOOKUP($A351,POOL!$H$2:$Q$974,4,FALSE)</f>
        <v>0</v>
      </c>
      <c r="O351" s="313">
        <f t="shared" si="5"/>
        <v>0</v>
      </c>
    </row>
    <row r="352" spans="1:15" ht="24" customHeight="1" x14ac:dyDescent="0.25">
      <c r="A352" s="39">
        <v>345</v>
      </c>
      <c r="B352" s="40">
        <f>VLOOKUP($A352,POOL!$H$2:$Q$974,5,FALSE)</f>
        <v>0</v>
      </c>
      <c r="C352" s="41" t="str">
        <f>VLOOKUP($A352,POOL!$H$2:$Q$974,6,FALSE)</f>
        <v>-</v>
      </c>
      <c r="D352" s="61">
        <f>VLOOKUP($A352,POOL!$H$2:$Q$974,7,FALSE)</f>
        <v>0</v>
      </c>
      <c r="E352" s="42">
        <f>VLOOKUP($A352,POOL!$H$2:$Q$974,3,FALSE)</f>
        <v>0</v>
      </c>
      <c r="F352" s="42">
        <f>VLOOKUP($A352,POOL!$H$2:$Q$974,4,FALSE)</f>
        <v>0</v>
      </c>
      <c r="O352" s="313">
        <f t="shared" si="5"/>
        <v>0</v>
      </c>
    </row>
    <row r="353" spans="1:15" ht="24" customHeight="1" x14ac:dyDescent="0.25">
      <c r="A353" s="39">
        <v>346</v>
      </c>
      <c r="B353" s="40">
        <f>VLOOKUP($A353,POOL!$H$2:$Q$974,5,FALSE)</f>
        <v>0</v>
      </c>
      <c r="C353" s="41" t="str">
        <f>VLOOKUP($A353,POOL!$H$2:$Q$974,6,FALSE)</f>
        <v>-</v>
      </c>
      <c r="D353" s="61">
        <f>VLOOKUP($A353,POOL!$H$2:$Q$974,7,FALSE)</f>
        <v>0</v>
      </c>
      <c r="E353" s="42">
        <f>VLOOKUP($A353,POOL!$H$2:$Q$974,3,FALSE)</f>
        <v>0</v>
      </c>
      <c r="F353" s="42">
        <f>VLOOKUP($A353,POOL!$H$2:$Q$974,4,FALSE)</f>
        <v>0</v>
      </c>
      <c r="O353" s="313">
        <f t="shared" si="5"/>
        <v>0</v>
      </c>
    </row>
    <row r="354" spans="1:15" ht="24" customHeight="1" x14ac:dyDescent="0.25">
      <c r="A354" s="39">
        <v>347</v>
      </c>
      <c r="B354" s="40">
        <f>VLOOKUP($A354,POOL!$H$2:$Q$974,5,FALSE)</f>
        <v>0</v>
      </c>
      <c r="C354" s="41" t="str">
        <f>VLOOKUP($A354,POOL!$H$2:$Q$974,6,FALSE)</f>
        <v>-</v>
      </c>
      <c r="D354" s="61">
        <f>VLOOKUP($A354,POOL!$H$2:$Q$974,7,FALSE)</f>
        <v>0</v>
      </c>
      <c r="E354" s="42">
        <f>VLOOKUP($A354,POOL!$H$2:$Q$974,3,FALSE)</f>
        <v>0</v>
      </c>
      <c r="F354" s="42">
        <f>VLOOKUP($A354,POOL!$H$2:$Q$974,4,FALSE)</f>
        <v>0</v>
      </c>
      <c r="O354" s="313">
        <f t="shared" si="5"/>
        <v>0</v>
      </c>
    </row>
    <row r="355" spans="1:15" ht="24" customHeight="1" x14ac:dyDescent="0.25">
      <c r="A355" s="39">
        <v>348</v>
      </c>
      <c r="B355" s="40">
        <f>VLOOKUP($A355,POOL!$H$2:$Q$974,5,FALSE)</f>
        <v>0</v>
      </c>
      <c r="C355" s="41" t="str">
        <f>VLOOKUP($A355,POOL!$H$2:$Q$974,6,FALSE)</f>
        <v>-</v>
      </c>
      <c r="D355" s="61">
        <f>VLOOKUP($A355,POOL!$H$2:$Q$974,7,FALSE)</f>
        <v>0</v>
      </c>
      <c r="E355" s="42">
        <f>VLOOKUP($A355,POOL!$H$2:$Q$974,3,FALSE)</f>
        <v>0</v>
      </c>
      <c r="F355" s="42">
        <f>VLOOKUP($A355,POOL!$H$2:$Q$974,4,FALSE)</f>
        <v>0</v>
      </c>
      <c r="O355" s="313">
        <f t="shared" si="5"/>
        <v>0</v>
      </c>
    </row>
    <row r="356" spans="1:15" ht="24" customHeight="1" x14ac:dyDescent="0.25">
      <c r="A356" s="39">
        <v>349</v>
      </c>
      <c r="B356" s="40">
        <f>VLOOKUP($A356,POOL!$H$2:$Q$974,5,FALSE)</f>
        <v>0</v>
      </c>
      <c r="C356" s="41" t="str">
        <f>VLOOKUP($A356,POOL!$H$2:$Q$974,6,FALSE)</f>
        <v>-</v>
      </c>
      <c r="D356" s="61">
        <f>VLOOKUP($A356,POOL!$H$2:$Q$974,7,FALSE)</f>
        <v>0</v>
      </c>
      <c r="E356" s="42">
        <f>VLOOKUP($A356,POOL!$H$2:$Q$974,3,FALSE)</f>
        <v>0</v>
      </c>
      <c r="F356" s="42">
        <f>VLOOKUP($A356,POOL!$H$2:$Q$974,4,FALSE)</f>
        <v>0</v>
      </c>
      <c r="O356" s="313">
        <f t="shared" si="5"/>
        <v>0</v>
      </c>
    </row>
    <row r="357" spans="1:15" ht="24" customHeight="1" x14ac:dyDescent="0.25">
      <c r="A357" s="39">
        <v>350</v>
      </c>
      <c r="B357" s="40">
        <f>VLOOKUP($A357,POOL!$H$2:$Q$974,5,FALSE)</f>
        <v>0</v>
      </c>
      <c r="C357" s="41" t="str">
        <f>VLOOKUP($A357,POOL!$H$2:$Q$974,6,FALSE)</f>
        <v>-</v>
      </c>
      <c r="D357" s="61">
        <f>VLOOKUP($A357,POOL!$H$2:$Q$974,7,FALSE)</f>
        <v>0</v>
      </c>
      <c r="E357" s="42">
        <f>VLOOKUP($A357,POOL!$H$2:$Q$974,3,FALSE)</f>
        <v>0</v>
      </c>
      <c r="F357" s="42">
        <f>VLOOKUP($A357,POOL!$H$2:$Q$974,4,FALSE)</f>
        <v>0</v>
      </c>
      <c r="O357" s="313">
        <f t="shared" si="5"/>
        <v>0</v>
      </c>
    </row>
    <row r="358" spans="1:15" ht="24" customHeight="1" x14ac:dyDescent="0.25">
      <c r="A358" s="39">
        <v>351</v>
      </c>
      <c r="B358" s="40">
        <f>VLOOKUP($A358,POOL!$H$2:$Q$974,5,FALSE)</f>
        <v>0</v>
      </c>
      <c r="C358" s="41" t="str">
        <f>VLOOKUP($A358,POOL!$H$2:$Q$974,6,FALSE)</f>
        <v>-</v>
      </c>
      <c r="D358" s="61">
        <f>VLOOKUP($A358,POOL!$H$2:$Q$974,7,FALSE)</f>
        <v>0</v>
      </c>
      <c r="E358" s="42">
        <f>VLOOKUP($A358,POOL!$H$2:$Q$974,3,FALSE)</f>
        <v>0</v>
      </c>
      <c r="F358" s="42">
        <f>VLOOKUP($A358,POOL!$H$2:$Q$974,4,FALSE)</f>
        <v>0</v>
      </c>
      <c r="O358" s="313">
        <f t="shared" si="5"/>
        <v>0</v>
      </c>
    </row>
    <row r="359" spans="1:15" ht="24" customHeight="1" x14ac:dyDescent="0.25">
      <c r="A359" s="39">
        <v>352</v>
      </c>
      <c r="B359" s="40">
        <f>VLOOKUP($A359,POOL!$H$2:$Q$974,5,FALSE)</f>
        <v>0</v>
      </c>
      <c r="C359" s="41" t="str">
        <f>VLOOKUP($A359,POOL!$H$2:$Q$974,6,FALSE)</f>
        <v>-</v>
      </c>
      <c r="D359" s="61">
        <f>VLOOKUP($A359,POOL!$H$2:$Q$974,7,FALSE)</f>
        <v>0</v>
      </c>
      <c r="E359" s="42">
        <f>VLOOKUP($A359,POOL!$H$2:$Q$974,3,FALSE)</f>
        <v>0</v>
      </c>
      <c r="F359" s="42">
        <f>VLOOKUP($A359,POOL!$H$2:$Q$974,4,FALSE)</f>
        <v>0</v>
      </c>
      <c r="O359" s="313">
        <f t="shared" si="5"/>
        <v>0</v>
      </c>
    </row>
    <row r="360" spans="1:15" ht="24" customHeight="1" x14ac:dyDescent="0.25">
      <c r="A360" s="39">
        <v>353</v>
      </c>
      <c r="B360" s="40">
        <f>VLOOKUP($A360,POOL!$H$2:$Q$974,5,FALSE)</f>
        <v>0</v>
      </c>
      <c r="C360" s="41" t="str">
        <f>VLOOKUP($A360,POOL!$H$2:$Q$974,6,FALSE)</f>
        <v>-</v>
      </c>
      <c r="D360" s="61">
        <f>VLOOKUP($A360,POOL!$H$2:$Q$974,7,FALSE)</f>
        <v>0</v>
      </c>
      <c r="E360" s="42">
        <f>VLOOKUP($A360,POOL!$H$2:$Q$974,3,FALSE)</f>
        <v>0</v>
      </c>
      <c r="F360" s="42">
        <f>VLOOKUP($A360,POOL!$H$2:$Q$974,4,FALSE)</f>
        <v>0</v>
      </c>
      <c r="O360" s="313">
        <f t="shared" si="5"/>
        <v>0</v>
      </c>
    </row>
    <row r="361" spans="1:15" ht="24" customHeight="1" x14ac:dyDescent="0.25">
      <c r="A361" s="39">
        <v>354</v>
      </c>
      <c r="B361" s="40">
        <f>VLOOKUP($A361,POOL!$H$2:$Q$974,5,FALSE)</f>
        <v>0</v>
      </c>
      <c r="C361" s="41" t="str">
        <f>VLOOKUP($A361,POOL!$H$2:$Q$974,6,FALSE)</f>
        <v>-</v>
      </c>
      <c r="D361" s="61">
        <f>VLOOKUP($A361,POOL!$H$2:$Q$974,7,FALSE)</f>
        <v>0</v>
      </c>
      <c r="E361" s="42">
        <f>VLOOKUP($A361,POOL!$H$2:$Q$974,3,FALSE)</f>
        <v>0</v>
      </c>
      <c r="F361" s="42">
        <f>VLOOKUP($A361,POOL!$H$2:$Q$974,4,FALSE)</f>
        <v>0</v>
      </c>
      <c r="O361" s="313">
        <f t="shared" si="5"/>
        <v>0</v>
      </c>
    </row>
    <row r="362" spans="1:15" ht="24" customHeight="1" x14ac:dyDescent="0.25">
      <c r="A362" s="39">
        <v>355</v>
      </c>
      <c r="B362" s="40">
        <f>VLOOKUP($A362,POOL!$H$2:$Q$974,5,FALSE)</f>
        <v>0</v>
      </c>
      <c r="C362" s="41" t="str">
        <f>VLOOKUP($A362,POOL!$H$2:$Q$974,6,FALSE)</f>
        <v>-</v>
      </c>
      <c r="D362" s="61">
        <f>VLOOKUP($A362,POOL!$H$2:$Q$974,7,FALSE)</f>
        <v>0</v>
      </c>
      <c r="E362" s="42">
        <f>VLOOKUP($A362,POOL!$H$2:$Q$974,3,FALSE)</f>
        <v>0</v>
      </c>
      <c r="F362" s="42">
        <f>VLOOKUP($A362,POOL!$H$2:$Q$974,4,FALSE)</f>
        <v>0</v>
      </c>
      <c r="O362" s="313">
        <f t="shared" si="5"/>
        <v>0</v>
      </c>
    </row>
    <row r="363" spans="1:15" ht="24" customHeight="1" x14ac:dyDescent="0.25">
      <c r="A363" s="39">
        <v>356</v>
      </c>
      <c r="B363" s="40">
        <f>VLOOKUP($A363,POOL!$H$2:$Q$974,5,FALSE)</f>
        <v>0</v>
      </c>
      <c r="C363" s="41" t="str">
        <f>VLOOKUP($A363,POOL!$H$2:$Q$974,6,FALSE)</f>
        <v>-</v>
      </c>
      <c r="D363" s="61">
        <f>VLOOKUP($A363,POOL!$H$2:$Q$974,7,FALSE)</f>
        <v>0</v>
      </c>
      <c r="E363" s="42">
        <f>VLOOKUP($A363,POOL!$H$2:$Q$974,3,FALSE)</f>
        <v>0</v>
      </c>
      <c r="F363" s="42">
        <f>VLOOKUP($A363,POOL!$H$2:$Q$974,4,FALSE)</f>
        <v>0</v>
      </c>
      <c r="O363" s="313">
        <f t="shared" si="5"/>
        <v>0</v>
      </c>
    </row>
    <row r="364" spans="1:15" ht="24" customHeight="1" x14ac:dyDescent="0.25">
      <c r="A364" s="39">
        <v>357</v>
      </c>
      <c r="B364" s="40">
        <f>VLOOKUP($A364,POOL!$H$2:$Q$974,5,FALSE)</f>
        <v>0</v>
      </c>
      <c r="C364" s="41" t="str">
        <f>VLOOKUP($A364,POOL!$H$2:$Q$974,6,FALSE)</f>
        <v>-</v>
      </c>
      <c r="D364" s="61">
        <f>VLOOKUP($A364,POOL!$H$2:$Q$974,7,FALSE)</f>
        <v>0</v>
      </c>
      <c r="E364" s="42">
        <f>VLOOKUP($A364,POOL!$H$2:$Q$974,3,FALSE)</f>
        <v>0</v>
      </c>
      <c r="F364" s="42">
        <f>VLOOKUP($A364,POOL!$H$2:$Q$974,4,FALSE)</f>
        <v>0</v>
      </c>
      <c r="O364" s="313">
        <f t="shared" si="5"/>
        <v>0</v>
      </c>
    </row>
    <row r="365" spans="1:15" ht="24" customHeight="1" x14ac:dyDescent="0.25">
      <c r="A365" s="39">
        <v>358</v>
      </c>
      <c r="B365" s="40">
        <f>VLOOKUP($A365,POOL!$H$2:$Q$974,5,FALSE)</f>
        <v>0</v>
      </c>
      <c r="C365" s="41" t="str">
        <f>VLOOKUP($A365,POOL!$H$2:$Q$974,6,FALSE)</f>
        <v>-</v>
      </c>
      <c r="D365" s="61">
        <f>VLOOKUP($A365,POOL!$H$2:$Q$974,7,FALSE)</f>
        <v>0</v>
      </c>
      <c r="E365" s="42">
        <f>VLOOKUP($A365,POOL!$H$2:$Q$974,3,FALSE)</f>
        <v>0</v>
      </c>
      <c r="F365" s="42">
        <f>VLOOKUP($A365,POOL!$H$2:$Q$974,4,FALSE)</f>
        <v>0</v>
      </c>
      <c r="O365" s="313">
        <f t="shared" si="5"/>
        <v>0</v>
      </c>
    </row>
    <row r="366" spans="1:15" ht="24" customHeight="1" x14ac:dyDescent="0.25">
      <c r="A366" s="39">
        <v>359</v>
      </c>
      <c r="B366" s="40">
        <f>VLOOKUP($A366,POOL!$H$2:$Q$974,5,FALSE)</f>
        <v>0</v>
      </c>
      <c r="C366" s="41" t="str">
        <f>VLOOKUP($A366,POOL!$H$2:$Q$974,6,FALSE)</f>
        <v>-</v>
      </c>
      <c r="D366" s="61">
        <f>VLOOKUP($A366,POOL!$H$2:$Q$974,7,FALSE)</f>
        <v>0</v>
      </c>
      <c r="E366" s="42">
        <f>VLOOKUP($A366,POOL!$H$2:$Q$974,3,FALSE)</f>
        <v>0</v>
      </c>
      <c r="F366" s="42">
        <f>VLOOKUP($A366,POOL!$H$2:$Q$974,4,FALSE)</f>
        <v>0</v>
      </c>
      <c r="O366" s="313">
        <f t="shared" si="5"/>
        <v>0</v>
      </c>
    </row>
    <row r="367" spans="1:15" ht="24" customHeight="1" x14ac:dyDescent="0.25">
      <c r="A367" s="39">
        <v>360</v>
      </c>
      <c r="B367" s="40">
        <f>VLOOKUP($A367,POOL!$H$2:$Q$974,5,FALSE)</f>
        <v>0</v>
      </c>
      <c r="C367" s="41" t="str">
        <f>VLOOKUP($A367,POOL!$H$2:$Q$974,6,FALSE)</f>
        <v>-</v>
      </c>
      <c r="D367" s="61">
        <f>VLOOKUP($A367,POOL!$H$2:$Q$974,7,FALSE)</f>
        <v>0</v>
      </c>
      <c r="E367" s="42">
        <f>VLOOKUP($A367,POOL!$H$2:$Q$974,3,FALSE)</f>
        <v>0</v>
      </c>
      <c r="F367" s="42">
        <f>VLOOKUP($A367,POOL!$H$2:$Q$974,4,FALSE)</f>
        <v>0</v>
      </c>
      <c r="O367" s="313">
        <f t="shared" si="5"/>
        <v>0</v>
      </c>
    </row>
    <row r="368" spans="1:15" ht="24" customHeight="1" x14ac:dyDescent="0.25">
      <c r="A368" s="39">
        <v>361</v>
      </c>
      <c r="B368" s="40">
        <f>VLOOKUP($A368,POOL!$H$2:$Q$974,5,FALSE)</f>
        <v>0</v>
      </c>
      <c r="C368" s="41" t="str">
        <f>VLOOKUP($A368,POOL!$H$2:$Q$974,6,FALSE)</f>
        <v>-</v>
      </c>
      <c r="D368" s="61">
        <f>VLOOKUP($A368,POOL!$H$2:$Q$974,7,FALSE)</f>
        <v>0</v>
      </c>
      <c r="E368" s="42">
        <f>VLOOKUP($A368,POOL!$H$2:$Q$974,3,FALSE)</f>
        <v>0</v>
      </c>
      <c r="F368" s="42">
        <f>VLOOKUP($A368,POOL!$H$2:$Q$974,4,FALSE)</f>
        <v>0</v>
      </c>
      <c r="O368" s="313">
        <f t="shared" si="5"/>
        <v>0</v>
      </c>
    </row>
    <row r="369" spans="1:15" ht="24" customHeight="1" x14ac:dyDescent="0.25">
      <c r="A369" s="39">
        <v>362</v>
      </c>
      <c r="B369" s="40">
        <f>VLOOKUP($A369,POOL!$H$2:$Q$974,5,FALSE)</f>
        <v>0</v>
      </c>
      <c r="C369" s="41" t="str">
        <f>VLOOKUP($A369,POOL!$H$2:$Q$974,6,FALSE)</f>
        <v>-</v>
      </c>
      <c r="D369" s="61">
        <f>VLOOKUP($A369,POOL!$H$2:$Q$974,7,FALSE)</f>
        <v>0</v>
      </c>
      <c r="E369" s="42">
        <f>VLOOKUP($A369,POOL!$H$2:$Q$974,3,FALSE)</f>
        <v>0</v>
      </c>
      <c r="F369" s="42">
        <f>VLOOKUP($A369,POOL!$H$2:$Q$974,4,FALSE)</f>
        <v>0</v>
      </c>
      <c r="O369" s="313">
        <f t="shared" si="5"/>
        <v>0</v>
      </c>
    </row>
    <row r="370" spans="1:15" ht="24" customHeight="1" x14ac:dyDescent="0.25">
      <c r="A370" s="39">
        <v>363</v>
      </c>
      <c r="B370" s="40">
        <f>VLOOKUP($A370,POOL!$H$2:$Q$974,5,FALSE)</f>
        <v>0</v>
      </c>
      <c r="C370" s="41" t="str">
        <f>VLOOKUP($A370,POOL!$H$2:$Q$974,6,FALSE)</f>
        <v>-</v>
      </c>
      <c r="D370" s="61">
        <f>VLOOKUP($A370,POOL!$H$2:$Q$974,7,FALSE)</f>
        <v>0</v>
      </c>
      <c r="E370" s="42">
        <f>VLOOKUP($A370,POOL!$H$2:$Q$974,3,FALSE)</f>
        <v>0</v>
      </c>
      <c r="F370" s="42">
        <f>VLOOKUP($A370,POOL!$H$2:$Q$974,4,FALSE)</f>
        <v>0</v>
      </c>
      <c r="O370" s="313">
        <f t="shared" si="5"/>
        <v>0</v>
      </c>
    </row>
    <row r="371" spans="1:15" ht="24" customHeight="1" x14ac:dyDescent="0.25">
      <c r="A371" s="39">
        <v>364</v>
      </c>
      <c r="B371" s="40">
        <f>VLOOKUP($A371,POOL!$H$2:$Q$974,5,FALSE)</f>
        <v>0</v>
      </c>
      <c r="C371" s="41" t="str">
        <f>VLOOKUP($A371,POOL!$H$2:$Q$974,6,FALSE)</f>
        <v>-</v>
      </c>
      <c r="D371" s="61">
        <f>VLOOKUP($A371,POOL!$H$2:$Q$974,7,FALSE)</f>
        <v>0</v>
      </c>
      <c r="E371" s="42">
        <f>VLOOKUP($A371,POOL!$H$2:$Q$974,3,FALSE)</f>
        <v>0</v>
      </c>
      <c r="F371" s="42">
        <f>VLOOKUP($A371,POOL!$H$2:$Q$974,4,FALSE)</f>
        <v>0</v>
      </c>
      <c r="O371" s="313">
        <f t="shared" si="5"/>
        <v>0</v>
      </c>
    </row>
    <row r="372" spans="1:15" ht="24" customHeight="1" x14ac:dyDescent="0.25">
      <c r="A372" s="39">
        <v>365</v>
      </c>
      <c r="B372" s="40">
        <f>VLOOKUP($A372,POOL!$H$2:$Q$974,5,FALSE)</f>
        <v>0</v>
      </c>
      <c r="C372" s="41" t="str">
        <f>VLOOKUP($A372,POOL!$H$2:$Q$974,6,FALSE)</f>
        <v>-</v>
      </c>
      <c r="D372" s="61">
        <f>VLOOKUP($A372,POOL!$H$2:$Q$974,7,FALSE)</f>
        <v>0</v>
      </c>
      <c r="E372" s="42">
        <f>VLOOKUP($A372,POOL!$H$2:$Q$974,3,FALSE)</f>
        <v>0</v>
      </c>
      <c r="F372" s="42">
        <f>VLOOKUP($A372,POOL!$H$2:$Q$974,4,FALSE)</f>
        <v>0</v>
      </c>
      <c r="O372" s="313">
        <f t="shared" si="5"/>
        <v>0</v>
      </c>
    </row>
    <row r="373" spans="1:15" ht="24" customHeight="1" x14ac:dyDescent="0.25">
      <c r="A373" s="39">
        <v>366</v>
      </c>
      <c r="B373" s="40">
        <f>VLOOKUP($A373,POOL!$H$2:$Q$974,5,FALSE)</f>
        <v>0</v>
      </c>
      <c r="C373" s="41" t="str">
        <f>VLOOKUP($A373,POOL!$H$2:$Q$974,6,FALSE)</f>
        <v>-</v>
      </c>
      <c r="D373" s="61">
        <f>VLOOKUP($A373,POOL!$H$2:$Q$974,7,FALSE)</f>
        <v>0</v>
      </c>
      <c r="E373" s="42">
        <f>VLOOKUP($A373,POOL!$H$2:$Q$974,3,FALSE)</f>
        <v>0</v>
      </c>
      <c r="F373" s="42">
        <f>VLOOKUP($A373,POOL!$H$2:$Q$974,4,FALSE)</f>
        <v>0</v>
      </c>
      <c r="O373" s="313">
        <f t="shared" si="5"/>
        <v>0</v>
      </c>
    </row>
    <row r="374" spans="1:15" ht="24" customHeight="1" x14ac:dyDescent="0.25">
      <c r="A374" s="39">
        <v>367</v>
      </c>
      <c r="B374" s="40">
        <f>VLOOKUP($A374,POOL!$H$2:$Q$974,5,FALSE)</f>
        <v>0</v>
      </c>
      <c r="C374" s="41" t="str">
        <f>VLOOKUP($A374,POOL!$H$2:$Q$974,6,FALSE)</f>
        <v>-</v>
      </c>
      <c r="D374" s="61">
        <f>VLOOKUP($A374,POOL!$H$2:$Q$974,7,FALSE)</f>
        <v>0</v>
      </c>
      <c r="E374" s="42">
        <f>VLOOKUP($A374,POOL!$H$2:$Q$974,3,FALSE)</f>
        <v>0</v>
      </c>
      <c r="F374" s="42">
        <f>VLOOKUP($A374,POOL!$H$2:$Q$974,4,FALSE)</f>
        <v>0</v>
      </c>
      <c r="O374" s="313">
        <f t="shared" si="5"/>
        <v>0</v>
      </c>
    </row>
    <row r="375" spans="1:15" ht="24" customHeight="1" x14ac:dyDescent="0.25">
      <c r="A375" s="39">
        <v>368</v>
      </c>
      <c r="B375" s="40">
        <f>VLOOKUP($A375,POOL!$H$2:$Q$974,5,FALSE)</f>
        <v>0</v>
      </c>
      <c r="C375" s="41" t="str">
        <f>VLOOKUP($A375,POOL!$H$2:$Q$974,6,FALSE)</f>
        <v>-</v>
      </c>
      <c r="D375" s="61">
        <f>VLOOKUP($A375,POOL!$H$2:$Q$974,7,FALSE)</f>
        <v>0</v>
      </c>
      <c r="E375" s="42">
        <f>VLOOKUP($A375,POOL!$H$2:$Q$974,3,FALSE)</f>
        <v>0</v>
      </c>
      <c r="F375" s="42">
        <f>VLOOKUP($A375,POOL!$H$2:$Q$974,4,FALSE)</f>
        <v>0</v>
      </c>
      <c r="O375" s="313">
        <f t="shared" si="5"/>
        <v>0</v>
      </c>
    </row>
    <row r="376" spans="1:15" ht="24" customHeight="1" x14ac:dyDescent="0.25">
      <c r="A376" s="39">
        <v>369</v>
      </c>
      <c r="B376" s="40">
        <f>VLOOKUP($A376,POOL!$H$2:$Q$974,5,FALSE)</f>
        <v>0</v>
      </c>
      <c r="C376" s="41" t="str">
        <f>VLOOKUP($A376,POOL!$H$2:$Q$974,6,FALSE)</f>
        <v>-</v>
      </c>
      <c r="D376" s="61">
        <f>VLOOKUP($A376,POOL!$H$2:$Q$974,7,FALSE)</f>
        <v>0</v>
      </c>
      <c r="E376" s="42">
        <f>VLOOKUP($A376,POOL!$H$2:$Q$974,3,FALSE)</f>
        <v>0</v>
      </c>
      <c r="F376" s="42">
        <f>VLOOKUP($A376,POOL!$H$2:$Q$974,4,FALSE)</f>
        <v>0</v>
      </c>
      <c r="O376" s="313">
        <f t="shared" si="5"/>
        <v>0</v>
      </c>
    </row>
    <row r="377" spans="1:15" ht="24" customHeight="1" x14ac:dyDescent="0.25">
      <c r="A377" s="39">
        <v>370</v>
      </c>
      <c r="B377" s="40">
        <f>VLOOKUP($A377,POOL!$H$2:$Q$974,5,FALSE)</f>
        <v>0</v>
      </c>
      <c r="C377" s="41" t="str">
        <f>VLOOKUP($A377,POOL!$H$2:$Q$974,6,FALSE)</f>
        <v>-</v>
      </c>
      <c r="D377" s="61">
        <f>VLOOKUP($A377,POOL!$H$2:$Q$974,7,FALSE)</f>
        <v>0</v>
      </c>
      <c r="E377" s="42">
        <f>VLOOKUP($A377,POOL!$H$2:$Q$974,3,FALSE)</f>
        <v>0</v>
      </c>
      <c r="F377" s="42">
        <f>VLOOKUP($A377,POOL!$H$2:$Q$974,4,FALSE)</f>
        <v>0</v>
      </c>
      <c r="O377" s="313">
        <f t="shared" si="5"/>
        <v>0</v>
      </c>
    </row>
    <row r="378" spans="1:15" ht="24" customHeight="1" x14ac:dyDescent="0.25">
      <c r="A378" s="39">
        <v>371</v>
      </c>
      <c r="B378" s="40">
        <f>VLOOKUP($A378,POOL!$H$2:$Q$974,5,FALSE)</f>
        <v>0</v>
      </c>
      <c r="C378" s="41" t="str">
        <f>VLOOKUP($A378,POOL!$H$2:$Q$974,6,FALSE)</f>
        <v>-</v>
      </c>
      <c r="D378" s="61">
        <f>VLOOKUP($A378,POOL!$H$2:$Q$974,7,FALSE)</f>
        <v>0</v>
      </c>
      <c r="E378" s="42">
        <f>VLOOKUP($A378,POOL!$H$2:$Q$974,3,FALSE)</f>
        <v>0</v>
      </c>
      <c r="F378" s="42">
        <f>VLOOKUP($A378,POOL!$H$2:$Q$974,4,FALSE)</f>
        <v>0</v>
      </c>
      <c r="O378" s="313">
        <f t="shared" si="5"/>
        <v>0</v>
      </c>
    </row>
    <row r="379" spans="1:15" ht="24" customHeight="1" x14ac:dyDescent="0.25">
      <c r="A379" s="39">
        <v>372</v>
      </c>
      <c r="B379" s="40">
        <f>VLOOKUP($A379,POOL!$H$2:$Q$974,5,FALSE)</f>
        <v>0</v>
      </c>
      <c r="C379" s="41" t="str">
        <f>VLOOKUP($A379,POOL!$H$2:$Q$974,6,FALSE)</f>
        <v>-</v>
      </c>
      <c r="D379" s="61">
        <f>VLOOKUP($A379,POOL!$H$2:$Q$974,7,FALSE)</f>
        <v>0</v>
      </c>
      <c r="E379" s="42">
        <f>VLOOKUP($A379,POOL!$H$2:$Q$974,3,FALSE)</f>
        <v>0</v>
      </c>
      <c r="F379" s="42">
        <f>VLOOKUP($A379,POOL!$H$2:$Q$974,4,FALSE)</f>
        <v>0</v>
      </c>
      <c r="O379" s="313">
        <f t="shared" si="5"/>
        <v>0</v>
      </c>
    </row>
    <row r="380" spans="1:15" ht="24" customHeight="1" x14ac:dyDescent="0.25">
      <c r="A380" s="39">
        <v>373</v>
      </c>
      <c r="B380" s="40">
        <f>VLOOKUP($A380,POOL!$H$2:$Q$974,5,FALSE)</f>
        <v>0</v>
      </c>
      <c r="C380" s="41" t="str">
        <f>VLOOKUP($A380,POOL!$H$2:$Q$974,6,FALSE)</f>
        <v>-</v>
      </c>
      <c r="D380" s="61">
        <f>VLOOKUP($A380,POOL!$H$2:$Q$974,7,FALSE)</f>
        <v>0</v>
      </c>
      <c r="E380" s="42">
        <f>VLOOKUP($A380,POOL!$H$2:$Q$974,3,FALSE)</f>
        <v>0</v>
      </c>
      <c r="F380" s="42">
        <f>VLOOKUP($A380,POOL!$H$2:$Q$974,4,FALSE)</f>
        <v>0</v>
      </c>
      <c r="O380" s="313">
        <f t="shared" si="5"/>
        <v>0</v>
      </c>
    </row>
    <row r="381" spans="1:15" ht="24" customHeight="1" x14ac:dyDescent="0.25">
      <c r="A381" s="39">
        <v>374</v>
      </c>
      <c r="B381" s="40">
        <f>VLOOKUP($A381,POOL!$H$2:$Q$974,5,FALSE)</f>
        <v>0</v>
      </c>
      <c r="C381" s="41" t="str">
        <f>VLOOKUP($A381,POOL!$H$2:$Q$974,6,FALSE)</f>
        <v>-</v>
      </c>
      <c r="D381" s="61">
        <f>VLOOKUP($A381,POOL!$H$2:$Q$974,7,FALSE)</f>
        <v>0</v>
      </c>
      <c r="E381" s="42">
        <f>VLOOKUP($A381,POOL!$H$2:$Q$974,3,FALSE)</f>
        <v>0</v>
      </c>
      <c r="F381" s="42">
        <f>VLOOKUP($A381,POOL!$H$2:$Q$974,4,FALSE)</f>
        <v>0</v>
      </c>
      <c r="O381" s="313">
        <f t="shared" si="5"/>
        <v>0</v>
      </c>
    </row>
    <row r="382" spans="1:15" ht="24" customHeight="1" x14ac:dyDescent="0.25">
      <c r="A382" s="39">
        <v>375</v>
      </c>
      <c r="B382" s="40">
        <f>VLOOKUP($A382,POOL!$H$2:$Q$974,5,FALSE)</f>
        <v>0</v>
      </c>
      <c r="C382" s="41" t="str">
        <f>VLOOKUP($A382,POOL!$H$2:$Q$974,6,FALSE)</f>
        <v>-</v>
      </c>
      <c r="D382" s="61">
        <f>VLOOKUP($A382,POOL!$H$2:$Q$974,7,FALSE)</f>
        <v>0</v>
      </c>
      <c r="E382" s="42">
        <f>VLOOKUP($A382,POOL!$H$2:$Q$974,3,FALSE)</f>
        <v>0</v>
      </c>
      <c r="F382" s="42">
        <f>VLOOKUP($A382,POOL!$H$2:$Q$974,4,FALSE)</f>
        <v>0</v>
      </c>
      <c r="O382" s="313">
        <f t="shared" si="5"/>
        <v>0</v>
      </c>
    </row>
    <row r="383" spans="1:15" ht="24" customHeight="1" x14ac:dyDescent="0.25">
      <c r="A383" s="39">
        <v>376</v>
      </c>
      <c r="B383" s="40">
        <f>VLOOKUP($A383,POOL!$H$2:$Q$974,5,FALSE)</f>
        <v>0</v>
      </c>
      <c r="C383" s="41" t="str">
        <f>VLOOKUP($A383,POOL!$H$2:$Q$974,6,FALSE)</f>
        <v>-</v>
      </c>
      <c r="D383" s="61">
        <f>VLOOKUP($A383,POOL!$H$2:$Q$974,7,FALSE)</f>
        <v>0</v>
      </c>
      <c r="E383" s="42">
        <f>VLOOKUP($A383,POOL!$H$2:$Q$974,3,FALSE)</f>
        <v>0</v>
      </c>
      <c r="F383" s="42">
        <f>VLOOKUP($A383,POOL!$H$2:$Q$974,4,FALSE)</f>
        <v>0</v>
      </c>
      <c r="O383" s="313">
        <f t="shared" si="5"/>
        <v>0</v>
      </c>
    </row>
    <row r="384" spans="1:15" ht="24" customHeight="1" x14ac:dyDescent="0.25">
      <c r="A384" s="39">
        <v>377</v>
      </c>
      <c r="B384" s="40">
        <f>VLOOKUP($A384,POOL!$H$2:$Q$974,5,FALSE)</f>
        <v>0</v>
      </c>
      <c r="C384" s="41" t="str">
        <f>VLOOKUP($A384,POOL!$H$2:$Q$974,6,FALSE)</f>
        <v>-</v>
      </c>
      <c r="D384" s="61">
        <f>VLOOKUP($A384,POOL!$H$2:$Q$974,7,FALSE)</f>
        <v>0</v>
      </c>
      <c r="E384" s="42">
        <f>VLOOKUP($A384,POOL!$H$2:$Q$974,3,FALSE)</f>
        <v>0</v>
      </c>
      <c r="F384" s="42">
        <f>VLOOKUP($A384,POOL!$H$2:$Q$974,4,FALSE)</f>
        <v>0</v>
      </c>
      <c r="O384" s="313">
        <f t="shared" si="5"/>
        <v>0</v>
      </c>
    </row>
    <row r="385" spans="1:15" ht="24" customHeight="1" x14ac:dyDescent="0.25">
      <c r="A385" s="39">
        <v>378</v>
      </c>
      <c r="B385" s="40">
        <f>VLOOKUP($A385,POOL!$H$2:$Q$974,5,FALSE)</f>
        <v>0</v>
      </c>
      <c r="C385" s="41" t="str">
        <f>VLOOKUP($A385,POOL!$H$2:$Q$974,6,FALSE)</f>
        <v>-</v>
      </c>
      <c r="D385" s="61">
        <f>VLOOKUP($A385,POOL!$H$2:$Q$974,7,FALSE)</f>
        <v>0</v>
      </c>
      <c r="E385" s="42">
        <f>VLOOKUP($A385,POOL!$H$2:$Q$974,3,FALSE)</f>
        <v>0</v>
      </c>
      <c r="F385" s="42">
        <f>VLOOKUP($A385,POOL!$H$2:$Q$974,4,FALSE)</f>
        <v>0</v>
      </c>
      <c r="O385" s="313">
        <f t="shared" si="5"/>
        <v>0</v>
      </c>
    </row>
    <row r="386" spans="1:15" ht="24" customHeight="1" x14ac:dyDescent="0.25">
      <c r="A386" s="39">
        <v>379</v>
      </c>
      <c r="B386" s="40">
        <f>VLOOKUP($A386,POOL!$H$2:$Q$974,5,FALSE)</f>
        <v>0</v>
      </c>
      <c r="C386" s="41" t="str">
        <f>VLOOKUP($A386,POOL!$H$2:$Q$974,6,FALSE)</f>
        <v>-</v>
      </c>
      <c r="D386" s="61">
        <f>VLOOKUP($A386,POOL!$H$2:$Q$974,7,FALSE)</f>
        <v>0</v>
      </c>
      <c r="E386" s="42">
        <f>VLOOKUP($A386,POOL!$H$2:$Q$974,3,FALSE)</f>
        <v>0</v>
      </c>
      <c r="F386" s="42">
        <f>VLOOKUP($A386,POOL!$H$2:$Q$974,4,FALSE)</f>
        <v>0</v>
      </c>
      <c r="O386" s="313">
        <f t="shared" si="5"/>
        <v>0</v>
      </c>
    </row>
    <row r="387" spans="1:15" ht="24" customHeight="1" x14ac:dyDescent="0.25">
      <c r="A387" s="39">
        <v>380</v>
      </c>
      <c r="B387" s="40">
        <f>VLOOKUP($A387,POOL!$H$2:$Q$974,5,FALSE)</f>
        <v>0</v>
      </c>
      <c r="C387" s="41" t="str">
        <f>VLOOKUP($A387,POOL!$H$2:$Q$974,6,FALSE)</f>
        <v>-</v>
      </c>
      <c r="D387" s="61">
        <f>VLOOKUP($A387,POOL!$H$2:$Q$974,7,FALSE)</f>
        <v>0</v>
      </c>
      <c r="E387" s="42">
        <f>VLOOKUP($A387,POOL!$H$2:$Q$974,3,FALSE)</f>
        <v>0</v>
      </c>
      <c r="F387" s="42">
        <f>VLOOKUP($A387,POOL!$H$2:$Q$974,4,FALSE)</f>
        <v>0</v>
      </c>
      <c r="O387" s="313">
        <f t="shared" si="5"/>
        <v>0</v>
      </c>
    </row>
    <row r="388" spans="1:15" ht="24" customHeight="1" x14ac:dyDescent="0.25">
      <c r="A388" s="39">
        <v>381</v>
      </c>
      <c r="B388" s="40">
        <f>VLOOKUP($A388,POOL!$H$2:$Q$974,5,FALSE)</f>
        <v>0</v>
      </c>
      <c r="C388" s="41" t="str">
        <f>VLOOKUP($A388,POOL!$H$2:$Q$974,6,FALSE)</f>
        <v>-</v>
      </c>
      <c r="D388" s="61">
        <f>VLOOKUP($A388,POOL!$H$2:$Q$974,7,FALSE)</f>
        <v>0</v>
      </c>
      <c r="E388" s="42">
        <f>VLOOKUP($A388,POOL!$H$2:$Q$974,3,FALSE)</f>
        <v>0</v>
      </c>
      <c r="F388" s="42">
        <f>VLOOKUP($A388,POOL!$H$2:$Q$974,4,FALSE)</f>
        <v>0</v>
      </c>
      <c r="O388" s="313">
        <f t="shared" si="5"/>
        <v>0</v>
      </c>
    </row>
    <row r="389" spans="1:15" ht="24" customHeight="1" x14ac:dyDescent="0.25">
      <c r="A389" s="39">
        <v>382</v>
      </c>
      <c r="B389" s="40">
        <f>VLOOKUP($A389,POOL!$H$2:$Q$974,5,FALSE)</f>
        <v>0</v>
      </c>
      <c r="C389" s="41" t="str">
        <f>VLOOKUP($A389,POOL!$H$2:$Q$974,6,FALSE)</f>
        <v>-</v>
      </c>
      <c r="D389" s="61">
        <f>VLOOKUP($A389,POOL!$H$2:$Q$974,7,FALSE)</f>
        <v>0</v>
      </c>
      <c r="E389" s="42">
        <f>VLOOKUP($A389,POOL!$H$2:$Q$974,3,FALSE)</f>
        <v>0</v>
      </c>
      <c r="F389" s="42">
        <f>VLOOKUP($A389,POOL!$H$2:$Q$974,4,FALSE)</f>
        <v>0</v>
      </c>
      <c r="O389" s="313">
        <f t="shared" si="5"/>
        <v>0</v>
      </c>
    </row>
    <row r="390" spans="1:15" ht="24" customHeight="1" x14ac:dyDescent="0.25">
      <c r="A390" s="39">
        <v>383</v>
      </c>
      <c r="B390" s="40">
        <f>VLOOKUP($A390,POOL!$H$2:$Q$974,5,FALSE)</f>
        <v>0</v>
      </c>
      <c r="C390" s="41" t="str">
        <f>VLOOKUP($A390,POOL!$H$2:$Q$974,6,FALSE)</f>
        <v>-</v>
      </c>
      <c r="D390" s="61">
        <f>VLOOKUP($A390,POOL!$H$2:$Q$974,7,FALSE)</f>
        <v>0</v>
      </c>
      <c r="E390" s="42">
        <f>VLOOKUP($A390,POOL!$H$2:$Q$974,3,FALSE)</f>
        <v>0</v>
      </c>
      <c r="F390" s="42">
        <f>VLOOKUP($A390,POOL!$H$2:$Q$974,4,FALSE)</f>
        <v>0</v>
      </c>
      <c r="O390" s="313">
        <f t="shared" si="5"/>
        <v>0</v>
      </c>
    </row>
    <row r="391" spans="1:15" ht="24" customHeight="1" x14ac:dyDescent="0.25">
      <c r="A391" s="39">
        <v>384</v>
      </c>
      <c r="B391" s="40">
        <f>VLOOKUP($A391,POOL!$H$2:$Q$974,5,FALSE)</f>
        <v>0</v>
      </c>
      <c r="C391" s="41" t="str">
        <f>VLOOKUP($A391,POOL!$H$2:$Q$974,6,FALSE)</f>
        <v>-</v>
      </c>
      <c r="D391" s="61">
        <f>VLOOKUP($A391,POOL!$H$2:$Q$974,7,FALSE)</f>
        <v>0</v>
      </c>
      <c r="E391" s="42">
        <f>VLOOKUP($A391,POOL!$H$2:$Q$974,3,FALSE)</f>
        <v>0</v>
      </c>
      <c r="F391" s="42">
        <f>VLOOKUP($A391,POOL!$H$2:$Q$974,4,FALSE)</f>
        <v>0</v>
      </c>
      <c r="O391" s="313">
        <f t="shared" si="5"/>
        <v>0</v>
      </c>
    </row>
    <row r="392" spans="1:15" ht="24" customHeight="1" x14ac:dyDescent="0.25">
      <c r="A392" s="39">
        <v>385</v>
      </c>
      <c r="B392" s="40">
        <f>VLOOKUP($A392,POOL!$H$2:$Q$974,5,FALSE)</f>
        <v>0</v>
      </c>
      <c r="C392" s="41" t="str">
        <f>VLOOKUP($A392,POOL!$H$2:$Q$974,6,FALSE)</f>
        <v>-</v>
      </c>
      <c r="D392" s="61">
        <f>VLOOKUP($A392,POOL!$H$2:$Q$974,7,FALSE)</f>
        <v>0</v>
      </c>
      <c r="E392" s="42">
        <f>VLOOKUP($A392,POOL!$H$2:$Q$974,3,FALSE)</f>
        <v>0</v>
      </c>
      <c r="F392" s="42">
        <f>VLOOKUP($A392,POOL!$H$2:$Q$974,4,FALSE)</f>
        <v>0</v>
      </c>
      <c r="O392" s="313">
        <f t="shared" si="5"/>
        <v>0</v>
      </c>
    </row>
    <row r="393" spans="1:15" ht="24" customHeight="1" x14ac:dyDescent="0.25">
      <c r="A393" s="39">
        <v>386</v>
      </c>
      <c r="B393" s="40">
        <f>VLOOKUP($A393,POOL!$H$2:$Q$974,5,FALSE)</f>
        <v>0</v>
      </c>
      <c r="C393" s="41" t="str">
        <f>VLOOKUP($A393,POOL!$H$2:$Q$974,6,FALSE)</f>
        <v>-</v>
      </c>
      <c r="D393" s="61">
        <f>VLOOKUP($A393,POOL!$H$2:$Q$974,7,FALSE)</f>
        <v>0</v>
      </c>
      <c r="E393" s="42">
        <f>VLOOKUP($A393,POOL!$H$2:$Q$974,3,FALSE)</f>
        <v>0</v>
      </c>
      <c r="F393" s="42">
        <f>VLOOKUP($A393,POOL!$H$2:$Q$974,4,FALSE)</f>
        <v>0</v>
      </c>
      <c r="O393" s="313">
        <f t="shared" ref="O393:O456" si="6">IF(B393&gt;0,1,0)</f>
        <v>0</v>
      </c>
    </row>
    <row r="394" spans="1:15" ht="24" customHeight="1" x14ac:dyDescent="0.25">
      <c r="A394" s="39">
        <v>387</v>
      </c>
      <c r="B394" s="40">
        <f>VLOOKUP($A394,POOL!$H$2:$Q$974,5,FALSE)</f>
        <v>0</v>
      </c>
      <c r="C394" s="41" t="str">
        <f>VLOOKUP($A394,POOL!$H$2:$Q$974,6,FALSE)</f>
        <v>-</v>
      </c>
      <c r="D394" s="61">
        <f>VLOOKUP($A394,POOL!$H$2:$Q$974,7,FALSE)</f>
        <v>0</v>
      </c>
      <c r="E394" s="42">
        <f>VLOOKUP($A394,POOL!$H$2:$Q$974,3,FALSE)</f>
        <v>0</v>
      </c>
      <c r="F394" s="42">
        <f>VLOOKUP($A394,POOL!$H$2:$Q$974,4,FALSE)</f>
        <v>0</v>
      </c>
      <c r="O394" s="313">
        <f t="shared" si="6"/>
        <v>0</v>
      </c>
    </row>
    <row r="395" spans="1:15" ht="24" customHeight="1" x14ac:dyDescent="0.25">
      <c r="A395" s="39">
        <v>388</v>
      </c>
      <c r="B395" s="40">
        <f>VLOOKUP($A395,POOL!$H$2:$Q$974,5,FALSE)</f>
        <v>0</v>
      </c>
      <c r="C395" s="41" t="str">
        <f>VLOOKUP($A395,POOL!$H$2:$Q$974,6,FALSE)</f>
        <v>-</v>
      </c>
      <c r="D395" s="61">
        <f>VLOOKUP($A395,POOL!$H$2:$Q$974,7,FALSE)</f>
        <v>0</v>
      </c>
      <c r="E395" s="42">
        <f>VLOOKUP($A395,POOL!$H$2:$Q$974,3,FALSE)</f>
        <v>0</v>
      </c>
      <c r="F395" s="42">
        <f>VLOOKUP($A395,POOL!$H$2:$Q$974,4,FALSE)</f>
        <v>0</v>
      </c>
      <c r="O395" s="313">
        <f t="shared" si="6"/>
        <v>0</v>
      </c>
    </row>
    <row r="396" spans="1:15" ht="24" customHeight="1" x14ac:dyDescent="0.25">
      <c r="A396" s="39">
        <v>389</v>
      </c>
      <c r="B396" s="40">
        <f>VLOOKUP($A396,POOL!$H$2:$Q$974,5,FALSE)</f>
        <v>0</v>
      </c>
      <c r="C396" s="41" t="str">
        <f>VLOOKUP($A396,POOL!$H$2:$Q$974,6,FALSE)</f>
        <v>-</v>
      </c>
      <c r="D396" s="61">
        <f>VLOOKUP($A396,POOL!$H$2:$Q$974,7,FALSE)</f>
        <v>0</v>
      </c>
      <c r="E396" s="42">
        <f>VLOOKUP($A396,POOL!$H$2:$Q$974,3,FALSE)</f>
        <v>0</v>
      </c>
      <c r="F396" s="42">
        <f>VLOOKUP($A396,POOL!$H$2:$Q$974,4,FALSE)</f>
        <v>0</v>
      </c>
      <c r="O396" s="313">
        <f t="shared" si="6"/>
        <v>0</v>
      </c>
    </row>
    <row r="397" spans="1:15" ht="24" customHeight="1" x14ac:dyDescent="0.25">
      <c r="A397" s="39">
        <v>390</v>
      </c>
      <c r="B397" s="40">
        <f>VLOOKUP($A397,POOL!$H$2:$Q$974,5,FALSE)</f>
        <v>0</v>
      </c>
      <c r="C397" s="41" t="str">
        <f>VLOOKUP($A397,POOL!$H$2:$Q$974,6,FALSE)</f>
        <v>-</v>
      </c>
      <c r="D397" s="61">
        <f>VLOOKUP($A397,POOL!$H$2:$Q$974,7,FALSE)</f>
        <v>0</v>
      </c>
      <c r="E397" s="42">
        <f>VLOOKUP($A397,POOL!$H$2:$Q$974,3,FALSE)</f>
        <v>0</v>
      </c>
      <c r="F397" s="42">
        <f>VLOOKUP($A397,POOL!$H$2:$Q$974,4,FALSE)</f>
        <v>0</v>
      </c>
      <c r="O397" s="313">
        <f t="shared" si="6"/>
        <v>0</v>
      </c>
    </row>
    <row r="398" spans="1:15" ht="24" customHeight="1" x14ac:dyDescent="0.25">
      <c r="A398" s="39">
        <v>391</v>
      </c>
      <c r="B398" s="40">
        <f>VLOOKUP($A398,POOL!$H$2:$Q$974,5,FALSE)</f>
        <v>0</v>
      </c>
      <c r="C398" s="41" t="str">
        <f>VLOOKUP($A398,POOL!$H$2:$Q$974,6,FALSE)</f>
        <v>-</v>
      </c>
      <c r="D398" s="61">
        <f>VLOOKUP($A398,POOL!$H$2:$Q$974,7,FALSE)</f>
        <v>0</v>
      </c>
      <c r="E398" s="42">
        <f>VLOOKUP($A398,POOL!$H$2:$Q$974,3,FALSE)</f>
        <v>0</v>
      </c>
      <c r="F398" s="42">
        <f>VLOOKUP($A398,POOL!$H$2:$Q$974,4,FALSE)</f>
        <v>0</v>
      </c>
      <c r="O398" s="313">
        <f t="shared" si="6"/>
        <v>0</v>
      </c>
    </row>
    <row r="399" spans="1:15" ht="24" customHeight="1" x14ac:dyDescent="0.25">
      <c r="A399" s="39">
        <v>392</v>
      </c>
      <c r="B399" s="40">
        <f>VLOOKUP($A399,POOL!$H$2:$Q$974,5,FALSE)</f>
        <v>0</v>
      </c>
      <c r="C399" s="41" t="str">
        <f>VLOOKUP($A399,POOL!$H$2:$Q$974,6,FALSE)</f>
        <v>-</v>
      </c>
      <c r="D399" s="61">
        <f>VLOOKUP($A399,POOL!$H$2:$Q$974,7,FALSE)</f>
        <v>0</v>
      </c>
      <c r="E399" s="42">
        <f>VLOOKUP($A399,POOL!$H$2:$Q$974,3,FALSE)</f>
        <v>0</v>
      </c>
      <c r="F399" s="42">
        <f>VLOOKUP($A399,POOL!$H$2:$Q$974,4,FALSE)</f>
        <v>0</v>
      </c>
      <c r="O399" s="313">
        <f t="shared" si="6"/>
        <v>0</v>
      </c>
    </row>
    <row r="400" spans="1:15" ht="24" customHeight="1" x14ac:dyDescent="0.25">
      <c r="A400" s="39">
        <v>393</v>
      </c>
      <c r="B400" s="40">
        <f>VLOOKUP($A400,POOL!$H$2:$Q$974,5,FALSE)</f>
        <v>0</v>
      </c>
      <c r="C400" s="41" t="str">
        <f>VLOOKUP($A400,POOL!$H$2:$Q$974,6,FALSE)</f>
        <v>-</v>
      </c>
      <c r="D400" s="61">
        <f>VLOOKUP($A400,POOL!$H$2:$Q$974,7,FALSE)</f>
        <v>0</v>
      </c>
      <c r="E400" s="42">
        <f>VLOOKUP($A400,POOL!$H$2:$Q$974,3,FALSE)</f>
        <v>0</v>
      </c>
      <c r="F400" s="42">
        <f>VLOOKUP($A400,POOL!$H$2:$Q$974,4,FALSE)</f>
        <v>0</v>
      </c>
      <c r="O400" s="313">
        <f t="shared" si="6"/>
        <v>0</v>
      </c>
    </row>
    <row r="401" spans="1:15" ht="24" customHeight="1" x14ac:dyDescent="0.25">
      <c r="A401" s="39">
        <v>394</v>
      </c>
      <c r="B401" s="40">
        <f>VLOOKUP($A401,POOL!$H$2:$Q$974,5,FALSE)</f>
        <v>0</v>
      </c>
      <c r="C401" s="41" t="str">
        <f>VLOOKUP($A401,POOL!$H$2:$Q$974,6,FALSE)</f>
        <v>-</v>
      </c>
      <c r="D401" s="61">
        <f>VLOOKUP($A401,POOL!$H$2:$Q$974,7,FALSE)</f>
        <v>0</v>
      </c>
      <c r="E401" s="42">
        <f>VLOOKUP($A401,POOL!$H$2:$Q$974,3,FALSE)</f>
        <v>0</v>
      </c>
      <c r="F401" s="42">
        <f>VLOOKUP($A401,POOL!$H$2:$Q$974,4,FALSE)</f>
        <v>0</v>
      </c>
      <c r="O401" s="313">
        <f t="shared" si="6"/>
        <v>0</v>
      </c>
    </row>
    <row r="402" spans="1:15" ht="24" customHeight="1" x14ac:dyDescent="0.25">
      <c r="A402" s="39">
        <v>395</v>
      </c>
      <c r="B402" s="40">
        <f>VLOOKUP($A402,POOL!$H$2:$Q$974,5,FALSE)</f>
        <v>0</v>
      </c>
      <c r="C402" s="41" t="str">
        <f>VLOOKUP($A402,POOL!$H$2:$Q$974,6,FALSE)</f>
        <v>-</v>
      </c>
      <c r="D402" s="61">
        <f>VLOOKUP($A402,POOL!$H$2:$Q$974,7,FALSE)</f>
        <v>0</v>
      </c>
      <c r="E402" s="42">
        <f>VLOOKUP($A402,POOL!$H$2:$Q$974,3,FALSE)</f>
        <v>0</v>
      </c>
      <c r="F402" s="42">
        <f>VLOOKUP($A402,POOL!$H$2:$Q$974,4,FALSE)</f>
        <v>0</v>
      </c>
      <c r="O402" s="313">
        <f t="shared" si="6"/>
        <v>0</v>
      </c>
    </row>
    <row r="403" spans="1:15" ht="24" customHeight="1" x14ac:dyDescent="0.25">
      <c r="A403" s="39">
        <v>396</v>
      </c>
      <c r="B403" s="40">
        <f>VLOOKUP($A403,POOL!$H$2:$Q$974,5,FALSE)</f>
        <v>0</v>
      </c>
      <c r="C403" s="41" t="str">
        <f>VLOOKUP($A403,POOL!$H$2:$Q$974,6,FALSE)</f>
        <v>-</v>
      </c>
      <c r="D403" s="61">
        <f>VLOOKUP($A403,POOL!$H$2:$Q$974,7,FALSE)</f>
        <v>0</v>
      </c>
      <c r="E403" s="42">
        <f>VLOOKUP($A403,POOL!$H$2:$Q$974,3,FALSE)</f>
        <v>0</v>
      </c>
      <c r="F403" s="42">
        <f>VLOOKUP($A403,POOL!$H$2:$Q$974,4,FALSE)</f>
        <v>0</v>
      </c>
      <c r="O403" s="313">
        <f t="shared" si="6"/>
        <v>0</v>
      </c>
    </row>
    <row r="404" spans="1:15" ht="24" customHeight="1" x14ac:dyDescent="0.25">
      <c r="A404" s="39">
        <v>397</v>
      </c>
      <c r="B404" s="40">
        <f>VLOOKUP($A404,POOL!$H$2:$Q$974,5,FALSE)</f>
        <v>0</v>
      </c>
      <c r="C404" s="41" t="str">
        <f>VLOOKUP($A404,POOL!$H$2:$Q$974,6,FALSE)</f>
        <v>-</v>
      </c>
      <c r="D404" s="61">
        <f>VLOOKUP($A404,POOL!$H$2:$Q$974,7,FALSE)</f>
        <v>0</v>
      </c>
      <c r="E404" s="42">
        <f>VLOOKUP($A404,POOL!$H$2:$Q$974,3,FALSE)</f>
        <v>0</v>
      </c>
      <c r="F404" s="42">
        <f>VLOOKUP($A404,POOL!$H$2:$Q$974,4,FALSE)</f>
        <v>0</v>
      </c>
      <c r="O404" s="313">
        <f t="shared" si="6"/>
        <v>0</v>
      </c>
    </row>
    <row r="405" spans="1:15" ht="24" customHeight="1" x14ac:dyDescent="0.25">
      <c r="A405" s="39">
        <v>398</v>
      </c>
      <c r="B405" s="40">
        <f>VLOOKUP($A405,POOL!$H$2:$Q$974,5,FALSE)</f>
        <v>0</v>
      </c>
      <c r="C405" s="41" t="str">
        <f>VLOOKUP($A405,POOL!$H$2:$Q$974,6,FALSE)</f>
        <v>-</v>
      </c>
      <c r="D405" s="61">
        <f>VLOOKUP($A405,POOL!$H$2:$Q$974,7,FALSE)</f>
        <v>0</v>
      </c>
      <c r="E405" s="42">
        <f>VLOOKUP($A405,POOL!$H$2:$Q$974,3,FALSE)</f>
        <v>0</v>
      </c>
      <c r="F405" s="42">
        <f>VLOOKUP($A405,POOL!$H$2:$Q$974,4,FALSE)</f>
        <v>0</v>
      </c>
      <c r="O405" s="313">
        <f t="shared" si="6"/>
        <v>0</v>
      </c>
    </row>
    <row r="406" spans="1:15" ht="24" customHeight="1" x14ac:dyDescent="0.25">
      <c r="A406" s="39">
        <v>399</v>
      </c>
      <c r="B406" s="40">
        <f>VLOOKUP($A406,POOL!$H$2:$Q$974,5,FALSE)</f>
        <v>0</v>
      </c>
      <c r="C406" s="41" t="str">
        <f>VLOOKUP($A406,POOL!$H$2:$Q$974,6,FALSE)</f>
        <v>-</v>
      </c>
      <c r="D406" s="61">
        <f>VLOOKUP($A406,POOL!$H$2:$Q$974,7,FALSE)</f>
        <v>0</v>
      </c>
      <c r="E406" s="42">
        <f>VLOOKUP($A406,POOL!$H$2:$Q$974,3,FALSE)</f>
        <v>0</v>
      </c>
      <c r="F406" s="42">
        <f>VLOOKUP($A406,POOL!$H$2:$Q$974,4,FALSE)</f>
        <v>0</v>
      </c>
      <c r="O406" s="313">
        <f t="shared" si="6"/>
        <v>0</v>
      </c>
    </row>
    <row r="407" spans="1:15" ht="24" customHeight="1" x14ac:dyDescent="0.25">
      <c r="A407" s="39">
        <v>400</v>
      </c>
      <c r="B407" s="40">
        <f>VLOOKUP($A407,POOL!$H$2:$Q$974,5,FALSE)</f>
        <v>0</v>
      </c>
      <c r="C407" s="41" t="str">
        <f>VLOOKUP($A407,POOL!$H$2:$Q$974,6,FALSE)</f>
        <v>-</v>
      </c>
      <c r="D407" s="61">
        <f>VLOOKUP($A407,POOL!$H$2:$Q$974,7,FALSE)</f>
        <v>0</v>
      </c>
      <c r="E407" s="42">
        <f>VLOOKUP($A407,POOL!$H$2:$Q$974,3,FALSE)</f>
        <v>0</v>
      </c>
      <c r="F407" s="42">
        <f>VLOOKUP($A407,POOL!$H$2:$Q$974,4,FALSE)</f>
        <v>0</v>
      </c>
      <c r="O407" s="313">
        <f t="shared" si="6"/>
        <v>0</v>
      </c>
    </row>
    <row r="408" spans="1:15" ht="24" customHeight="1" x14ac:dyDescent="0.25">
      <c r="A408" s="39">
        <v>401</v>
      </c>
      <c r="B408" s="40">
        <f>VLOOKUP($A408,POOL!$H$2:$Q$974,5,FALSE)</f>
        <v>0</v>
      </c>
      <c r="C408" s="41" t="str">
        <f>VLOOKUP($A408,POOL!$H$2:$Q$974,6,FALSE)</f>
        <v>-</v>
      </c>
      <c r="D408" s="61">
        <f>VLOOKUP($A408,POOL!$H$2:$Q$974,7,FALSE)</f>
        <v>0</v>
      </c>
      <c r="E408" s="42">
        <f>VLOOKUP($A408,POOL!$H$2:$Q$974,3,FALSE)</f>
        <v>0</v>
      </c>
      <c r="F408" s="42">
        <f>VLOOKUP($A408,POOL!$H$2:$Q$974,4,FALSE)</f>
        <v>0</v>
      </c>
      <c r="O408" s="313">
        <f t="shared" si="6"/>
        <v>0</v>
      </c>
    </row>
    <row r="409" spans="1:15" ht="24" customHeight="1" x14ac:dyDescent="0.25">
      <c r="A409" s="39">
        <v>402</v>
      </c>
      <c r="B409" s="40">
        <f>VLOOKUP($A409,POOL!$H$2:$Q$974,5,FALSE)</f>
        <v>0</v>
      </c>
      <c r="C409" s="41" t="str">
        <f>VLOOKUP($A409,POOL!$H$2:$Q$974,6,FALSE)</f>
        <v>-</v>
      </c>
      <c r="D409" s="61">
        <f>VLOOKUP($A409,POOL!$H$2:$Q$974,7,FALSE)</f>
        <v>0</v>
      </c>
      <c r="E409" s="42">
        <f>VLOOKUP($A409,POOL!$H$2:$Q$974,3,FALSE)</f>
        <v>0</v>
      </c>
      <c r="F409" s="42">
        <f>VLOOKUP($A409,POOL!$H$2:$Q$974,4,FALSE)</f>
        <v>0</v>
      </c>
      <c r="O409" s="313">
        <f t="shared" si="6"/>
        <v>0</v>
      </c>
    </row>
    <row r="410" spans="1:15" ht="24" customHeight="1" x14ac:dyDescent="0.25">
      <c r="A410" s="39">
        <v>403</v>
      </c>
      <c r="B410" s="40">
        <f>VLOOKUP($A410,POOL!$H$2:$Q$974,5,FALSE)</f>
        <v>0</v>
      </c>
      <c r="C410" s="41" t="str">
        <f>VLOOKUP($A410,POOL!$H$2:$Q$974,6,FALSE)</f>
        <v>-</v>
      </c>
      <c r="D410" s="61">
        <f>VLOOKUP($A410,POOL!$H$2:$Q$974,7,FALSE)</f>
        <v>0</v>
      </c>
      <c r="E410" s="42">
        <f>VLOOKUP($A410,POOL!$H$2:$Q$974,3,FALSE)</f>
        <v>0</v>
      </c>
      <c r="F410" s="42">
        <f>VLOOKUP($A410,POOL!$H$2:$Q$974,4,FALSE)</f>
        <v>0</v>
      </c>
      <c r="O410" s="313">
        <f t="shared" si="6"/>
        <v>0</v>
      </c>
    </row>
    <row r="411" spans="1:15" ht="24" customHeight="1" x14ac:dyDescent="0.25">
      <c r="A411" s="39">
        <v>404</v>
      </c>
      <c r="B411" s="40">
        <f>VLOOKUP($A411,POOL!$H$2:$Q$974,5,FALSE)</f>
        <v>0</v>
      </c>
      <c r="C411" s="41" t="str">
        <f>VLOOKUP($A411,POOL!$H$2:$Q$974,6,FALSE)</f>
        <v>-</v>
      </c>
      <c r="D411" s="61">
        <f>VLOOKUP($A411,POOL!$H$2:$Q$974,7,FALSE)</f>
        <v>0</v>
      </c>
      <c r="E411" s="42">
        <f>VLOOKUP($A411,POOL!$H$2:$Q$974,3,FALSE)</f>
        <v>0</v>
      </c>
      <c r="F411" s="42">
        <f>VLOOKUP($A411,POOL!$H$2:$Q$974,4,FALSE)</f>
        <v>0</v>
      </c>
      <c r="O411" s="313">
        <f t="shared" si="6"/>
        <v>0</v>
      </c>
    </row>
    <row r="412" spans="1:15" ht="24" customHeight="1" x14ac:dyDescent="0.25">
      <c r="A412" s="39">
        <v>405</v>
      </c>
      <c r="B412" s="40">
        <f>VLOOKUP($A412,POOL!$H$2:$Q$974,5,FALSE)</f>
        <v>0</v>
      </c>
      <c r="C412" s="41" t="str">
        <f>VLOOKUP($A412,POOL!$H$2:$Q$974,6,FALSE)</f>
        <v>-</v>
      </c>
      <c r="D412" s="61">
        <f>VLOOKUP($A412,POOL!$H$2:$Q$974,7,FALSE)</f>
        <v>0</v>
      </c>
      <c r="E412" s="42">
        <f>VLOOKUP($A412,POOL!$H$2:$Q$974,3,FALSE)</f>
        <v>0</v>
      </c>
      <c r="F412" s="42">
        <f>VLOOKUP($A412,POOL!$H$2:$Q$974,4,FALSE)</f>
        <v>0</v>
      </c>
      <c r="O412" s="313">
        <f t="shared" si="6"/>
        <v>0</v>
      </c>
    </row>
    <row r="413" spans="1:15" ht="24" customHeight="1" x14ac:dyDescent="0.25">
      <c r="A413" s="39">
        <v>406</v>
      </c>
      <c r="B413" s="40">
        <f>VLOOKUP($A413,POOL!$H$2:$Q$974,5,FALSE)</f>
        <v>0</v>
      </c>
      <c r="C413" s="41" t="str">
        <f>VLOOKUP($A413,POOL!$H$2:$Q$974,6,FALSE)</f>
        <v>-</v>
      </c>
      <c r="D413" s="61">
        <f>VLOOKUP($A413,POOL!$H$2:$Q$974,7,FALSE)</f>
        <v>0</v>
      </c>
      <c r="E413" s="42">
        <f>VLOOKUP($A413,POOL!$H$2:$Q$974,3,FALSE)</f>
        <v>0</v>
      </c>
      <c r="F413" s="42">
        <f>VLOOKUP($A413,POOL!$H$2:$Q$974,4,FALSE)</f>
        <v>0</v>
      </c>
      <c r="O413" s="313">
        <f t="shared" si="6"/>
        <v>0</v>
      </c>
    </row>
    <row r="414" spans="1:15" ht="24" customHeight="1" x14ac:dyDescent="0.25">
      <c r="A414" s="39">
        <v>407</v>
      </c>
      <c r="B414" s="40">
        <f>VLOOKUP($A414,POOL!$H$2:$Q$974,5,FALSE)</f>
        <v>0</v>
      </c>
      <c r="C414" s="41" t="str">
        <f>VLOOKUP($A414,POOL!$H$2:$Q$974,6,FALSE)</f>
        <v>-</v>
      </c>
      <c r="D414" s="61">
        <f>VLOOKUP($A414,POOL!$H$2:$Q$974,7,FALSE)</f>
        <v>0</v>
      </c>
      <c r="E414" s="42">
        <f>VLOOKUP($A414,POOL!$H$2:$Q$974,3,FALSE)</f>
        <v>0</v>
      </c>
      <c r="F414" s="42">
        <f>VLOOKUP($A414,POOL!$H$2:$Q$974,4,FALSE)</f>
        <v>0</v>
      </c>
      <c r="O414" s="313">
        <f t="shared" si="6"/>
        <v>0</v>
      </c>
    </row>
    <row r="415" spans="1:15" ht="24" customHeight="1" x14ac:dyDescent="0.25">
      <c r="A415" s="39">
        <v>408</v>
      </c>
      <c r="B415" s="40">
        <f>VLOOKUP($A415,POOL!$H$2:$Q$974,5,FALSE)</f>
        <v>0</v>
      </c>
      <c r="C415" s="41" t="str">
        <f>VLOOKUP($A415,POOL!$H$2:$Q$974,6,FALSE)</f>
        <v>-</v>
      </c>
      <c r="D415" s="61">
        <f>VLOOKUP($A415,POOL!$H$2:$Q$974,7,FALSE)</f>
        <v>0</v>
      </c>
      <c r="E415" s="42">
        <f>VLOOKUP($A415,POOL!$H$2:$Q$974,3,FALSE)</f>
        <v>0</v>
      </c>
      <c r="F415" s="42">
        <f>VLOOKUP($A415,POOL!$H$2:$Q$974,4,FALSE)</f>
        <v>0</v>
      </c>
      <c r="O415" s="313">
        <f t="shared" si="6"/>
        <v>0</v>
      </c>
    </row>
    <row r="416" spans="1:15" ht="24" customHeight="1" x14ac:dyDescent="0.25">
      <c r="A416" s="39">
        <v>409</v>
      </c>
      <c r="B416" s="40">
        <f>VLOOKUP($A416,POOL!$H$2:$Q$974,5,FALSE)</f>
        <v>0</v>
      </c>
      <c r="C416" s="41" t="str">
        <f>VLOOKUP($A416,POOL!$H$2:$Q$974,6,FALSE)</f>
        <v>-</v>
      </c>
      <c r="D416" s="61">
        <f>VLOOKUP($A416,POOL!$H$2:$Q$974,7,FALSE)</f>
        <v>0</v>
      </c>
      <c r="E416" s="42">
        <f>VLOOKUP($A416,POOL!$H$2:$Q$974,3,FALSE)</f>
        <v>0</v>
      </c>
      <c r="F416" s="42">
        <f>VLOOKUP($A416,POOL!$H$2:$Q$974,4,FALSE)</f>
        <v>0</v>
      </c>
      <c r="O416" s="313">
        <f t="shared" si="6"/>
        <v>0</v>
      </c>
    </row>
    <row r="417" spans="1:15" ht="24" customHeight="1" x14ac:dyDescent="0.25">
      <c r="A417" s="39">
        <v>410</v>
      </c>
      <c r="B417" s="40">
        <f>VLOOKUP($A417,POOL!$H$2:$Q$974,5,FALSE)</f>
        <v>0</v>
      </c>
      <c r="C417" s="41" t="str">
        <f>VLOOKUP($A417,POOL!$H$2:$Q$974,6,FALSE)</f>
        <v>-</v>
      </c>
      <c r="D417" s="61">
        <f>VLOOKUP($A417,POOL!$H$2:$Q$974,7,FALSE)</f>
        <v>0</v>
      </c>
      <c r="E417" s="42">
        <f>VLOOKUP($A417,POOL!$H$2:$Q$974,3,FALSE)</f>
        <v>0</v>
      </c>
      <c r="F417" s="42">
        <f>VLOOKUP($A417,POOL!$H$2:$Q$974,4,FALSE)</f>
        <v>0</v>
      </c>
      <c r="O417" s="313">
        <f t="shared" si="6"/>
        <v>0</v>
      </c>
    </row>
    <row r="418" spans="1:15" ht="24" customHeight="1" x14ac:dyDescent="0.25">
      <c r="A418" s="39">
        <v>411</v>
      </c>
      <c r="B418" s="40">
        <f>VLOOKUP($A418,POOL!$H$2:$Q$974,5,FALSE)</f>
        <v>0</v>
      </c>
      <c r="C418" s="41" t="str">
        <f>VLOOKUP($A418,POOL!$H$2:$Q$974,6,FALSE)</f>
        <v>-</v>
      </c>
      <c r="D418" s="61">
        <f>VLOOKUP($A418,POOL!$H$2:$Q$974,7,FALSE)</f>
        <v>0</v>
      </c>
      <c r="E418" s="42">
        <f>VLOOKUP($A418,POOL!$H$2:$Q$974,3,FALSE)</f>
        <v>0</v>
      </c>
      <c r="F418" s="42">
        <f>VLOOKUP($A418,POOL!$H$2:$Q$974,4,FALSE)</f>
        <v>0</v>
      </c>
      <c r="O418" s="313">
        <f t="shared" si="6"/>
        <v>0</v>
      </c>
    </row>
    <row r="419" spans="1:15" ht="24" customHeight="1" x14ac:dyDescent="0.25">
      <c r="A419" s="39">
        <v>412</v>
      </c>
      <c r="B419" s="40">
        <f>VLOOKUP($A419,POOL!$H$2:$Q$974,5,FALSE)</f>
        <v>0</v>
      </c>
      <c r="C419" s="41" t="str">
        <f>VLOOKUP($A419,POOL!$H$2:$Q$974,6,FALSE)</f>
        <v>-</v>
      </c>
      <c r="D419" s="61">
        <f>VLOOKUP($A419,POOL!$H$2:$Q$974,7,FALSE)</f>
        <v>0</v>
      </c>
      <c r="E419" s="42">
        <f>VLOOKUP($A419,POOL!$H$2:$Q$974,3,FALSE)</f>
        <v>0</v>
      </c>
      <c r="F419" s="42">
        <f>VLOOKUP($A419,POOL!$H$2:$Q$974,4,FALSE)</f>
        <v>0</v>
      </c>
      <c r="O419" s="313">
        <f t="shared" si="6"/>
        <v>0</v>
      </c>
    </row>
    <row r="420" spans="1:15" ht="24" customHeight="1" x14ac:dyDescent="0.25">
      <c r="A420" s="39">
        <v>413</v>
      </c>
      <c r="B420" s="40">
        <f>VLOOKUP($A420,POOL!$H$2:$Q$974,5,FALSE)</f>
        <v>0</v>
      </c>
      <c r="C420" s="41" t="str">
        <f>VLOOKUP($A420,POOL!$H$2:$Q$974,6,FALSE)</f>
        <v>-</v>
      </c>
      <c r="D420" s="61">
        <f>VLOOKUP($A420,POOL!$H$2:$Q$974,7,FALSE)</f>
        <v>0</v>
      </c>
      <c r="E420" s="42">
        <f>VLOOKUP($A420,POOL!$H$2:$Q$974,3,FALSE)</f>
        <v>0</v>
      </c>
      <c r="F420" s="42">
        <f>VLOOKUP($A420,POOL!$H$2:$Q$974,4,FALSE)</f>
        <v>0</v>
      </c>
      <c r="O420" s="313">
        <f t="shared" si="6"/>
        <v>0</v>
      </c>
    </row>
    <row r="421" spans="1:15" ht="24" customHeight="1" x14ac:dyDescent="0.25">
      <c r="A421" s="39">
        <v>414</v>
      </c>
      <c r="B421" s="40">
        <f>VLOOKUP($A421,POOL!$H$2:$Q$974,5,FALSE)</f>
        <v>0</v>
      </c>
      <c r="C421" s="41" t="str">
        <f>VLOOKUP($A421,POOL!$H$2:$Q$974,6,FALSE)</f>
        <v>-</v>
      </c>
      <c r="D421" s="61">
        <f>VLOOKUP($A421,POOL!$H$2:$Q$974,7,FALSE)</f>
        <v>0</v>
      </c>
      <c r="E421" s="42">
        <f>VLOOKUP($A421,POOL!$H$2:$Q$974,3,FALSE)</f>
        <v>0</v>
      </c>
      <c r="F421" s="42">
        <f>VLOOKUP($A421,POOL!$H$2:$Q$974,4,FALSE)</f>
        <v>0</v>
      </c>
      <c r="O421" s="313">
        <f t="shared" si="6"/>
        <v>0</v>
      </c>
    </row>
    <row r="422" spans="1:15" ht="24" customHeight="1" x14ac:dyDescent="0.25">
      <c r="A422" s="39">
        <v>415</v>
      </c>
      <c r="B422" s="40">
        <f>VLOOKUP($A422,POOL!$H$2:$Q$974,5,FALSE)</f>
        <v>0</v>
      </c>
      <c r="C422" s="41" t="str">
        <f>VLOOKUP($A422,POOL!$H$2:$Q$974,6,FALSE)</f>
        <v>-</v>
      </c>
      <c r="D422" s="61">
        <f>VLOOKUP($A422,POOL!$H$2:$Q$974,7,FALSE)</f>
        <v>0</v>
      </c>
      <c r="E422" s="42">
        <f>VLOOKUP($A422,POOL!$H$2:$Q$974,3,FALSE)</f>
        <v>0</v>
      </c>
      <c r="F422" s="42">
        <f>VLOOKUP($A422,POOL!$H$2:$Q$974,4,FALSE)</f>
        <v>0</v>
      </c>
      <c r="O422" s="313">
        <f t="shared" si="6"/>
        <v>0</v>
      </c>
    </row>
    <row r="423" spans="1:15" ht="24" customHeight="1" x14ac:dyDescent="0.25">
      <c r="A423" s="39">
        <v>416</v>
      </c>
      <c r="B423" s="40">
        <f>VLOOKUP($A423,POOL!$H$2:$Q$974,5,FALSE)</f>
        <v>0</v>
      </c>
      <c r="C423" s="41" t="str">
        <f>VLOOKUP($A423,POOL!$H$2:$Q$974,6,FALSE)</f>
        <v>-</v>
      </c>
      <c r="D423" s="61">
        <f>VLOOKUP($A423,POOL!$H$2:$Q$974,7,FALSE)</f>
        <v>0</v>
      </c>
      <c r="E423" s="42">
        <f>VLOOKUP($A423,POOL!$H$2:$Q$974,3,FALSE)</f>
        <v>0</v>
      </c>
      <c r="F423" s="42">
        <f>VLOOKUP($A423,POOL!$H$2:$Q$974,4,FALSE)</f>
        <v>0</v>
      </c>
      <c r="O423" s="313">
        <f t="shared" si="6"/>
        <v>0</v>
      </c>
    </row>
    <row r="424" spans="1:15" ht="24" customHeight="1" x14ac:dyDescent="0.25">
      <c r="A424" s="39">
        <v>417</v>
      </c>
      <c r="B424" s="40">
        <f>VLOOKUP($A424,POOL!$H$2:$Q$974,5,FALSE)</f>
        <v>0</v>
      </c>
      <c r="C424" s="41" t="str">
        <f>VLOOKUP($A424,POOL!$H$2:$Q$974,6,FALSE)</f>
        <v>-</v>
      </c>
      <c r="D424" s="61">
        <f>VLOOKUP($A424,POOL!$H$2:$Q$974,7,FALSE)</f>
        <v>0</v>
      </c>
      <c r="E424" s="42">
        <f>VLOOKUP($A424,POOL!$H$2:$Q$974,3,FALSE)</f>
        <v>0</v>
      </c>
      <c r="F424" s="42">
        <f>VLOOKUP($A424,POOL!$H$2:$Q$974,4,FALSE)</f>
        <v>0</v>
      </c>
      <c r="O424" s="313">
        <f t="shared" si="6"/>
        <v>0</v>
      </c>
    </row>
    <row r="425" spans="1:15" ht="24" customHeight="1" x14ac:dyDescent="0.25">
      <c r="A425" s="39">
        <v>418</v>
      </c>
      <c r="B425" s="40">
        <f>VLOOKUP($A425,POOL!$H$2:$Q$974,5,FALSE)</f>
        <v>0</v>
      </c>
      <c r="C425" s="41" t="str">
        <f>VLOOKUP($A425,POOL!$H$2:$Q$974,6,FALSE)</f>
        <v>-</v>
      </c>
      <c r="D425" s="61">
        <f>VLOOKUP($A425,POOL!$H$2:$Q$974,7,FALSE)</f>
        <v>0</v>
      </c>
      <c r="E425" s="42">
        <f>VLOOKUP($A425,POOL!$H$2:$Q$974,3,FALSE)</f>
        <v>0</v>
      </c>
      <c r="F425" s="42">
        <f>VLOOKUP($A425,POOL!$H$2:$Q$974,4,FALSE)</f>
        <v>0</v>
      </c>
      <c r="O425" s="313">
        <f t="shared" si="6"/>
        <v>0</v>
      </c>
    </row>
    <row r="426" spans="1:15" ht="24" customHeight="1" x14ac:dyDescent="0.25">
      <c r="A426" s="39">
        <v>419</v>
      </c>
      <c r="B426" s="40">
        <f>VLOOKUP($A426,POOL!$H$2:$Q$974,5,FALSE)</f>
        <v>0</v>
      </c>
      <c r="C426" s="41" t="str">
        <f>VLOOKUP($A426,POOL!$H$2:$Q$974,6,FALSE)</f>
        <v>-</v>
      </c>
      <c r="D426" s="61">
        <f>VLOOKUP($A426,POOL!$H$2:$Q$974,7,FALSE)</f>
        <v>0</v>
      </c>
      <c r="E426" s="42">
        <f>VLOOKUP($A426,POOL!$H$2:$Q$974,3,FALSE)</f>
        <v>0</v>
      </c>
      <c r="F426" s="42">
        <f>VLOOKUP($A426,POOL!$H$2:$Q$974,4,FALSE)</f>
        <v>0</v>
      </c>
      <c r="O426" s="313">
        <f t="shared" si="6"/>
        <v>0</v>
      </c>
    </row>
    <row r="427" spans="1:15" ht="24" customHeight="1" x14ac:dyDescent="0.25">
      <c r="A427" s="39">
        <v>420</v>
      </c>
      <c r="B427" s="40">
        <f>VLOOKUP($A427,POOL!$H$2:$Q$974,5,FALSE)</f>
        <v>0</v>
      </c>
      <c r="C427" s="41" t="str">
        <f>VLOOKUP($A427,POOL!$H$2:$Q$974,6,FALSE)</f>
        <v>-</v>
      </c>
      <c r="D427" s="61">
        <f>VLOOKUP($A427,POOL!$H$2:$Q$974,7,FALSE)</f>
        <v>0</v>
      </c>
      <c r="E427" s="42">
        <f>VLOOKUP($A427,POOL!$H$2:$Q$974,3,FALSE)</f>
        <v>0</v>
      </c>
      <c r="F427" s="42">
        <f>VLOOKUP($A427,POOL!$H$2:$Q$974,4,FALSE)</f>
        <v>0</v>
      </c>
      <c r="O427" s="313">
        <f t="shared" si="6"/>
        <v>0</v>
      </c>
    </row>
    <row r="428" spans="1:15" ht="24" customHeight="1" x14ac:dyDescent="0.25">
      <c r="A428" s="39">
        <v>421</v>
      </c>
      <c r="B428" s="40">
        <f>VLOOKUP($A428,POOL!$H$2:$Q$974,5,FALSE)</f>
        <v>0</v>
      </c>
      <c r="C428" s="41" t="str">
        <f>VLOOKUP($A428,POOL!$H$2:$Q$974,6,FALSE)</f>
        <v>-</v>
      </c>
      <c r="D428" s="61">
        <f>VLOOKUP($A428,POOL!$H$2:$Q$974,7,FALSE)</f>
        <v>0</v>
      </c>
      <c r="E428" s="42">
        <f>VLOOKUP($A428,POOL!$H$2:$Q$974,3,FALSE)</f>
        <v>0</v>
      </c>
      <c r="F428" s="42">
        <f>VLOOKUP($A428,POOL!$H$2:$Q$974,4,FALSE)</f>
        <v>0</v>
      </c>
      <c r="O428" s="313">
        <f t="shared" si="6"/>
        <v>0</v>
      </c>
    </row>
    <row r="429" spans="1:15" ht="24" customHeight="1" x14ac:dyDescent="0.25">
      <c r="A429" s="39">
        <v>422</v>
      </c>
      <c r="B429" s="40">
        <f>VLOOKUP($A429,POOL!$H$2:$Q$974,5,FALSE)</f>
        <v>0</v>
      </c>
      <c r="C429" s="41" t="str">
        <f>VLOOKUP($A429,POOL!$H$2:$Q$974,6,FALSE)</f>
        <v>-</v>
      </c>
      <c r="D429" s="61">
        <f>VLOOKUP($A429,POOL!$H$2:$Q$974,7,FALSE)</f>
        <v>0</v>
      </c>
      <c r="E429" s="42">
        <f>VLOOKUP($A429,POOL!$H$2:$Q$974,3,FALSE)</f>
        <v>0</v>
      </c>
      <c r="F429" s="42">
        <f>VLOOKUP($A429,POOL!$H$2:$Q$974,4,FALSE)</f>
        <v>0</v>
      </c>
      <c r="O429" s="313">
        <f t="shared" si="6"/>
        <v>0</v>
      </c>
    </row>
    <row r="430" spans="1:15" ht="24" customHeight="1" x14ac:dyDescent="0.25">
      <c r="A430" s="39">
        <v>423</v>
      </c>
      <c r="B430" s="40">
        <f>VLOOKUP($A430,POOL!$H$2:$Q$974,5,FALSE)</f>
        <v>0</v>
      </c>
      <c r="C430" s="41" t="str">
        <f>VLOOKUP($A430,POOL!$H$2:$Q$974,6,FALSE)</f>
        <v>-</v>
      </c>
      <c r="D430" s="61">
        <f>VLOOKUP($A430,POOL!$H$2:$Q$974,7,FALSE)</f>
        <v>0</v>
      </c>
      <c r="E430" s="42">
        <f>VLOOKUP($A430,POOL!$H$2:$Q$974,3,FALSE)</f>
        <v>0</v>
      </c>
      <c r="F430" s="42">
        <f>VLOOKUP($A430,POOL!$H$2:$Q$974,4,FALSE)</f>
        <v>0</v>
      </c>
      <c r="O430" s="313">
        <f t="shared" si="6"/>
        <v>0</v>
      </c>
    </row>
    <row r="431" spans="1:15" ht="24" customHeight="1" x14ac:dyDescent="0.25">
      <c r="A431" s="39">
        <v>424</v>
      </c>
      <c r="B431" s="40">
        <f>VLOOKUP($A431,POOL!$H$2:$Q$974,5,FALSE)</f>
        <v>0</v>
      </c>
      <c r="C431" s="41" t="str">
        <f>VLOOKUP($A431,POOL!$H$2:$Q$974,6,FALSE)</f>
        <v>-</v>
      </c>
      <c r="D431" s="61">
        <f>VLOOKUP($A431,POOL!$H$2:$Q$974,7,FALSE)</f>
        <v>0</v>
      </c>
      <c r="E431" s="42">
        <f>VLOOKUP($A431,POOL!$H$2:$Q$974,3,FALSE)</f>
        <v>0</v>
      </c>
      <c r="F431" s="42">
        <f>VLOOKUP($A431,POOL!$H$2:$Q$974,4,FALSE)</f>
        <v>0</v>
      </c>
      <c r="O431" s="313">
        <f t="shared" si="6"/>
        <v>0</v>
      </c>
    </row>
    <row r="432" spans="1:15" ht="24" customHeight="1" x14ac:dyDescent="0.25">
      <c r="A432" s="39">
        <v>425</v>
      </c>
      <c r="B432" s="40">
        <f>VLOOKUP($A432,POOL!$H$2:$Q$974,5,FALSE)</f>
        <v>0</v>
      </c>
      <c r="C432" s="41" t="str">
        <f>VLOOKUP($A432,POOL!$H$2:$Q$974,6,FALSE)</f>
        <v>-</v>
      </c>
      <c r="D432" s="61">
        <f>VLOOKUP($A432,POOL!$H$2:$Q$974,7,FALSE)</f>
        <v>0</v>
      </c>
      <c r="E432" s="42">
        <f>VLOOKUP($A432,POOL!$H$2:$Q$974,3,FALSE)</f>
        <v>0</v>
      </c>
      <c r="F432" s="42">
        <f>VLOOKUP($A432,POOL!$H$2:$Q$974,4,FALSE)</f>
        <v>0</v>
      </c>
      <c r="O432" s="313">
        <f t="shared" si="6"/>
        <v>0</v>
      </c>
    </row>
    <row r="433" spans="1:15" ht="24" customHeight="1" x14ac:dyDescent="0.25">
      <c r="A433" s="39">
        <v>426</v>
      </c>
      <c r="B433" s="40">
        <f>VLOOKUP($A433,POOL!$H$2:$Q$974,5,FALSE)</f>
        <v>0</v>
      </c>
      <c r="C433" s="41" t="str">
        <f>VLOOKUP($A433,POOL!$H$2:$Q$974,6,FALSE)</f>
        <v>-</v>
      </c>
      <c r="D433" s="61">
        <f>VLOOKUP($A433,POOL!$H$2:$Q$974,7,FALSE)</f>
        <v>0</v>
      </c>
      <c r="E433" s="42">
        <f>VLOOKUP($A433,POOL!$H$2:$Q$974,3,FALSE)</f>
        <v>0</v>
      </c>
      <c r="F433" s="42">
        <f>VLOOKUP($A433,POOL!$H$2:$Q$974,4,FALSE)</f>
        <v>0</v>
      </c>
      <c r="O433" s="313">
        <f t="shared" si="6"/>
        <v>0</v>
      </c>
    </row>
    <row r="434" spans="1:15" ht="24" customHeight="1" x14ac:dyDescent="0.25">
      <c r="A434" s="39">
        <v>427</v>
      </c>
      <c r="B434" s="40">
        <f>VLOOKUP($A434,POOL!$H$2:$Q$974,5,FALSE)</f>
        <v>0</v>
      </c>
      <c r="C434" s="41" t="str">
        <f>VLOOKUP($A434,POOL!$H$2:$Q$974,6,FALSE)</f>
        <v>-</v>
      </c>
      <c r="D434" s="61">
        <f>VLOOKUP($A434,POOL!$H$2:$Q$974,7,FALSE)</f>
        <v>0</v>
      </c>
      <c r="E434" s="42">
        <f>VLOOKUP($A434,POOL!$H$2:$Q$974,3,FALSE)</f>
        <v>0</v>
      </c>
      <c r="F434" s="42">
        <f>VLOOKUP($A434,POOL!$H$2:$Q$974,4,FALSE)</f>
        <v>0</v>
      </c>
      <c r="O434" s="313">
        <f t="shared" si="6"/>
        <v>0</v>
      </c>
    </row>
    <row r="435" spans="1:15" ht="24" customHeight="1" x14ac:dyDescent="0.25">
      <c r="A435" s="39">
        <v>428</v>
      </c>
      <c r="B435" s="40">
        <f>VLOOKUP($A435,POOL!$H$2:$Q$974,5,FALSE)</f>
        <v>0</v>
      </c>
      <c r="C435" s="41" t="str">
        <f>VLOOKUP($A435,POOL!$H$2:$Q$974,6,FALSE)</f>
        <v>-</v>
      </c>
      <c r="D435" s="61">
        <f>VLOOKUP($A435,POOL!$H$2:$Q$974,7,FALSE)</f>
        <v>0</v>
      </c>
      <c r="E435" s="42">
        <f>VLOOKUP($A435,POOL!$H$2:$Q$974,3,FALSE)</f>
        <v>0</v>
      </c>
      <c r="F435" s="42">
        <f>VLOOKUP($A435,POOL!$H$2:$Q$974,4,FALSE)</f>
        <v>0</v>
      </c>
      <c r="O435" s="313">
        <f t="shared" si="6"/>
        <v>0</v>
      </c>
    </row>
    <row r="436" spans="1:15" ht="24" customHeight="1" x14ac:dyDescent="0.25">
      <c r="A436" s="39">
        <v>429</v>
      </c>
      <c r="B436" s="40">
        <f>VLOOKUP($A436,POOL!$H$2:$Q$974,5,FALSE)</f>
        <v>0</v>
      </c>
      <c r="C436" s="41" t="str">
        <f>VLOOKUP($A436,POOL!$H$2:$Q$974,6,FALSE)</f>
        <v>-</v>
      </c>
      <c r="D436" s="61">
        <f>VLOOKUP($A436,POOL!$H$2:$Q$974,7,FALSE)</f>
        <v>0</v>
      </c>
      <c r="E436" s="42">
        <f>VLOOKUP($A436,POOL!$H$2:$Q$974,3,FALSE)</f>
        <v>0</v>
      </c>
      <c r="F436" s="42">
        <f>VLOOKUP($A436,POOL!$H$2:$Q$974,4,FALSE)</f>
        <v>0</v>
      </c>
      <c r="O436" s="313">
        <f t="shared" si="6"/>
        <v>0</v>
      </c>
    </row>
    <row r="437" spans="1:15" ht="24" customHeight="1" x14ac:dyDescent="0.25">
      <c r="A437" s="39">
        <v>430</v>
      </c>
      <c r="B437" s="40">
        <f>VLOOKUP($A437,POOL!$H$2:$Q$974,5,FALSE)</f>
        <v>0</v>
      </c>
      <c r="C437" s="41" t="str">
        <f>VLOOKUP($A437,POOL!$H$2:$Q$974,6,FALSE)</f>
        <v>-</v>
      </c>
      <c r="D437" s="61">
        <f>VLOOKUP($A437,POOL!$H$2:$Q$974,7,FALSE)</f>
        <v>0</v>
      </c>
      <c r="E437" s="42">
        <f>VLOOKUP($A437,POOL!$H$2:$Q$974,3,FALSE)</f>
        <v>0</v>
      </c>
      <c r="F437" s="42">
        <f>VLOOKUP($A437,POOL!$H$2:$Q$974,4,FALSE)</f>
        <v>0</v>
      </c>
      <c r="O437" s="313">
        <f t="shared" si="6"/>
        <v>0</v>
      </c>
    </row>
    <row r="438" spans="1:15" ht="24" customHeight="1" x14ac:dyDescent="0.25">
      <c r="A438" s="39">
        <v>431</v>
      </c>
      <c r="B438" s="40">
        <f>VLOOKUP($A438,POOL!$H$2:$Q$974,5,FALSE)</f>
        <v>0</v>
      </c>
      <c r="C438" s="41" t="str">
        <f>VLOOKUP($A438,POOL!$H$2:$Q$974,6,FALSE)</f>
        <v>-</v>
      </c>
      <c r="D438" s="61">
        <f>VLOOKUP($A438,POOL!$H$2:$Q$974,7,FALSE)</f>
        <v>0</v>
      </c>
      <c r="E438" s="42">
        <f>VLOOKUP($A438,POOL!$H$2:$Q$974,3,FALSE)</f>
        <v>0</v>
      </c>
      <c r="F438" s="42">
        <f>VLOOKUP($A438,POOL!$H$2:$Q$974,4,FALSE)</f>
        <v>0</v>
      </c>
      <c r="O438" s="313">
        <f t="shared" si="6"/>
        <v>0</v>
      </c>
    </row>
    <row r="439" spans="1:15" ht="24" customHeight="1" x14ac:dyDescent="0.25">
      <c r="A439" s="39">
        <v>432</v>
      </c>
      <c r="B439" s="40">
        <f>VLOOKUP($A439,POOL!$H$2:$Q$974,5,FALSE)</f>
        <v>0</v>
      </c>
      <c r="C439" s="41" t="str">
        <f>VLOOKUP($A439,POOL!$H$2:$Q$974,6,FALSE)</f>
        <v>-</v>
      </c>
      <c r="D439" s="61">
        <f>VLOOKUP($A439,POOL!$H$2:$Q$974,7,FALSE)</f>
        <v>0</v>
      </c>
      <c r="E439" s="42">
        <f>VLOOKUP($A439,POOL!$H$2:$Q$974,3,FALSE)</f>
        <v>0</v>
      </c>
      <c r="F439" s="42">
        <f>VLOOKUP($A439,POOL!$H$2:$Q$974,4,FALSE)</f>
        <v>0</v>
      </c>
      <c r="O439" s="313">
        <f t="shared" si="6"/>
        <v>0</v>
      </c>
    </row>
    <row r="440" spans="1:15" ht="24" customHeight="1" x14ac:dyDescent="0.25">
      <c r="A440" s="39">
        <v>433</v>
      </c>
      <c r="B440" s="40">
        <f>VLOOKUP($A440,POOL!$H$2:$Q$974,5,FALSE)</f>
        <v>0</v>
      </c>
      <c r="C440" s="41" t="str">
        <f>VLOOKUP($A440,POOL!$H$2:$Q$974,6,FALSE)</f>
        <v>-</v>
      </c>
      <c r="D440" s="61">
        <f>VLOOKUP($A440,POOL!$H$2:$Q$974,7,FALSE)</f>
        <v>0</v>
      </c>
      <c r="E440" s="42">
        <f>VLOOKUP($A440,POOL!$H$2:$Q$974,3,FALSE)</f>
        <v>0</v>
      </c>
      <c r="F440" s="42">
        <f>VLOOKUP($A440,POOL!$H$2:$Q$974,4,FALSE)</f>
        <v>0</v>
      </c>
      <c r="O440" s="313">
        <f t="shared" si="6"/>
        <v>0</v>
      </c>
    </row>
    <row r="441" spans="1:15" ht="24" customHeight="1" x14ac:dyDescent="0.25">
      <c r="A441" s="39">
        <v>434</v>
      </c>
      <c r="B441" s="40">
        <f>VLOOKUP($A441,POOL!$H$2:$Q$974,5,FALSE)</f>
        <v>0</v>
      </c>
      <c r="C441" s="41" t="str">
        <f>VLOOKUP($A441,POOL!$H$2:$Q$974,6,FALSE)</f>
        <v>-</v>
      </c>
      <c r="D441" s="61">
        <f>VLOOKUP($A441,POOL!$H$2:$Q$974,7,FALSE)</f>
        <v>0</v>
      </c>
      <c r="E441" s="42">
        <f>VLOOKUP($A441,POOL!$H$2:$Q$974,3,FALSE)</f>
        <v>0</v>
      </c>
      <c r="F441" s="42">
        <f>VLOOKUP($A441,POOL!$H$2:$Q$974,4,FALSE)</f>
        <v>0</v>
      </c>
      <c r="O441" s="313">
        <f t="shared" si="6"/>
        <v>0</v>
      </c>
    </row>
    <row r="442" spans="1:15" ht="24" customHeight="1" x14ac:dyDescent="0.25">
      <c r="A442" s="39">
        <v>435</v>
      </c>
      <c r="B442" s="40">
        <f>VLOOKUP($A442,POOL!$H$2:$Q$974,5,FALSE)</f>
        <v>0</v>
      </c>
      <c r="C442" s="41" t="str">
        <f>VLOOKUP($A442,POOL!$H$2:$Q$974,6,FALSE)</f>
        <v>-</v>
      </c>
      <c r="D442" s="61">
        <f>VLOOKUP($A442,POOL!$H$2:$Q$974,7,FALSE)</f>
        <v>0</v>
      </c>
      <c r="E442" s="42">
        <f>VLOOKUP($A442,POOL!$H$2:$Q$974,3,FALSE)</f>
        <v>0</v>
      </c>
      <c r="F442" s="42">
        <f>VLOOKUP($A442,POOL!$H$2:$Q$974,4,FALSE)</f>
        <v>0</v>
      </c>
      <c r="O442" s="313">
        <f t="shared" si="6"/>
        <v>0</v>
      </c>
    </row>
    <row r="443" spans="1:15" ht="24" customHeight="1" x14ac:dyDescent="0.25">
      <c r="A443" s="39">
        <v>436</v>
      </c>
      <c r="B443" s="40">
        <f>VLOOKUP($A443,POOL!$H$2:$Q$974,5,FALSE)</f>
        <v>0</v>
      </c>
      <c r="C443" s="41" t="str">
        <f>VLOOKUP($A443,POOL!$H$2:$Q$974,6,FALSE)</f>
        <v>-</v>
      </c>
      <c r="D443" s="61">
        <f>VLOOKUP($A443,POOL!$H$2:$Q$974,7,FALSE)</f>
        <v>0</v>
      </c>
      <c r="E443" s="42">
        <f>VLOOKUP($A443,POOL!$H$2:$Q$974,3,FALSE)</f>
        <v>0</v>
      </c>
      <c r="F443" s="42">
        <f>VLOOKUP($A443,POOL!$H$2:$Q$974,4,FALSE)</f>
        <v>0</v>
      </c>
      <c r="O443" s="313">
        <f t="shared" si="6"/>
        <v>0</v>
      </c>
    </row>
    <row r="444" spans="1:15" ht="24" customHeight="1" x14ac:dyDescent="0.25">
      <c r="A444" s="39">
        <v>437</v>
      </c>
      <c r="B444" s="40">
        <f>VLOOKUP($A444,POOL!$H$2:$Q$974,5,FALSE)</f>
        <v>0</v>
      </c>
      <c r="C444" s="41" t="str">
        <f>VLOOKUP($A444,POOL!$H$2:$Q$974,6,FALSE)</f>
        <v>-</v>
      </c>
      <c r="D444" s="61">
        <f>VLOOKUP($A444,POOL!$H$2:$Q$974,7,FALSE)</f>
        <v>0</v>
      </c>
      <c r="E444" s="42">
        <f>VLOOKUP($A444,POOL!$H$2:$Q$974,3,FALSE)</f>
        <v>0</v>
      </c>
      <c r="F444" s="42">
        <f>VLOOKUP($A444,POOL!$H$2:$Q$974,4,FALSE)</f>
        <v>0</v>
      </c>
      <c r="O444" s="313">
        <f t="shared" si="6"/>
        <v>0</v>
      </c>
    </row>
    <row r="445" spans="1:15" ht="24" customHeight="1" x14ac:dyDescent="0.25">
      <c r="A445" s="39">
        <v>438</v>
      </c>
      <c r="B445" s="40">
        <f>VLOOKUP($A445,POOL!$H$2:$Q$974,5,FALSE)</f>
        <v>0</v>
      </c>
      <c r="C445" s="41" t="str">
        <f>VLOOKUP($A445,POOL!$H$2:$Q$974,6,FALSE)</f>
        <v>-</v>
      </c>
      <c r="D445" s="61">
        <f>VLOOKUP($A445,POOL!$H$2:$Q$974,7,FALSE)</f>
        <v>0</v>
      </c>
      <c r="E445" s="42">
        <f>VLOOKUP($A445,POOL!$H$2:$Q$974,3,FALSE)</f>
        <v>0</v>
      </c>
      <c r="F445" s="42">
        <f>VLOOKUP($A445,POOL!$H$2:$Q$974,4,FALSE)</f>
        <v>0</v>
      </c>
      <c r="O445" s="313">
        <f t="shared" si="6"/>
        <v>0</v>
      </c>
    </row>
    <row r="446" spans="1:15" ht="24" customHeight="1" x14ac:dyDescent="0.25">
      <c r="A446" s="39">
        <v>439</v>
      </c>
      <c r="B446" s="40">
        <f>VLOOKUP($A446,POOL!$H$2:$Q$974,5,FALSE)</f>
        <v>0</v>
      </c>
      <c r="C446" s="41" t="str">
        <f>VLOOKUP($A446,POOL!$H$2:$Q$974,6,FALSE)</f>
        <v>-</v>
      </c>
      <c r="D446" s="61">
        <f>VLOOKUP($A446,POOL!$H$2:$Q$974,7,FALSE)</f>
        <v>0</v>
      </c>
      <c r="E446" s="42">
        <f>VLOOKUP($A446,POOL!$H$2:$Q$974,3,FALSE)</f>
        <v>0</v>
      </c>
      <c r="F446" s="42">
        <f>VLOOKUP($A446,POOL!$H$2:$Q$974,4,FALSE)</f>
        <v>0</v>
      </c>
      <c r="O446" s="313">
        <f t="shared" si="6"/>
        <v>0</v>
      </c>
    </row>
    <row r="447" spans="1:15" ht="24" customHeight="1" x14ac:dyDescent="0.25">
      <c r="A447" s="39">
        <v>440</v>
      </c>
      <c r="B447" s="40">
        <f>VLOOKUP($A447,POOL!$H$2:$Q$974,5,FALSE)</f>
        <v>0</v>
      </c>
      <c r="C447" s="41" t="str">
        <f>VLOOKUP($A447,POOL!$H$2:$Q$974,6,FALSE)</f>
        <v>-</v>
      </c>
      <c r="D447" s="61">
        <f>VLOOKUP($A447,POOL!$H$2:$Q$974,7,FALSE)</f>
        <v>0</v>
      </c>
      <c r="E447" s="42">
        <f>VLOOKUP($A447,POOL!$H$2:$Q$974,3,FALSE)</f>
        <v>0</v>
      </c>
      <c r="F447" s="42">
        <f>VLOOKUP($A447,POOL!$H$2:$Q$974,4,FALSE)</f>
        <v>0</v>
      </c>
      <c r="O447" s="313">
        <f t="shared" si="6"/>
        <v>0</v>
      </c>
    </row>
    <row r="448" spans="1:15" ht="24" customHeight="1" x14ac:dyDescent="0.25">
      <c r="A448" s="39">
        <v>441</v>
      </c>
      <c r="B448" s="40">
        <f>VLOOKUP($A448,POOL!$H$2:$Q$974,5,FALSE)</f>
        <v>0</v>
      </c>
      <c r="C448" s="41" t="str">
        <f>VLOOKUP($A448,POOL!$H$2:$Q$974,6,FALSE)</f>
        <v>-</v>
      </c>
      <c r="D448" s="61">
        <f>VLOOKUP($A448,POOL!$H$2:$Q$974,7,FALSE)</f>
        <v>0</v>
      </c>
      <c r="E448" s="42">
        <f>VLOOKUP($A448,POOL!$H$2:$Q$974,3,FALSE)</f>
        <v>0</v>
      </c>
      <c r="F448" s="42">
        <f>VLOOKUP($A448,POOL!$H$2:$Q$974,4,FALSE)</f>
        <v>0</v>
      </c>
      <c r="O448" s="313">
        <f t="shared" si="6"/>
        <v>0</v>
      </c>
    </row>
    <row r="449" spans="1:15" ht="24" customHeight="1" x14ac:dyDescent="0.25">
      <c r="A449" s="39">
        <v>442</v>
      </c>
      <c r="B449" s="40">
        <f>VLOOKUP($A449,POOL!$H$2:$Q$974,5,FALSE)</f>
        <v>0</v>
      </c>
      <c r="C449" s="41" t="str">
        <f>VLOOKUP($A449,POOL!$H$2:$Q$974,6,FALSE)</f>
        <v>-</v>
      </c>
      <c r="D449" s="61">
        <f>VLOOKUP($A449,POOL!$H$2:$Q$974,7,FALSE)</f>
        <v>0</v>
      </c>
      <c r="E449" s="42">
        <f>VLOOKUP($A449,POOL!$H$2:$Q$974,3,FALSE)</f>
        <v>0</v>
      </c>
      <c r="F449" s="42">
        <f>VLOOKUP($A449,POOL!$H$2:$Q$974,4,FALSE)</f>
        <v>0</v>
      </c>
      <c r="O449" s="313">
        <f t="shared" si="6"/>
        <v>0</v>
      </c>
    </row>
    <row r="450" spans="1:15" ht="24" customHeight="1" x14ac:dyDescent="0.25">
      <c r="A450" s="39">
        <v>443</v>
      </c>
      <c r="B450" s="40">
        <f>VLOOKUP($A450,POOL!$H$2:$Q$974,5,FALSE)</f>
        <v>0</v>
      </c>
      <c r="C450" s="41" t="str">
        <f>VLOOKUP($A450,POOL!$H$2:$Q$974,6,FALSE)</f>
        <v>-</v>
      </c>
      <c r="D450" s="61">
        <f>VLOOKUP($A450,POOL!$H$2:$Q$974,7,FALSE)</f>
        <v>0</v>
      </c>
      <c r="E450" s="42">
        <f>VLOOKUP($A450,POOL!$H$2:$Q$974,3,FALSE)</f>
        <v>0</v>
      </c>
      <c r="F450" s="42">
        <f>VLOOKUP($A450,POOL!$H$2:$Q$974,4,FALSE)</f>
        <v>0</v>
      </c>
      <c r="O450" s="313">
        <f t="shared" si="6"/>
        <v>0</v>
      </c>
    </row>
    <row r="451" spans="1:15" ht="24" customHeight="1" x14ac:dyDescent="0.25">
      <c r="A451" s="39">
        <v>444</v>
      </c>
      <c r="B451" s="40">
        <f>VLOOKUP($A451,POOL!$H$2:$Q$974,5,FALSE)</f>
        <v>0</v>
      </c>
      <c r="C451" s="41" t="str">
        <f>VLOOKUP($A451,POOL!$H$2:$Q$974,6,FALSE)</f>
        <v>-</v>
      </c>
      <c r="D451" s="61">
        <f>VLOOKUP($A451,POOL!$H$2:$Q$974,7,FALSE)</f>
        <v>0</v>
      </c>
      <c r="E451" s="42">
        <f>VLOOKUP($A451,POOL!$H$2:$Q$974,3,FALSE)</f>
        <v>0</v>
      </c>
      <c r="F451" s="42">
        <f>VLOOKUP($A451,POOL!$H$2:$Q$974,4,FALSE)</f>
        <v>0</v>
      </c>
      <c r="O451" s="313">
        <f t="shared" si="6"/>
        <v>0</v>
      </c>
    </row>
    <row r="452" spans="1:15" ht="24" customHeight="1" x14ac:dyDescent="0.25">
      <c r="A452" s="39">
        <v>445</v>
      </c>
      <c r="B452" s="40">
        <f>VLOOKUP($A452,POOL!$H$2:$Q$974,5,FALSE)</f>
        <v>0</v>
      </c>
      <c r="C452" s="41" t="str">
        <f>VLOOKUP($A452,POOL!$H$2:$Q$974,6,FALSE)</f>
        <v>-</v>
      </c>
      <c r="D452" s="61">
        <f>VLOOKUP($A452,POOL!$H$2:$Q$974,7,FALSE)</f>
        <v>0</v>
      </c>
      <c r="E452" s="42">
        <f>VLOOKUP($A452,POOL!$H$2:$Q$974,3,FALSE)</f>
        <v>0</v>
      </c>
      <c r="F452" s="42">
        <f>VLOOKUP($A452,POOL!$H$2:$Q$974,4,FALSE)</f>
        <v>0</v>
      </c>
      <c r="O452" s="313">
        <f t="shared" si="6"/>
        <v>0</v>
      </c>
    </row>
    <row r="453" spans="1:15" ht="24" customHeight="1" x14ac:dyDescent="0.25">
      <c r="A453" s="39">
        <v>446</v>
      </c>
      <c r="B453" s="40">
        <f>VLOOKUP($A453,POOL!$H$2:$Q$974,5,FALSE)</f>
        <v>0</v>
      </c>
      <c r="C453" s="41" t="str">
        <f>VLOOKUP($A453,POOL!$H$2:$Q$974,6,FALSE)</f>
        <v>-</v>
      </c>
      <c r="D453" s="61">
        <f>VLOOKUP($A453,POOL!$H$2:$Q$974,7,FALSE)</f>
        <v>0</v>
      </c>
      <c r="E453" s="42">
        <f>VLOOKUP($A453,POOL!$H$2:$Q$974,3,FALSE)</f>
        <v>0</v>
      </c>
      <c r="F453" s="42">
        <f>VLOOKUP($A453,POOL!$H$2:$Q$974,4,FALSE)</f>
        <v>0</v>
      </c>
      <c r="O453" s="313">
        <f t="shared" si="6"/>
        <v>0</v>
      </c>
    </row>
    <row r="454" spans="1:15" ht="24" customHeight="1" x14ac:dyDescent="0.25">
      <c r="A454" s="39">
        <v>447</v>
      </c>
      <c r="B454" s="40">
        <f>VLOOKUP($A454,POOL!$H$2:$Q$974,5,FALSE)</f>
        <v>0</v>
      </c>
      <c r="C454" s="41" t="str">
        <f>VLOOKUP($A454,POOL!$H$2:$Q$974,6,FALSE)</f>
        <v>-</v>
      </c>
      <c r="D454" s="61">
        <f>VLOOKUP($A454,POOL!$H$2:$Q$974,7,FALSE)</f>
        <v>0</v>
      </c>
      <c r="E454" s="42">
        <f>VLOOKUP($A454,POOL!$H$2:$Q$974,3,FALSE)</f>
        <v>0</v>
      </c>
      <c r="F454" s="42">
        <f>VLOOKUP($A454,POOL!$H$2:$Q$974,4,FALSE)</f>
        <v>0</v>
      </c>
      <c r="O454" s="313">
        <f t="shared" si="6"/>
        <v>0</v>
      </c>
    </row>
    <row r="455" spans="1:15" ht="24" customHeight="1" x14ac:dyDescent="0.25">
      <c r="A455" s="39">
        <v>448</v>
      </c>
      <c r="B455" s="40">
        <f>VLOOKUP($A455,POOL!$H$2:$Q$974,5,FALSE)</f>
        <v>0</v>
      </c>
      <c r="C455" s="41" t="str">
        <f>VLOOKUP($A455,POOL!$H$2:$Q$974,6,FALSE)</f>
        <v>-</v>
      </c>
      <c r="D455" s="61">
        <f>VLOOKUP($A455,POOL!$H$2:$Q$974,7,FALSE)</f>
        <v>0</v>
      </c>
      <c r="E455" s="42">
        <f>VLOOKUP($A455,POOL!$H$2:$Q$974,3,FALSE)</f>
        <v>0</v>
      </c>
      <c r="F455" s="42">
        <f>VLOOKUP($A455,POOL!$H$2:$Q$974,4,FALSE)</f>
        <v>0</v>
      </c>
      <c r="O455" s="313">
        <f t="shared" si="6"/>
        <v>0</v>
      </c>
    </row>
    <row r="456" spans="1:15" ht="24" customHeight="1" x14ac:dyDescent="0.25">
      <c r="A456" s="39">
        <v>449</v>
      </c>
      <c r="B456" s="40">
        <f>VLOOKUP($A456,POOL!$H$2:$Q$974,5,FALSE)</f>
        <v>0</v>
      </c>
      <c r="C456" s="41" t="str">
        <f>VLOOKUP($A456,POOL!$H$2:$Q$974,6,FALSE)</f>
        <v>-</v>
      </c>
      <c r="D456" s="61">
        <f>VLOOKUP($A456,POOL!$H$2:$Q$974,7,FALSE)</f>
        <v>0</v>
      </c>
      <c r="E456" s="42">
        <f>VLOOKUP($A456,POOL!$H$2:$Q$974,3,FALSE)</f>
        <v>0</v>
      </c>
      <c r="F456" s="42">
        <f>VLOOKUP($A456,POOL!$H$2:$Q$974,4,FALSE)</f>
        <v>0</v>
      </c>
      <c r="O456" s="313">
        <f t="shared" si="6"/>
        <v>0</v>
      </c>
    </row>
    <row r="457" spans="1:15" ht="24" customHeight="1" x14ac:dyDescent="0.25">
      <c r="A457" s="39">
        <v>450</v>
      </c>
      <c r="B457" s="40">
        <f>VLOOKUP($A457,POOL!$H$2:$Q$974,5,FALSE)</f>
        <v>0</v>
      </c>
      <c r="C457" s="41" t="str">
        <f>VLOOKUP($A457,POOL!$H$2:$Q$974,6,FALSE)</f>
        <v>-</v>
      </c>
      <c r="D457" s="61">
        <f>VLOOKUP($A457,POOL!$H$2:$Q$974,7,FALSE)</f>
        <v>0</v>
      </c>
      <c r="E457" s="42">
        <f>VLOOKUP($A457,POOL!$H$2:$Q$974,3,FALSE)</f>
        <v>0</v>
      </c>
      <c r="F457" s="42">
        <f>VLOOKUP($A457,POOL!$H$2:$Q$974,4,FALSE)</f>
        <v>0</v>
      </c>
      <c r="O457" s="313">
        <f t="shared" ref="O457:O520" si="7">IF(B457&gt;0,1,0)</f>
        <v>0</v>
      </c>
    </row>
    <row r="458" spans="1:15" ht="24" customHeight="1" x14ac:dyDescent="0.25">
      <c r="A458" s="39">
        <v>451</v>
      </c>
      <c r="B458" s="40">
        <f>VLOOKUP($A458,POOL!$H$2:$Q$974,5,FALSE)</f>
        <v>0</v>
      </c>
      <c r="C458" s="41" t="str">
        <f>VLOOKUP($A458,POOL!$H$2:$Q$974,6,FALSE)</f>
        <v>-</v>
      </c>
      <c r="D458" s="61">
        <f>VLOOKUP($A458,POOL!$H$2:$Q$974,7,FALSE)</f>
        <v>0</v>
      </c>
      <c r="E458" s="42">
        <f>VLOOKUP($A458,POOL!$H$2:$Q$974,3,FALSE)</f>
        <v>0</v>
      </c>
      <c r="F458" s="42">
        <f>VLOOKUP($A458,POOL!$H$2:$Q$974,4,FALSE)</f>
        <v>0</v>
      </c>
      <c r="O458" s="313">
        <f t="shared" si="7"/>
        <v>0</v>
      </c>
    </row>
    <row r="459" spans="1:15" ht="24" customHeight="1" x14ac:dyDescent="0.25">
      <c r="A459" s="39">
        <v>452</v>
      </c>
      <c r="B459" s="40">
        <f>VLOOKUP($A459,POOL!$H$2:$Q$974,5,FALSE)</f>
        <v>0</v>
      </c>
      <c r="C459" s="41" t="str">
        <f>VLOOKUP($A459,POOL!$H$2:$Q$974,6,FALSE)</f>
        <v>-</v>
      </c>
      <c r="D459" s="61">
        <f>VLOOKUP($A459,POOL!$H$2:$Q$974,7,FALSE)</f>
        <v>0</v>
      </c>
      <c r="E459" s="42">
        <f>VLOOKUP($A459,POOL!$H$2:$Q$974,3,FALSE)</f>
        <v>0</v>
      </c>
      <c r="F459" s="42">
        <f>VLOOKUP($A459,POOL!$H$2:$Q$974,4,FALSE)</f>
        <v>0</v>
      </c>
      <c r="O459" s="313">
        <f t="shared" si="7"/>
        <v>0</v>
      </c>
    </row>
    <row r="460" spans="1:15" ht="24" customHeight="1" x14ac:dyDescent="0.25">
      <c r="A460" s="39">
        <v>453</v>
      </c>
      <c r="B460" s="40">
        <f>VLOOKUP($A460,POOL!$H$2:$Q$974,5,FALSE)</f>
        <v>0</v>
      </c>
      <c r="C460" s="41" t="str">
        <f>VLOOKUP($A460,POOL!$H$2:$Q$974,6,FALSE)</f>
        <v>-</v>
      </c>
      <c r="D460" s="61">
        <f>VLOOKUP($A460,POOL!$H$2:$Q$974,7,FALSE)</f>
        <v>0</v>
      </c>
      <c r="E460" s="42">
        <f>VLOOKUP($A460,POOL!$H$2:$Q$974,3,FALSE)</f>
        <v>0</v>
      </c>
      <c r="F460" s="42">
        <f>VLOOKUP($A460,POOL!$H$2:$Q$974,4,FALSE)</f>
        <v>0</v>
      </c>
      <c r="O460" s="313">
        <f t="shared" si="7"/>
        <v>0</v>
      </c>
    </row>
    <row r="461" spans="1:15" ht="24" customHeight="1" x14ac:dyDescent="0.25">
      <c r="A461" s="39">
        <v>454</v>
      </c>
      <c r="B461" s="40">
        <f>VLOOKUP($A461,POOL!$H$2:$Q$974,5,FALSE)</f>
        <v>0</v>
      </c>
      <c r="C461" s="41" t="str">
        <f>VLOOKUP($A461,POOL!$H$2:$Q$974,6,FALSE)</f>
        <v>-</v>
      </c>
      <c r="D461" s="61">
        <f>VLOOKUP($A461,POOL!$H$2:$Q$974,7,FALSE)</f>
        <v>0</v>
      </c>
      <c r="E461" s="42">
        <f>VLOOKUP($A461,POOL!$H$2:$Q$974,3,FALSE)</f>
        <v>0</v>
      </c>
      <c r="F461" s="42">
        <f>VLOOKUP($A461,POOL!$H$2:$Q$974,4,FALSE)</f>
        <v>0</v>
      </c>
      <c r="O461" s="313">
        <f t="shared" si="7"/>
        <v>0</v>
      </c>
    </row>
    <row r="462" spans="1:15" ht="24" customHeight="1" x14ac:dyDescent="0.25">
      <c r="A462" s="39">
        <v>455</v>
      </c>
      <c r="B462" s="40">
        <f>VLOOKUP($A462,POOL!$H$2:$Q$974,5,FALSE)</f>
        <v>0</v>
      </c>
      <c r="C462" s="41" t="str">
        <f>VLOOKUP($A462,POOL!$H$2:$Q$974,6,FALSE)</f>
        <v>-</v>
      </c>
      <c r="D462" s="61">
        <f>VLOOKUP($A462,POOL!$H$2:$Q$974,7,FALSE)</f>
        <v>0</v>
      </c>
      <c r="E462" s="42">
        <f>VLOOKUP($A462,POOL!$H$2:$Q$974,3,FALSE)</f>
        <v>0</v>
      </c>
      <c r="F462" s="42">
        <f>VLOOKUP($A462,POOL!$H$2:$Q$974,4,FALSE)</f>
        <v>0</v>
      </c>
      <c r="O462" s="313">
        <f t="shared" si="7"/>
        <v>0</v>
      </c>
    </row>
    <row r="463" spans="1:15" ht="24" customHeight="1" x14ac:dyDescent="0.25">
      <c r="A463" s="39">
        <v>456</v>
      </c>
      <c r="B463" s="40">
        <f>VLOOKUP($A463,POOL!$H$2:$Q$974,5,FALSE)</f>
        <v>0</v>
      </c>
      <c r="C463" s="41" t="str">
        <f>VLOOKUP($A463,POOL!$H$2:$Q$974,6,FALSE)</f>
        <v>-</v>
      </c>
      <c r="D463" s="61">
        <f>VLOOKUP($A463,POOL!$H$2:$Q$974,7,FALSE)</f>
        <v>0</v>
      </c>
      <c r="E463" s="42">
        <f>VLOOKUP($A463,POOL!$H$2:$Q$974,3,FALSE)</f>
        <v>0</v>
      </c>
      <c r="F463" s="42">
        <f>VLOOKUP($A463,POOL!$H$2:$Q$974,4,FALSE)</f>
        <v>0</v>
      </c>
      <c r="O463" s="313">
        <f t="shared" si="7"/>
        <v>0</v>
      </c>
    </row>
    <row r="464" spans="1:15" ht="24" customHeight="1" x14ac:dyDescent="0.25">
      <c r="A464" s="39">
        <v>457</v>
      </c>
      <c r="B464" s="40">
        <f>VLOOKUP($A464,POOL!$H$2:$Q$974,5,FALSE)</f>
        <v>0</v>
      </c>
      <c r="C464" s="41" t="str">
        <f>VLOOKUP($A464,POOL!$H$2:$Q$974,6,FALSE)</f>
        <v>-</v>
      </c>
      <c r="D464" s="61">
        <f>VLOOKUP($A464,POOL!$H$2:$Q$974,7,FALSE)</f>
        <v>0</v>
      </c>
      <c r="E464" s="42">
        <f>VLOOKUP($A464,POOL!$H$2:$Q$974,3,FALSE)</f>
        <v>0</v>
      </c>
      <c r="F464" s="42">
        <f>VLOOKUP($A464,POOL!$H$2:$Q$974,4,FALSE)</f>
        <v>0</v>
      </c>
      <c r="O464" s="313">
        <f t="shared" si="7"/>
        <v>0</v>
      </c>
    </row>
    <row r="465" spans="1:15" ht="24" customHeight="1" x14ac:dyDescent="0.25">
      <c r="A465" s="39">
        <v>458</v>
      </c>
      <c r="B465" s="40">
        <f>VLOOKUP($A465,POOL!$H$2:$Q$974,5,FALSE)</f>
        <v>0</v>
      </c>
      <c r="C465" s="41" t="str">
        <f>VLOOKUP($A465,POOL!$H$2:$Q$974,6,FALSE)</f>
        <v>-</v>
      </c>
      <c r="D465" s="61">
        <f>VLOOKUP($A465,POOL!$H$2:$Q$974,7,FALSE)</f>
        <v>0</v>
      </c>
      <c r="E465" s="42">
        <f>VLOOKUP($A465,POOL!$H$2:$Q$974,3,FALSE)</f>
        <v>0</v>
      </c>
      <c r="F465" s="42">
        <f>VLOOKUP($A465,POOL!$H$2:$Q$974,4,FALSE)</f>
        <v>0</v>
      </c>
      <c r="O465" s="313">
        <f t="shared" si="7"/>
        <v>0</v>
      </c>
    </row>
    <row r="466" spans="1:15" ht="24" customHeight="1" x14ac:dyDescent="0.25">
      <c r="A466" s="39">
        <v>459</v>
      </c>
      <c r="B466" s="40">
        <f>VLOOKUP($A466,POOL!$H$2:$Q$974,5,FALSE)</f>
        <v>0</v>
      </c>
      <c r="C466" s="41" t="str">
        <f>VLOOKUP($A466,POOL!$H$2:$Q$974,6,FALSE)</f>
        <v>-</v>
      </c>
      <c r="D466" s="61">
        <f>VLOOKUP($A466,POOL!$H$2:$Q$974,7,FALSE)</f>
        <v>0</v>
      </c>
      <c r="E466" s="42">
        <f>VLOOKUP($A466,POOL!$H$2:$Q$974,3,FALSE)</f>
        <v>0</v>
      </c>
      <c r="F466" s="42">
        <f>VLOOKUP($A466,POOL!$H$2:$Q$974,4,FALSE)</f>
        <v>0</v>
      </c>
      <c r="O466" s="313">
        <f t="shared" si="7"/>
        <v>0</v>
      </c>
    </row>
    <row r="467" spans="1:15" ht="24" customHeight="1" x14ac:dyDescent="0.25">
      <c r="A467" s="39">
        <v>460</v>
      </c>
      <c r="B467" s="40">
        <f>VLOOKUP($A467,POOL!$H$2:$Q$974,5,FALSE)</f>
        <v>0</v>
      </c>
      <c r="C467" s="41" t="str">
        <f>VLOOKUP($A467,POOL!$H$2:$Q$974,6,FALSE)</f>
        <v>-</v>
      </c>
      <c r="D467" s="61">
        <f>VLOOKUP($A467,POOL!$H$2:$Q$974,7,FALSE)</f>
        <v>0</v>
      </c>
      <c r="E467" s="42">
        <f>VLOOKUP($A467,POOL!$H$2:$Q$974,3,FALSE)</f>
        <v>0</v>
      </c>
      <c r="F467" s="42">
        <f>VLOOKUP($A467,POOL!$H$2:$Q$974,4,FALSE)</f>
        <v>0</v>
      </c>
      <c r="O467" s="313">
        <f t="shared" si="7"/>
        <v>0</v>
      </c>
    </row>
    <row r="468" spans="1:15" ht="24" customHeight="1" x14ac:dyDescent="0.25">
      <c r="A468" s="39">
        <v>461</v>
      </c>
      <c r="B468" s="40">
        <f>VLOOKUP($A468,POOL!$H$2:$Q$974,5,FALSE)</f>
        <v>0</v>
      </c>
      <c r="C468" s="41" t="str">
        <f>VLOOKUP($A468,POOL!$H$2:$Q$974,6,FALSE)</f>
        <v>-</v>
      </c>
      <c r="D468" s="61">
        <f>VLOOKUP($A468,POOL!$H$2:$Q$974,7,FALSE)</f>
        <v>0</v>
      </c>
      <c r="E468" s="42">
        <f>VLOOKUP($A468,POOL!$H$2:$Q$974,3,FALSE)</f>
        <v>0</v>
      </c>
      <c r="F468" s="42">
        <f>VLOOKUP($A468,POOL!$H$2:$Q$974,4,FALSE)</f>
        <v>0</v>
      </c>
      <c r="O468" s="313">
        <f t="shared" si="7"/>
        <v>0</v>
      </c>
    </row>
    <row r="469" spans="1:15" ht="24" customHeight="1" x14ac:dyDescent="0.25">
      <c r="A469" s="39">
        <v>462</v>
      </c>
      <c r="B469" s="40">
        <f>VLOOKUP($A469,POOL!$H$2:$Q$974,5,FALSE)</f>
        <v>0</v>
      </c>
      <c r="C469" s="41" t="str">
        <f>VLOOKUP($A469,POOL!$H$2:$Q$974,6,FALSE)</f>
        <v>-</v>
      </c>
      <c r="D469" s="61">
        <f>VLOOKUP($A469,POOL!$H$2:$Q$974,7,FALSE)</f>
        <v>0</v>
      </c>
      <c r="E469" s="42">
        <f>VLOOKUP($A469,POOL!$H$2:$Q$974,3,FALSE)</f>
        <v>0</v>
      </c>
      <c r="F469" s="42">
        <f>VLOOKUP($A469,POOL!$H$2:$Q$974,4,FALSE)</f>
        <v>0</v>
      </c>
      <c r="O469" s="313">
        <f t="shared" si="7"/>
        <v>0</v>
      </c>
    </row>
    <row r="470" spans="1:15" ht="24" customHeight="1" x14ac:dyDescent="0.25">
      <c r="A470" s="39">
        <v>463</v>
      </c>
      <c r="B470" s="40">
        <f>VLOOKUP($A470,POOL!$H$2:$Q$974,5,FALSE)</f>
        <v>0</v>
      </c>
      <c r="C470" s="41" t="str">
        <f>VLOOKUP($A470,POOL!$H$2:$Q$974,6,FALSE)</f>
        <v>-</v>
      </c>
      <c r="D470" s="61">
        <f>VLOOKUP($A470,POOL!$H$2:$Q$974,7,FALSE)</f>
        <v>0</v>
      </c>
      <c r="E470" s="42">
        <f>VLOOKUP($A470,POOL!$H$2:$Q$974,3,FALSE)</f>
        <v>0</v>
      </c>
      <c r="F470" s="42">
        <f>VLOOKUP($A470,POOL!$H$2:$Q$974,4,FALSE)</f>
        <v>0</v>
      </c>
      <c r="O470" s="313">
        <f t="shared" si="7"/>
        <v>0</v>
      </c>
    </row>
    <row r="471" spans="1:15" ht="24" customHeight="1" x14ac:dyDescent="0.25">
      <c r="A471" s="39">
        <v>464</v>
      </c>
      <c r="B471" s="40">
        <f>VLOOKUP($A471,POOL!$H$2:$Q$974,5,FALSE)</f>
        <v>0</v>
      </c>
      <c r="C471" s="41" t="str">
        <f>VLOOKUP($A471,POOL!$H$2:$Q$974,6,FALSE)</f>
        <v>-</v>
      </c>
      <c r="D471" s="61">
        <f>VLOOKUP($A471,POOL!$H$2:$Q$974,7,FALSE)</f>
        <v>0</v>
      </c>
      <c r="E471" s="42">
        <f>VLOOKUP($A471,POOL!$H$2:$Q$974,3,FALSE)</f>
        <v>0</v>
      </c>
      <c r="F471" s="42">
        <f>VLOOKUP($A471,POOL!$H$2:$Q$974,4,FALSE)</f>
        <v>0</v>
      </c>
      <c r="O471" s="313">
        <f t="shared" si="7"/>
        <v>0</v>
      </c>
    </row>
    <row r="472" spans="1:15" ht="24" customHeight="1" x14ac:dyDescent="0.25">
      <c r="A472" s="39">
        <v>465</v>
      </c>
      <c r="B472" s="40">
        <f>VLOOKUP($A472,POOL!$H$2:$Q$974,5,FALSE)</f>
        <v>0</v>
      </c>
      <c r="C472" s="41" t="str">
        <f>VLOOKUP($A472,POOL!$H$2:$Q$974,6,FALSE)</f>
        <v>-</v>
      </c>
      <c r="D472" s="61">
        <f>VLOOKUP($A472,POOL!$H$2:$Q$974,7,FALSE)</f>
        <v>0</v>
      </c>
      <c r="E472" s="42">
        <f>VLOOKUP($A472,POOL!$H$2:$Q$974,3,FALSE)</f>
        <v>0</v>
      </c>
      <c r="F472" s="42">
        <f>VLOOKUP($A472,POOL!$H$2:$Q$974,4,FALSE)</f>
        <v>0</v>
      </c>
      <c r="O472" s="313">
        <f t="shared" si="7"/>
        <v>0</v>
      </c>
    </row>
    <row r="473" spans="1:15" ht="24" customHeight="1" x14ac:dyDescent="0.25">
      <c r="A473" s="39">
        <v>466</v>
      </c>
      <c r="B473" s="40">
        <f>VLOOKUP($A473,POOL!$H$2:$Q$974,5,FALSE)</f>
        <v>0</v>
      </c>
      <c r="C473" s="41" t="str">
        <f>VLOOKUP($A473,POOL!$H$2:$Q$974,6,FALSE)</f>
        <v>-</v>
      </c>
      <c r="D473" s="61">
        <f>VLOOKUP($A473,POOL!$H$2:$Q$974,7,FALSE)</f>
        <v>0</v>
      </c>
      <c r="E473" s="42">
        <f>VLOOKUP($A473,POOL!$H$2:$Q$974,3,FALSE)</f>
        <v>0</v>
      </c>
      <c r="F473" s="42">
        <f>VLOOKUP($A473,POOL!$H$2:$Q$974,4,FALSE)</f>
        <v>0</v>
      </c>
      <c r="O473" s="313">
        <f t="shared" si="7"/>
        <v>0</v>
      </c>
    </row>
    <row r="474" spans="1:15" ht="24" customHeight="1" x14ac:dyDescent="0.25">
      <c r="A474" s="39">
        <v>467</v>
      </c>
      <c r="B474" s="40">
        <f>VLOOKUP($A474,POOL!$H$2:$Q$974,5,FALSE)</f>
        <v>0</v>
      </c>
      <c r="C474" s="41" t="str">
        <f>VLOOKUP($A474,POOL!$H$2:$Q$974,6,FALSE)</f>
        <v>-</v>
      </c>
      <c r="D474" s="61">
        <f>VLOOKUP($A474,POOL!$H$2:$Q$974,7,FALSE)</f>
        <v>0</v>
      </c>
      <c r="E474" s="42">
        <f>VLOOKUP($A474,POOL!$H$2:$Q$974,3,FALSE)</f>
        <v>0</v>
      </c>
      <c r="F474" s="42">
        <f>VLOOKUP($A474,POOL!$H$2:$Q$974,4,FALSE)</f>
        <v>0</v>
      </c>
      <c r="O474" s="313">
        <f t="shared" si="7"/>
        <v>0</v>
      </c>
    </row>
    <row r="475" spans="1:15" ht="24" customHeight="1" x14ac:dyDescent="0.25">
      <c r="A475" s="39">
        <v>468</v>
      </c>
      <c r="B475" s="40">
        <f>VLOOKUP($A475,POOL!$H$2:$Q$974,5,FALSE)</f>
        <v>0</v>
      </c>
      <c r="C475" s="41" t="str">
        <f>VLOOKUP($A475,POOL!$H$2:$Q$974,6,FALSE)</f>
        <v>-</v>
      </c>
      <c r="D475" s="61">
        <f>VLOOKUP($A475,POOL!$H$2:$Q$974,7,FALSE)</f>
        <v>0</v>
      </c>
      <c r="E475" s="42">
        <f>VLOOKUP($A475,POOL!$H$2:$Q$974,3,FALSE)</f>
        <v>0</v>
      </c>
      <c r="F475" s="42">
        <f>VLOOKUP($A475,POOL!$H$2:$Q$974,4,FALSE)</f>
        <v>0</v>
      </c>
      <c r="O475" s="313">
        <f t="shared" si="7"/>
        <v>0</v>
      </c>
    </row>
    <row r="476" spans="1:15" ht="24" customHeight="1" x14ac:dyDescent="0.25">
      <c r="A476" s="39">
        <v>469</v>
      </c>
      <c r="B476" s="40">
        <f>VLOOKUP($A476,POOL!$H$2:$Q$974,5,FALSE)</f>
        <v>0</v>
      </c>
      <c r="C476" s="41" t="str">
        <f>VLOOKUP($A476,POOL!$H$2:$Q$974,6,FALSE)</f>
        <v>-</v>
      </c>
      <c r="D476" s="61">
        <f>VLOOKUP($A476,POOL!$H$2:$Q$974,7,FALSE)</f>
        <v>0</v>
      </c>
      <c r="E476" s="42">
        <f>VLOOKUP($A476,POOL!$H$2:$Q$974,3,FALSE)</f>
        <v>0</v>
      </c>
      <c r="F476" s="42">
        <f>VLOOKUP($A476,POOL!$H$2:$Q$974,4,FALSE)</f>
        <v>0</v>
      </c>
      <c r="O476" s="313">
        <f t="shared" si="7"/>
        <v>0</v>
      </c>
    </row>
    <row r="477" spans="1:15" ht="24" customHeight="1" x14ac:dyDescent="0.25">
      <c r="A477" s="39">
        <v>470</v>
      </c>
      <c r="B477" s="40">
        <f>VLOOKUP($A477,POOL!$H$2:$Q$974,5,FALSE)</f>
        <v>0</v>
      </c>
      <c r="C477" s="41" t="str">
        <f>VLOOKUP($A477,POOL!$H$2:$Q$974,6,FALSE)</f>
        <v>-</v>
      </c>
      <c r="D477" s="61">
        <f>VLOOKUP($A477,POOL!$H$2:$Q$974,7,FALSE)</f>
        <v>0</v>
      </c>
      <c r="E477" s="42">
        <f>VLOOKUP($A477,POOL!$H$2:$Q$974,3,FALSE)</f>
        <v>0</v>
      </c>
      <c r="F477" s="42">
        <f>VLOOKUP($A477,POOL!$H$2:$Q$974,4,FALSE)</f>
        <v>0</v>
      </c>
      <c r="O477" s="313">
        <f t="shared" si="7"/>
        <v>0</v>
      </c>
    </row>
    <row r="478" spans="1:15" ht="24" customHeight="1" x14ac:dyDescent="0.25">
      <c r="A478" s="39">
        <v>471</v>
      </c>
      <c r="B478" s="40">
        <f>VLOOKUP($A478,POOL!$H$2:$Q$974,5,FALSE)</f>
        <v>0</v>
      </c>
      <c r="C478" s="41" t="str">
        <f>VLOOKUP($A478,POOL!$H$2:$Q$974,6,FALSE)</f>
        <v>-</v>
      </c>
      <c r="D478" s="61">
        <f>VLOOKUP($A478,POOL!$H$2:$Q$974,7,FALSE)</f>
        <v>0</v>
      </c>
      <c r="E478" s="42">
        <f>VLOOKUP($A478,POOL!$H$2:$Q$974,3,FALSE)</f>
        <v>0</v>
      </c>
      <c r="F478" s="42">
        <f>VLOOKUP($A478,POOL!$H$2:$Q$974,4,FALSE)</f>
        <v>0</v>
      </c>
      <c r="O478" s="313">
        <f t="shared" si="7"/>
        <v>0</v>
      </c>
    </row>
    <row r="479" spans="1:15" ht="24" customHeight="1" x14ac:dyDescent="0.25">
      <c r="A479" s="39">
        <v>472</v>
      </c>
      <c r="B479" s="40">
        <f>VLOOKUP($A479,POOL!$H$2:$Q$974,5,FALSE)</f>
        <v>0</v>
      </c>
      <c r="C479" s="41" t="str">
        <f>VLOOKUP($A479,POOL!$H$2:$Q$974,6,FALSE)</f>
        <v>-</v>
      </c>
      <c r="D479" s="61">
        <f>VLOOKUP($A479,POOL!$H$2:$Q$974,7,FALSE)</f>
        <v>0</v>
      </c>
      <c r="E479" s="42">
        <f>VLOOKUP($A479,POOL!$H$2:$Q$974,3,FALSE)</f>
        <v>0</v>
      </c>
      <c r="F479" s="42">
        <f>VLOOKUP($A479,POOL!$H$2:$Q$974,4,FALSE)</f>
        <v>0</v>
      </c>
      <c r="O479" s="313">
        <f t="shared" si="7"/>
        <v>0</v>
      </c>
    </row>
    <row r="480" spans="1:15" ht="24" customHeight="1" x14ac:dyDescent="0.25">
      <c r="A480" s="39">
        <v>473</v>
      </c>
      <c r="B480" s="40">
        <f>VLOOKUP($A480,POOL!$H$2:$Q$974,5,FALSE)</f>
        <v>0</v>
      </c>
      <c r="C480" s="41" t="str">
        <f>VLOOKUP($A480,POOL!$H$2:$Q$974,6,FALSE)</f>
        <v>-</v>
      </c>
      <c r="D480" s="61">
        <f>VLOOKUP($A480,POOL!$H$2:$Q$974,7,FALSE)</f>
        <v>0</v>
      </c>
      <c r="E480" s="42">
        <f>VLOOKUP($A480,POOL!$H$2:$Q$974,3,FALSE)</f>
        <v>0</v>
      </c>
      <c r="F480" s="42">
        <f>VLOOKUP($A480,POOL!$H$2:$Q$974,4,FALSE)</f>
        <v>0</v>
      </c>
      <c r="O480" s="313">
        <f t="shared" si="7"/>
        <v>0</v>
      </c>
    </row>
    <row r="481" spans="1:15" ht="24" customHeight="1" x14ac:dyDescent="0.25">
      <c r="A481" s="39">
        <v>474</v>
      </c>
      <c r="B481" s="40">
        <f>VLOOKUP($A481,POOL!$H$2:$Q$974,5,FALSE)</f>
        <v>0</v>
      </c>
      <c r="C481" s="41" t="str">
        <f>VLOOKUP($A481,POOL!$H$2:$Q$974,6,FALSE)</f>
        <v>-</v>
      </c>
      <c r="D481" s="61">
        <f>VLOOKUP($A481,POOL!$H$2:$Q$974,7,FALSE)</f>
        <v>0</v>
      </c>
      <c r="E481" s="42">
        <f>VLOOKUP($A481,POOL!$H$2:$Q$974,3,FALSE)</f>
        <v>0</v>
      </c>
      <c r="F481" s="42">
        <f>VLOOKUP($A481,POOL!$H$2:$Q$974,4,FALSE)</f>
        <v>0</v>
      </c>
      <c r="O481" s="313">
        <f t="shared" si="7"/>
        <v>0</v>
      </c>
    </row>
    <row r="482" spans="1:15" ht="24" customHeight="1" x14ac:dyDescent="0.25">
      <c r="A482" s="39">
        <v>475</v>
      </c>
      <c r="B482" s="40">
        <f>VLOOKUP($A482,POOL!$H$2:$Q$974,5,FALSE)</f>
        <v>0</v>
      </c>
      <c r="C482" s="41" t="str">
        <f>VLOOKUP($A482,POOL!$H$2:$Q$974,6,FALSE)</f>
        <v>-</v>
      </c>
      <c r="D482" s="61">
        <f>VLOOKUP($A482,POOL!$H$2:$Q$974,7,FALSE)</f>
        <v>0</v>
      </c>
      <c r="E482" s="42">
        <f>VLOOKUP($A482,POOL!$H$2:$Q$974,3,FALSE)</f>
        <v>0</v>
      </c>
      <c r="F482" s="42">
        <f>VLOOKUP($A482,POOL!$H$2:$Q$974,4,FALSE)</f>
        <v>0</v>
      </c>
      <c r="O482" s="313">
        <f t="shared" si="7"/>
        <v>0</v>
      </c>
    </row>
    <row r="483" spans="1:15" ht="24" customHeight="1" x14ac:dyDescent="0.25">
      <c r="A483" s="39">
        <v>476</v>
      </c>
      <c r="B483" s="40">
        <f>VLOOKUP($A483,POOL!$H$2:$Q$974,5,FALSE)</f>
        <v>0</v>
      </c>
      <c r="C483" s="41" t="str">
        <f>VLOOKUP($A483,POOL!$H$2:$Q$974,6,FALSE)</f>
        <v>-</v>
      </c>
      <c r="D483" s="61">
        <f>VLOOKUP($A483,POOL!$H$2:$Q$974,7,FALSE)</f>
        <v>0</v>
      </c>
      <c r="E483" s="42">
        <f>VLOOKUP($A483,POOL!$H$2:$Q$974,3,FALSE)</f>
        <v>0</v>
      </c>
      <c r="F483" s="42">
        <f>VLOOKUP($A483,POOL!$H$2:$Q$974,4,FALSE)</f>
        <v>0</v>
      </c>
      <c r="O483" s="313">
        <f t="shared" si="7"/>
        <v>0</v>
      </c>
    </row>
    <row r="484" spans="1:15" ht="24" customHeight="1" x14ac:dyDescent="0.25">
      <c r="A484" s="39">
        <v>477</v>
      </c>
      <c r="B484" s="40">
        <f>VLOOKUP($A484,POOL!$H$2:$Q$974,5,FALSE)</f>
        <v>0</v>
      </c>
      <c r="C484" s="41" t="str">
        <f>VLOOKUP($A484,POOL!$H$2:$Q$974,6,FALSE)</f>
        <v>-</v>
      </c>
      <c r="D484" s="61">
        <f>VLOOKUP($A484,POOL!$H$2:$Q$974,7,FALSE)</f>
        <v>0</v>
      </c>
      <c r="E484" s="42">
        <f>VLOOKUP($A484,POOL!$H$2:$Q$974,3,FALSE)</f>
        <v>0</v>
      </c>
      <c r="F484" s="42">
        <f>VLOOKUP($A484,POOL!$H$2:$Q$974,4,FALSE)</f>
        <v>0</v>
      </c>
      <c r="O484" s="313">
        <f t="shared" si="7"/>
        <v>0</v>
      </c>
    </row>
    <row r="485" spans="1:15" ht="24" customHeight="1" x14ac:dyDescent="0.25">
      <c r="A485" s="39">
        <v>478</v>
      </c>
      <c r="B485" s="40">
        <f>VLOOKUP($A485,POOL!$H$2:$Q$974,5,FALSE)</f>
        <v>0</v>
      </c>
      <c r="C485" s="41" t="str">
        <f>VLOOKUP($A485,POOL!$H$2:$Q$974,6,FALSE)</f>
        <v>-</v>
      </c>
      <c r="D485" s="61">
        <f>VLOOKUP($A485,POOL!$H$2:$Q$974,7,FALSE)</f>
        <v>0</v>
      </c>
      <c r="E485" s="42">
        <f>VLOOKUP($A485,POOL!$H$2:$Q$974,3,FALSE)</f>
        <v>0</v>
      </c>
      <c r="F485" s="42">
        <f>VLOOKUP($A485,POOL!$H$2:$Q$974,4,FALSE)</f>
        <v>0</v>
      </c>
      <c r="O485" s="313">
        <f t="shared" si="7"/>
        <v>0</v>
      </c>
    </row>
    <row r="486" spans="1:15" ht="24" customHeight="1" x14ac:dyDescent="0.25">
      <c r="A486" s="39">
        <v>479</v>
      </c>
      <c r="B486" s="40">
        <f>VLOOKUP($A486,POOL!$H$2:$Q$974,5,FALSE)</f>
        <v>0</v>
      </c>
      <c r="C486" s="41" t="str">
        <f>VLOOKUP($A486,POOL!$H$2:$Q$974,6,FALSE)</f>
        <v>-</v>
      </c>
      <c r="D486" s="61">
        <f>VLOOKUP($A486,POOL!$H$2:$Q$974,7,FALSE)</f>
        <v>0</v>
      </c>
      <c r="E486" s="42">
        <f>VLOOKUP($A486,POOL!$H$2:$Q$974,3,FALSE)</f>
        <v>0</v>
      </c>
      <c r="F486" s="42">
        <f>VLOOKUP($A486,POOL!$H$2:$Q$974,4,FALSE)</f>
        <v>0</v>
      </c>
      <c r="O486" s="313">
        <f t="shared" si="7"/>
        <v>0</v>
      </c>
    </row>
    <row r="487" spans="1:15" ht="24" customHeight="1" x14ac:dyDescent="0.25">
      <c r="A487" s="39">
        <v>480</v>
      </c>
      <c r="B487" s="40">
        <f>VLOOKUP($A487,POOL!$H$2:$Q$974,5,FALSE)</f>
        <v>0</v>
      </c>
      <c r="C487" s="41" t="str">
        <f>VLOOKUP($A487,POOL!$H$2:$Q$974,6,FALSE)</f>
        <v>-</v>
      </c>
      <c r="D487" s="61">
        <f>VLOOKUP($A487,POOL!$H$2:$Q$974,7,FALSE)</f>
        <v>0</v>
      </c>
      <c r="E487" s="42">
        <f>VLOOKUP($A487,POOL!$H$2:$Q$974,3,FALSE)</f>
        <v>0</v>
      </c>
      <c r="F487" s="42">
        <f>VLOOKUP($A487,POOL!$H$2:$Q$974,4,FALSE)</f>
        <v>0</v>
      </c>
      <c r="O487" s="313">
        <f t="shared" si="7"/>
        <v>0</v>
      </c>
    </row>
    <row r="488" spans="1:15" ht="24" customHeight="1" x14ac:dyDescent="0.25">
      <c r="A488" s="39">
        <v>481</v>
      </c>
      <c r="B488" s="40">
        <f>VLOOKUP($A488,POOL!$H$2:$Q$974,5,FALSE)</f>
        <v>0</v>
      </c>
      <c r="C488" s="41" t="str">
        <f>VLOOKUP($A488,POOL!$H$2:$Q$974,6,FALSE)</f>
        <v>-</v>
      </c>
      <c r="D488" s="61">
        <f>VLOOKUP($A488,POOL!$H$2:$Q$974,7,FALSE)</f>
        <v>0</v>
      </c>
      <c r="E488" s="42">
        <f>VLOOKUP($A488,POOL!$H$2:$Q$974,3,FALSE)</f>
        <v>0</v>
      </c>
      <c r="F488" s="42">
        <f>VLOOKUP($A488,POOL!$H$2:$Q$974,4,FALSE)</f>
        <v>0</v>
      </c>
      <c r="O488" s="313">
        <f t="shared" si="7"/>
        <v>0</v>
      </c>
    </row>
    <row r="489" spans="1:15" ht="24" customHeight="1" x14ac:dyDescent="0.25">
      <c r="A489" s="39">
        <v>482</v>
      </c>
      <c r="B489" s="40">
        <f>VLOOKUP($A489,POOL!$H$2:$Q$974,5,FALSE)</f>
        <v>0</v>
      </c>
      <c r="C489" s="41" t="str">
        <f>VLOOKUP($A489,POOL!$H$2:$Q$974,6,FALSE)</f>
        <v>-</v>
      </c>
      <c r="D489" s="61">
        <f>VLOOKUP($A489,POOL!$H$2:$Q$974,7,FALSE)</f>
        <v>0</v>
      </c>
      <c r="E489" s="42">
        <f>VLOOKUP($A489,POOL!$H$2:$Q$974,3,FALSE)</f>
        <v>0</v>
      </c>
      <c r="F489" s="42">
        <f>VLOOKUP($A489,POOL!$H$2:$Q$974,4,FALSE)</f>
        <v>0</v>
      </c>
      <c r="O489" s="313">
        <f t="shared" si="7"/>
        <v>0</v>
      </c>
    </row>
    <row r="490" spans="1:15" ht="24" customHeight="1" x14ac:dyDescent="0.25">
      <c r="A490" s="39">
        <v>483</v>
      </c>
      <c r="B490" s="40">
        <f>VLOOKUP($A490,POOL!$H$2:$Q$974,5,FALSE)</f>
        <v>0</v>
      </c>
      <c r="C490" s="41" t="str">
        <f>VLOOKUP($A490,POOL!$H$2:$Q$974,6,FALSE)</f>
        <v>-</v>
      </c>
      <c r="D490" s="61">
        <f>VLOOKUP($A490,POOL!$H$2:$Q$974,7,FALSE)</f>
        <v>0</v>
      </c>
      <c r="E490" s="42">
        <f>VLOOKUP($A490,POOL!$H$2:$Q$974,3,FALSE)</f>
        <v>0</v>
      </c>
      <c r="F490" s="42">
        <f>VLOOKUP($A490,POOL!$H$2:$Q$974,4,FALSE)</f>
        <v>0</v>
      </c>
      <c r="O490" s="313">
        <f t="shared" si="7"/>
        <v>0</v>
      </c>
    </row>
    <row r="491" spans="1:15" ht="24" customHeight="1" x14ac:dyDescent="0.25">
      <c r="A491" s="39">
        <v>484</v>
      </c>
      <c r="B491" s="40">
        <f>VLOOKUP($A491,POOL!$H$2:$Q$974,5,FALSE)</f>
        <v>0</v>
      </c>
      <c r="C491" s="41" t="str">
        <f>VLOOKUP($A491,POOL!$H$2:$Q$974,6,FALSE)</f>
        <v>-</v>
      </c>
      <c r="D491" s="61">
        <f>VLOOKUP($A491,POOL!$H$2:$Q$974,7,FALSE)</f>
        <v>0</v>
      </c>
      <c r="E491" s="42">
        <f>VLOOKUP($A491,POOL!$H$2:$Q$974,3,FALSE)</f>
        <v>0</v>
      </c>
      <c r="F491" s="42">
        <f>VLOOKUP($A491,POOL!$H$2:$Q$974,4,FALSE)</f>
        <v>0</v>
      </c>
      <c r="O491" s="313">
        <f t="shared" si="7"/>
        <v>0</v>
      </c>
    </row>
    <row r="492" spans="1:15" ht="24" customHeight="1" x14ac:dyDescent="0.25">
      <c r="A492" s="39">
        <v>485</v>
      </c>
      <c r="B492" s="40">
        <f>VLOOKUP($A492,POOL!$H$2:$Q$974,5,FALSE)</f>
        <v>0</v>
      </c>
      <c r="C492" s="41" t="str">
        <f>VLOOKUP($A492,POOL!$H$2:$Q$974,6,FALSE)</f>
        <v>-</v>
      </c>
      <c r="D492" s="61">
        <f>VLOOKUP($A492,POOL!$H$2:$Q$974,7,FALSE)</f>
        <v>0</v>
      </c>
      <c r="E492" s="42">
        <f>VLOOKUP($A492,POOL!$H$2:$Q$974,3,FALSE)</f>
        <v>0</v>
      </c>
      <c r="F492" s="42">
        <f>VLOOKUP($A492,POOL!$H$2:$Q$974,4,FALSE)</f>
        <v>0</v>
      </c>
      <c r="O492" s="313">
        <f t="shared" si="7"/>
        <v>0</v>
      </c>
    </row>
    <row r="493" spans="1:15" ht="24" customHeight="1" x14ac:dyDescent="0.25">
      <c r="A493" s="39">
        <v>486</v>
      </c>
      <c r="B493" s="40">
        <f>VLOOKUP($A493,POOL!$H$2:$Q$974,5,FALSE)</f>
        <v>0</v>
      </c>
      <c r="C493" s="41" t="str">
        <f>VLOOKUP($A493,POOL!$H$2:$Q$974,6,FALSE)</f>
        <v>-</v>
      </c>
      <c r="D493" s="61">
        <f>VLOOKUP($A493,POOL!$H$2:$Q$974,7,FALSE)</f>
        <v>0</v>
      </c>
      <c r="E493" s="42">
        <f>VLOOKUP($A493,POOL!$H$2:$Q$974,3,FALSE)</f>
        <v>0</v>
      </c>
      <c r="F493" s="42">
        <f>VLOOKUP($A493,POOL!$H$2:$Q$974,4,FALSE)</f>
        <v>0</v>
      </c>
      <c r="O493" s="313">
        <f t="shared" si="7"/>
        <v>0</v>
      </c>
    </row>
    <row r="494" spans="1:15" ht="24" customHeight="1" x14ac:dyDescent="0.25">
      <c r="A494" s="39">
        <v>487</v>
      </c>
      <c r="B494" s="40">
        <f>VLOOKUP($A494,POOL!$H$2:$Q$974,5,FALSE)</f>
        <v>0</v>
      </c>
      <c r="C494" s="41" t="str">
        <f>VLOOKUP($A494,POOL!$H$2:$Q$974,6,FALSE)</f>
        <v>-</v>
      </c>
      <c r="D494" s="61">
        <f>VLOOKUP($A494,POOL!$H$2:$Q$974,7,FALSE)</f>
        <v>0</v>
      </c>
      <c r="E494" s="42">
        <f>VLOOKUP($A494,POOL!$H$2:$Q$974,3,FALSE)</f>
        <v>0</v>
      </c>
      <c r="F494" s="42">
        <f>VLOOKUP($A494,POOL!$H$2:$Q$974,4,FALSE)</f>
        <v>0</v>
      </c>
      <c r="O494" s="313">
        <f t="shared" si="7"/>
        <v>0</v>
      </c>
    </row>
    <row r="495" spans="1:15" ht="24" customHeight="1" x14ac:dyDescent="0.25">
      <c r="A495" s="39">
        <v>488</v>
      </c>
      <c r="B495" s="40">
        <f>VLOOKUP($A495,POOL!$H$2:$Q$974,5,FALSE)</f>
        <v>0</v>
      </c>
      <c r="C495" s="41" t="str">
        <f>VLOOKUP($A495,POOL!$H$2:$Q$974,6,FALSE)</f>
        <v>-</v>
      </c>
      <c r="D495" s="61">
        <f>VLOOKUP($A495,POOL!$H$2:$Q$974,7,FALSE)</f>
        <v>0</v>
      </c>
      <c r="E495" s="42">
        <f>VLOOKUP($A495,POOL!$H$2:$Q$974,3,FALSE)</f>
        <v>0</v>
      </c>
      <c r="F495" s="42">
        <f>VLOOKUP($A495,POOL!$H$2:$Q$974,4,FALSE)</f>
        <v>0</v>
      </c>
      <c r="O495" s="313">
        <f t="shared" si="7"/>
        <v>0</v>
      </c>
    </row>
    <row r="496" spans="1:15" ht="24" customHeight="1" x14ac:dyDescent="0.25">
      <c r="A496" s="39">
        <v>489</v>
      </c>
      <c r="B496" s="40">
        <f>VLOOKUP($A496,POOL!$H$2:$Q$974,5,FALSE)</f>
        <v>0</v>
      </c>
      <c r="C496" s="41" t="str">
        <f>VLOOKUP($A496,POOL!$H$2:$Q$974,6,FALSE)</f>
        <v>-</v>
      </c>
      <c r="D496" s="61">
        <f>VLOOKUP($A496,POOL!$H$2:$Q$974,7,FALSE)</f>
        <v>0</v>
      </c>
      <c r="E496" s="42">
        <f>VLOOKUP($A496,POOL!$H$2:$Q$974,3,FALSE)</f>
        <v>0</v>
      </c>
      <c r="F496" s="42">
        <f>VLOOKUP($A496,POOL!$H$2:$Q$974,4,FALSE)</f>
        <v>0</v>
      </c>
      <c r="O496" s="313">
        <f t="shared" si="7"/>
        <v>0</v>
      </c>
    </row>
    <row r="497" spans="1:15" ht="24" customHeight="1" x14ac:dyDescent="0.25">
      <c r="A497" s="39">
        <v>490</v>
      </c>
      <c r="B497" s="40">
        <f>VLOOKUP($A497,POOL!$H$2:$Q$974,5,FALSE)</f>
        <v>0</v>
      </c>
      <c r="C497" s="41" t="str">
        <f>VLOOKUP($A497,POOL!$H$2:$Q$974,6,FALSE)</f>
        <v>-</v>
      </c>
      <c r="D497" s="61">
        <f>VLOOKUP($A497,POOL!$H$2:$Q$974,7,FALSE)</f>
        <v>0</v>
      </c>
      <c r="E497" s="42">
        <f>VLOOKUP($A497,POOL!$H$2:$Q$974,3,FALSE)</f>
        <v>0</v>
      </c>
      <c r="F497" s="42">
        <f>VLOOKUP($A497,POOL!$H$2:$Q$974,4,FALSE)</f>
        <v>0</v>
      </c>
      <c r="O497" s="313">
        <f t="shared" si="7"/>
        <v>0</v>
      </c>
    </row>
    <row r="498" spans="1:15" ht="24" customHeight="1" x14ac:dyDescent="0.25">
      <c r="A498" s="39">
        <v>491</v>
      </c>
      <c r="B498" s="40">
        <f>VLOOKUP($A498,POOL!$H$2:$Q$974,5,FALSE)</f>
        <v>0</v>
      </c>
      <c r="C498" s="41" t="str">
        <f>VLOOKUP($A498,POOL!$H$2:$Q$974,6,FALSE)</f>
        <v>-</v>
      </c>
      <c r="D498" s="61">
        <f>VLOOKUP($A498,POOL!$H$2:$Q$974,7,FALSE)</f>
        <v>0</v>
      </c>
      <c r="E498" s="42">
        <f>VLOOKUP($A498,POOL!$H$2:$Q$974,3,FALSE)</f>
        <v>0</v>
      </c>
      <c r="F498" s="42">
        <f>VLOOKUP($A498,POOL!$H$2:$Q$974,4,FALSE)</f>
        <v>0</v>
      </c>
      <c r="O498" s="313">
        <f t="shared" si="7"/>
        <v>0</v>
      </c>
    </row>
    <row r="499" spans="1:15" ht="24" customHeight="1" x14ac:dyDescent="0.25">
      <c r="A499" s="39">
        <v>492</v>
      </c>
      <c r="B499" s="40">
        <f>VLOOKUP($A499,POOL!$H$2:$Q$974,5,FALSE)</f>
        <v>0</v>
      </c>
      <c r="C499" s="41" t="str">
        <f>VLOOKUP($A499,POOL!$H$2:$Q$974,6,FALSE)</f>
        <v>-</v>
      </c>
      <c r="D499" s="61">
        <f>VLOOKUP($A499,POOL!$H$2:$Q$974,7,FALSE)</f>
        <v>0</v>
      </c>
      <c r="E499" s="42">
        <f>VLOOKUP($A499,POOL!$H$2:$Q$974,3,FALSE)</f>
        <v>0</v>
      </c>
      <c r="F499" s="42">
        <f>VLOOKUP($A499,POOL!$H$2:$Q$974,4,FALSE)</f>
        <v>0</v>
      </c>
      <c r="O499" s="313">
        <f t="shared" si="7"/>
        <v>0</v>
      </c>
    </row>
    <row r="500" spans="1:15" ht="24" customHeight="1" x14ac:dyDescent="0.25">
      <c r="A500" s="39">
        <v>493</v>
      </c>
      <c r="B500" s="40">
        <f>VLOOKUP($A500,POOL!$H$2:$Q$974,5,FALSE)</f>
        <v>0</v>
      </c>
      <c r="C500" s="41" t="str">
        <f>VLOOKUP($A500,POOL!$H$2:$Q$974,6,FALSE)</f>
        <v>-</v>
      </c>
      <c r="D500" s="61">
        <f>VLOOKUP($A500,POOL!$H$2:$Q$974,7,FALSE)</f>
        <v>0</v>
      </c>
      <c r="E500" s="42">
        <f>VLOOKUP($A500,POOL!$H$2:$Q$974,3,FALSE)</f>
        <v>0</v>
      </c>
      <c r="F500" s="42">
        <f>VLOOKUP($A500,POOL!$H$2:$Q$974,4,FALSE)</f>
        <v>0</v>
      </c>
      <c r="O500" s="313">
        <f t="shared" si="7"/>
        <v>0</v>
      </c>
    </row>
    <row r="501" spans="1:15" ht="24" customHeight="1" x14ac:dyDescent="0.25">
      <c r="A501" s="39">
        <v>494</v>
      </c>
      <c r="B501" s="40">
        <f>VLOOKUP($A501,POOL!$H$2:$Q$974,5,FALSE)</f>
        <v>0</v>
      </c>
      <c r="C501" s="41" t="str">
        <f>VLOOKUP($A501,POOL!$H$2:$Q$974,6,FALSE)</f>
        <v>-</v>
      </c>
      <c r="D501" s="61">
        <f>VLOOKUP($A501,POOL!$H$2:$Q$974,7,FALSE)</f>
        <v>0</v>
      </c>
      <c r="E501" s="42">
        <f>VLOOKUP($A501,POOL!$H$2:$Q$974,3,FALSE)</f>
        <v>0</v>
      </c>
      <c r="F501" s="42">
        <f>VLOOKUP($A501,POOL!$H$2:$Q$974,4,FALSE)</f>
        <v>0</v>
      </c>
      <c r="O501" s="313">
        <f t="shared" si="7"/>
        <v>0</v>
      </c>
    </row>
    <row r="502" spans="1:15" ht="24" customHeight="1" x14ac:dyDescent="0.25">
      <c r="A502" s="39">
        <v>495</v>
      </c>
      <c r="B502" s="40">
        <f>VLOOKUP($A502,POOL!$H$2:$Q$974,5,FALSE)</f>
        <v>0</v>
      </c>
      <c r="C502" s="41" t="str">
        <f>VLOOKUP($A502,POOL!$H$2:$Q$974,6,FALSE)</f>
        <v>-</v>
      </c>
      <c r="D502" s="61">
        <f>VLOOKUP($A502,POOL!$H$2:$Q$974,7,FALSE)</f>
        <v>0</v>
      </c>
      <c r="E502" s="42">
        <f>VLOOKUP($A502,POOL!$H$2:$Q$974,3,FALSE)</f>
        <v>0</v>
      </c>
      <c r="F502" s="42">
        <f>VLOOKUP($A502,POOL!$H$2:$Q$974,4,FALSE)</f>
        <v>0</v>
      </c>
      <c r="O502" s="313">
        <f t="shared" si="7"/>
        <v>0</v>
      </c>
    </row>
    <row r="503" spans="1:15" ht="24" customHeight="1" x14ac:dyDescent="0.25">
      <c r="A503" s="39">
        <v>496</v>
      </c>
      <c r="B503" s="40">
        <f>VLOOKUP($A503,POOL!$H$2:$Q$974,5,FALSE)</f>
        <v>0</v>
      </c>
      <c r="C503" s="41" t="str">
        <f>VLOOKUP($A503,POOL!$H$2:$Q$974,6,FALSE)</f>
        <v>-</v>
      </c>
      <c r="D503" s="61">
        <f>VLOOKUP($A503,POOL!$H$2:$Q$974,7,FALSE)</f>
        <v>0</v>
      </c>
      <c r="E503" s="42">
        <f>VLOOKUP($A503,POOL!$H$2:$Q$974,3,FALSE)</f>
        <v>0</v>
      </c>
      <c r="F503" s="42">
        <f>VLOOKUP($A503,POOL!$H$2:$Q$974,4,FALSE)</f>
        <v>0</v>
      </c>
      <c r="O503" s="313">
        <f t="shared" si="7"/>
        <v>0</v>
      </c>
    </row>
    <row r="504" spans="1:15" ht="24" customHeight="1" x14ac:dyDescent="0.25">
      <c r="A504" s="39">
        <v>497</v>
      </c>
      <c r="B504" s="40">
        <f>VLOOKUP($A504,POOL!$H$2:$Q$974,5,FALSE)</f>
        <v>0</v>
      </c>
      <c r="C504" s="41" t="str">
        <f>VLOOKUP($A504,POOL!$H$2:$Q$974,6,FALSE)</f>
        <v>-</v>
      </c>
      <c r="D504" s="61">
        <f>VLOOKUP($A504,POOL!$H$2:$Q$974,7,FALSE)</f>
        <v>0</v>
      </c>
      <c r="E504" s="42">
        <f>VLOOKUP($A504,POOL!$H$2:$Q$974,3,FALSE)</f>
        <v>0</v>
      </c>
      <c r="F504" s="42">
        <f>VLOOKUP($A504,POOL!$H$2:$Q$974,4,FALSE)</f>
        <v>0</v>
      </c>
      <c r="O504" s="313">
        <f t="shared" si="7"/>
        <v>0</v>
      </c>
    </row>
    <row r="505" spans="1:15" ht="24" customHeight="1" x14ac:dyDescent="0.25">
      <c r="A505" s="39">
        <v>498</v>
      </c>
      <c r="B505" s="40">
        <f>VLOOKUP($A505,POOL!$H$2:$Q$974,5,FALSE)</f>
        <v>0</v>
      </c>
      <c r="C505" s="41" t="str">
        <f>VLOOKUP($A505,POOL!$H$2:$Q$974,6,FALSE)</f>
        <v>-</v>
      </c>
      <c r="D505" s="61">
        <f>VLOOKUP($A505,POOL!$H$2:$Q$974,7,FALSE)</f>
        <v>0</v>
      </c>
      <c r="E505" s="42">
        <f>VLOOKUP($A505,POOL!$H$2:$Q$974,3,FALSE)</f>
        <v>0</v>
      </c>
      <c r="F505" s="42">
        <f>VLOOKUP($A505,POOL!$H$2:$Q$974,4,FALSE)</f>
        <v>0</v>
      </c>
      <c r="O505" s="313">
        <f t="shared" si="7"/>
        <v>0</v>
      </c>
    </row>
    <row r="506" spans="1:15" ht="24" customHeight="1" x14ac:dyDescent="0.25">
      <c r="A506" s="39">
        <v>499</v>
      </c>
      <c r="B506" s="40">
        <f>VLOOKUP($A506,POOL!$H$2:$Q$974,5,FALSE)</f>
        <v>0</v>
      </c>
      <c r="C506" s="41" t="str">
        <f>VLOOKUP($A506,POOL!$H$2:$Q$974,6,FALSE)</f>
        <v>-</v>
      </c>
      <c r="D506" s="61">
        <f>VLOOKUP($A506,POOL!$H$2:$Q$974,7,FALSE)</f>
        <v>0</v>
      </c>
      <c r="E506" s="42">
        <f>VLOOKUP($A506,POOL!$H$2:$Q$974,3,FALSE)</f>
        <v>0</v>
      </c>
      <c r="F506" s="42">
        <f>VLOOKUP($A506,POOL!$H$2:$Q$974,4,FALSE)</f>
        <v>0</v>
      </c>
      <c r="O506" s="313">
        <f t="shared" si="7"/>
        <v>0</v>
      </c>
    </row>
    <row r="507" spans="1:15" ht="24" customHeight="1" x14ac:dyDescent="0.25">
      <c r="A507" s="39">
        <v>500</v>
      </c>
      <c r="B507" s="40">
        <f>VLOOKUP($A507,POOL!$H$2:$Q$974,5,FALSE)</f>
        <v>0</v>
      </c>
      <c r="C507" s="41" t="str">
        <f>VLOOKUP($A507,POOL!$H$2:$Q$974,6,FALSE)</f>
        <v>-</v>
      </c>
      <c r="D507" s="61">
        <f>VLOOKUP($A507,POOL!$H$2:$Q$974,7,FALSE)</f>
        <v>0</v>
      </c>
      <c r="E507" s="42">
        <f>VLOOKUP($A507,POOL!$H$2:$Q$974,3,FALSE)</f>
        <v>0</v>
      </c>
      <c r="F507" s="42">
        <f>VLOOKUP($A507,POOL!$H$2:$Q$974,4,FALSE)</f>
        <v>0</v>
      </c>
      <c r="O507" s="313">
        <f t="shared" si="7"/>
        <v>0</v>
      </c>
    </row>
    <row r="508" spans="1:15" ht="24" customHeight="1" x14ac:dyDescent="0.25">
      <c r="A508" s="39">
        <v>501</v>
      </c>
      <c r="B508" s="40">
        <f>VLOOKUP($A508,POOL!$H$2:$Q$974,5,FALSE)</f>
        <v>0</v>
      </c>
      <c r="C508" s="41" t="str">
        <f>VLOOKUP($A508,POOL!$H$2:$Q$974,6,FALSE)</f>
        <v>-</v>
      </c>
      <c r="D508" s="61">
        <f>VLOOKUP($A508,POOL!$H$2:$Q$974,7,FALSE)</f>
        <v>0</v>
      </c>
      <c r="E508" s="42">
        <f>VLOOKUP($A508,POOL!$H$2:$Q$974,3,FALSE)</f>
        <v>0</v>
      </c>
      <c r="F508" s="42">
        <f>VLOOKUP($A508,POOL!$H$2:$Q$974,4,FALSE)</f>
        <v>0</v>
      </c>
      <c r="O508" s="313">
        <f t="shared" si="7"/>
        <v>0</v>
      </c>
    </row>
    <row r="509" spans="1:15" ht="24" customHeight="1" x14ac:dyDescent="0.25">
      <c r="A509" s="39">
        <v>502</v>
      </c>
      <c r="B509" s="40">
        <f>VLOOKUP($A509,POOL!$H$2:$Q$974,5,FALSE)</f>
        <v>0</v>
      </c>
      <c r="C509" s="41" t="str">
        <f>VLOOKUP($A509,POOL!$H$2:$Q$974,6,FALSE)</f>
        <v>-</v>
      </c>
      <c r="D509" s="61">
        <f>VLOOKUP($A509,POOL!$H$2:$Q$974,7,FALSE)</f>
        <v>0</v>
      </c>
      <c r="E509" s="42">
        <f>VLOOKUP($A509,POOL!$H$2:$Q$974,3,FALSE)</f>
        <v>0</v>
      </c>
      <c r="F509" s="42">
        <f>VLOOKUP($A509,POOL!$H$2:$Q$974,4,FALSE)</f>
        <v>0</v>
      </c>
      <c r="O509" s="313">
        <f t="shared" si="7"/>
        <v>0</v>
      </c>
    </row>
    <row r="510" spans="1:15" ht="24" customHeight="1" x14ac:dyDescent="0.25">
      <c r="A510" s="39">
        <v>503</v>
      </c>
      <c r="B510" s="40">
        <f>VLOOKUP($A510,POOL!$H$2:$Q$974,5,FALSE)</f>
        <v>0</v>
      </c>
      <c r="C510" s="41" t="str">
        <f>VLOOKUP($A510,POOL!$H$2:$Q$974,6,FALSE)</f>
        <v>-</v>
      </c>
      <c r="D510" s="61">
        <f>VLOOKUP($A510,POOL!$H$2:$Q$974,7,FALSE)</f>
        <v>0</v>
      </c>
      <c r="E510" s="42">
        <f>VLOOKUP($A510,POOL!$H$2:$Q$974,3,FALSE)</f>
        <v>0</v>
      </c>
      <c r="F510" s="42">
        <f>VLOOKUP($A510,POOL!$H$2:$Q$974,4,FALSE)</f>
        <v>0</v>
      </c>
      <c r="O510" s="313">
        <f t="shared" si="7"/>
        <v>0</v>
      </c>
    </row>
    <row r="511" spans="1:15" ht="24" customHeight="1" x14ac:dyDescent="0.25">
      <c r="A511" s="39">
        <v>504</v>
      </c>
      <c r="B511" s="40">
        <f>VLOOKUP($A511,POOL!$H$2:$Q$974,5,FALSE)</f>
        <v>0</v>
      </c>
      <c r="C511" s="41" t="str">
        <f>VLOOKUP($A511,POOL!$H$2:$Q$974,6,FALSE)</f>
        <v>-</v>
      </c>
      <c r="D511" s="61">
        <f>VLOOKUP($A511,POOL!$H$2:$Q$974,7,FALSE)</f>
        <v>0</v>
      </c>
      <c r="E511" s="42">
        <f>VLOOKUP($A511,POOL!$H$2:$Q$974,3,FALSE)</f>
        <v>0</v>
      </c>
      <c r="F511" s="42">
        <f>VLOOKUP($A511,POOL!$H$2:$Q$974,4,FALSE)</f>
        <v>0</v>
      </c>
      <c r="O511" s="313">
        <f t="shared" si="7"/>
        <v>0</v>
      </c>
    </row>
    <row r="512" spans="1:15" ht="24" customHeight="1" x14ac:dyDescent="0.25">
      <c r="A512" s="39">
        <v>505</v>
      </c>
      <c r="B512" s="40">
        <f>VLOOKUP($A512,POOL!$H$2:$Q$974,5,FALSE)</f>
        <v>0</v>
      </c>
      <c r="C512" s="41" t="str">
        <f>VLOOKUP($A512,POOL!$H$2:$Q$974,6,FALSE)</f>
        <v>-</v>
      </c>
      <c r="D512" s="61">
        <f>VLOOKUP($A512,POOL!$H$2:$Q$974,7,FALSE)</f>
        <v>0</v>
      </c>
      <c r="E512" s="42">
        <f>VLOOKUP($A512,POOL!$H$2:$Q$974,3,FALSE)</f>
        <v>0</v>
      </c>
      <c r="F512" s="42">
        <f>VLOOKUP($A512,POOL!$H$2:$Q$974,4,FALSE)</f>
        <v>0</v>
      </c>
      <c r="O512" s="313">
        <f t="shared" si="7"/>
        <v>0</v>
      </c>
    </row>
    <row r="513" spans="1:15" ht="24" customHeight="1" x14ac:dyDescent="0.25">
      <c r="A513" s="39">
        <v>506</v>
      </c>
      <c r="B513" s="40">
        <f>VLOOKUP($A513,POOL!$H$2:$Q$974,5,FALSE)</f>
        <v>0</v>
      </c>
      <c r="C513" s="41" t="str">
        <f>VLOOKUP($A513,POOL!$H$2:$Q$974,6,FALSE)</f>
        <v>-</v>
      </c>
      <c r="D513" s="61">
        <f>VLOOKUP($A513,POOL!$H$2:$Q$974,7,FALSE)</f>
        <v>0</v>
      </c>
      <c r="E513" s="42">
        <f>VLOOKUP($A513,POOL!$H$2:$Q$974,3,FALSE)</f>
        <v>0</v>
      </c>
      <c r="F513" s="42">
        <f>VLOOKUP($A513,POOL!$H$2:$Q$974,4,FALSE)</f>
        <v>0</v>
      </c>
      <c r="O513" s="313">
        <f t="shared" si="7"/>
        <v>0</v>
      </c>
    </row>
    <row r="514" spans="1:15" ht="24" customHeight="1" x14ac:dyDescent="0.25">
      <c r="A514" s="39">
        <v>507</v>
      </c>
      <c r="B514" s="40">
        <f>VLOOKUP($A514,POOL!$H$2:$Q$974,5,FALSE)</f>
        <v>0</v>
      </c>
      <c r="C514" s="41" t="str">
        <f>VLOOKUP($A514,POOL!$H$2:$Q$974,6,FALSE)</f>
        <v>-</v>
      </c>
      <c r="D514" s="61">
        <f>VLOOKUP($A514,POOL!$H$2:$Q$974,7,FALSE)</f>
        <v>0</v>
      </c>
      <c r="E514" s="42">
        <f>VLOOKUP($A514,POOL!$H$2:$Q$974,3,FALSE)</f>
        <v>0</v>
      </c>
      <c r="F514" s="42">
        <f>VLOOKUP($A514,POOL!$H$2:$Q$974,4,FALSE)</f>
        <v>0</v>
      </c>
      <c r="O514" s="313">
        <f t="shared" si="7"/>
        <v>0</v>
      </c>
    </row>
    <row r="515" spans="1:15" ht="24" customHeight="1" x14ac:dyDescent="0.25">
      <c r="A515" s="39">
        <v>508</v>
      </c>
      <c r="B515" s="40">
        <f>VLOOKUP($A515,POOL!$H$2:$Q$974,5,FALSE)</f>
        <v>0</v>
      </c>
      <c r="C515" s="41" t="str">
        <f>VLOOKUP($A515,POOL!$H$2:$Q$974,6,FALSE)</f>
        <v>-</v>
      </c>
      <c r="D515" s="61">
        <f>VLOOKUP($A515,POOL!$H$2:$Q$974,7,FALSE)</f>
        <v>0</v>
      </c>
      <c r="E515" s="42">
        <f>VLOOKUP($A515,POOL!$H$2:$Q$974,3,FALSE)</f>
        <v>0</v>
      </c>
      <c r="F515" s="42">
        <f>VLOOKUP($A515,POOL!$H$2:$Q$974,4,FALSE)</f>
        <v>0</v>
      </c>
      <c r="O515" s="313">
        <f t="shared" si="7"/>
        <v>0</v>
      </c>
    </row>
    <row r="516" spans="1:15" ht="24" customHeight="1" x14ac:dyDescent="0.25">
      <c r="A516" s="39">
        <v>509</v>
      </c>
      <c r="B516" s="40">
        <f>VLOOKUP($A516,POOL!$H$2:$Q$974,5,FALSE)</f>
        <v>0</v>
      </c>
      <c r="C516" s="41" t="str">
        <f>VLOOKUP($A516,POOL!$H$2:$Q$974,6,FALSE)</f>
        <v>-</v>
      </c>
      <c r="D516" s="61">
        <f>VLOOKUP($A516,POOL!$H$2:$Q$974,7,FALSE)</f>
        <v>0</v>
      </c>
      <c r="E516" s="42">
        <f>VLOOKUP($A516,POOL!$H$2:$Q$974,3,FALSE)</f>
        <v>0</v>
      </c>
      <c r="F516" s="42">
        <f>VLOOKUP($A516,POOL!$H$2:$Q$974,4,FALSE)</f>
        <v>0</v>
      </c>
      <c r="O516" s="313">
        <f t="shared" si="7"/>
        <v>0</v>
      </c>
    </row>
    <row r="517" spans="1:15" ht="24" customHeight="1" x14ac:dyDescent="0.25">
      <c r="A517" s="39">
        <v>510</v>
      </c>
      <c r="B517" s="40">
        <f>VLOOKUP($A517,POOL!$H$2:$Q$974,5,FALSE)</f>
        <v>0</v>
      </c>
      <c r="C517" s="41" t="str">
        <f>VLOOKUP($A517,POOL!$H$2:$Q$974,6,FALSE)</f>
        <v>-</v>
      </c>
      <c r="D517" s="61">
        <f>VLOOKUP($A517,POOL!$H$2:$Q$974,7,FALSE)</f>
        <v>0</v>
      </c>
      <c r="E517" s="42">
        <f>VLOOKUP($A517,POOL!$H$2:$Q$974,3,FALSE)</f>
        <v>0</v>
      </c>
      <c r="F517" s="42">
        <f>VLOOKUP($A517,POOL!$H$2:$Q$974,4,FALSE)</f>
        <v>0</v>
      </c>
      <c r="O517" s="313">
        <f t="shared" si="7"/>
        <v>0</v>
      </c>
    </row>
    <row r="518" spans="1:15" ht="24" customHeight="1" x14ac:dyDescent="0.25">
      <c r="A518" s="39">
        <v>511</v>
      </c>
      <c r="B518" s="40">
        <f>VLOOKUP($A518,POOL!$H$2:$Q$974,5,FALSE)</f>
        <v>0</v>
      </c>
      <c r="C518" s="41" t="str">
        <f>VLOOKUP($A518,POOL!$H$2:$Q$974,6,FALSE)</f>
        <v>-</v>
      </c>
      <c r="D518" s="61">
        <f>VLOOKUP($A518,POOL!$H$2:$Q$974,7,FALSE)</f>
        <v>0</v>
      </c>
      <c r="E518" s="42">
        <f>VLOOKUP($A518,POOL!$H$2:$Q$974,3,FALSE)</f>
        <v>0</v>
      </c>
      <c r="F518" s="42">
        <f>VLOOKUP($A518,POOL!$H$2:$Q$974,4,FALSE)</f>
        <v>0</v>
      </c>
      <c r="O518" s="313">
        <f t="shared" si="7"/>
        <v>0</v>
      </c>
    </row>
    <row r="519" spans="1:15" ht="24" customHeight="1" x14ac:dyDescent="0.25">
      <c r="A519" s="39">
        <v>512</v>
      </c>
      <c r="B519" s="40">
        <f>VLOOKUP($A519,POOL!$H$2:$Q$974,5,FALSE)</f>
        <v>0</v>
      </c>
      <c r="C519" s="41" t="str">
        <f>VLOOKUP($A519,POOL!$H$2:$Q$974,6,FALSE)</f>
        <v>-</v>
      </c>
      <c r="D519" s="61">
        <f>VLOOKUP($A519,POOL!$H$2:$Q$974,7,FALSE)</f>
        <v>0</v>
      </c>
      <c r="E519" s="42">
        <f>VLOOKUP($A519,POOL!$H$2:$Q$974,3,FALSE)</f>
        <v>0</v>
      </c>
      <c r="F519" s="42">
        <f>VLOOKUP($A519,POOL!$H$2:$Q$974,4,FALSE)</f>
        <v>0</v>
      </c>
      <c r="O519" s="313">
        <f t="shared" si="7"/>
        <v>0</v>
      </c>
    </row>
    <row r="520" spans="1:15" ht="24" customHeight="1" x14ac:dyDescent="0.25">
      <c r="A520" s="39">
        <v>513</v>
      </c>
      <c r="B520" s="40">
        <f>VLOOKUP($A520,POOL!$H$2:$Q$974,5,FALSE)</f>
        <v>0</v>
      </c>
      <c r="C520" s="41" t="str">
        <f>VLOOKUP($A520,POOL!$H$2:$Q$974,6,FALSE)</f>
        <v>-</v>
      </c>
      <c r="D520" s="61">
        <f>VLOOKUP($A520,POOL!$H$2:$Q$974,7,FALSE)</f>
        <v>0</v>
      </c>
      <c r="E520" s="42">
        <f>VLOOKUP($A520,POOL!$H$2:$Q$974,3,FALSE)</f>
        <v>0</v>
      </c>
      <c r="F520" s="42">
        <f>VLOOKUP($A520,POOL!$H$2:$Q$974,4,FALSE)</f>
        <v>0</v>
      </c>
      <c r="O520" s="313">
        <f t="shared" si="7"/>
        <v>0</v>
      </c>
    </row>
    <row r="521" spans="1:15" ht="24" customHeight="1" x14ac:dyDescent="0.25">
      <c r="A521" s="39">
        <v>514</v>
      </c>
      <c r="B521" s="40">
        <f>VLOOKUP($A521,POOL!$H$2:$Q$974,5,FALSE)</f>
        <v>0</v>
      </c>
      <c r="C521" s="41" t="str">
        <f>VLOOKUP($A521,POOL!$H$2:$Q$974,6,FALSE)</f>
        <v>-</v>
      </c>
      <c r="D521" s="61">
        <f>VLOOKUP($A521,POOL!$H$2:$Q$974,7,FALSE)</f>
        <v>0</v>
      </c>
      <c r="E521" s="42">
        <f>VLOOKUP($A521,POOL!$H$2:$Q$974,3,FALSE)</f>
        <v>0</v>
      </c>
      <c r="F521" s="42">
        <f>VLOOKUP($A521,POOL!$H$2:$Q$974,4,FALSE)</f>
        <v>0</v>
      </c>
      <c r="O521" s="313">
        <f t="shared" ref="O521:O584" si="8">IF(B521&gt;0,1,0)</f>
        <v>0</v>
      </c>
    </row>
    <row r="522" spans="1:15" ht="24" customHeight="1" x14ac:dyDescent="0.25">
      <c r="A522" s="39">
        <v>515</v>
      </c>
      <c r="B522" s="40">
        <f>VLOOKUP($A522,POOL!$H$2:$Q$974,5,FALSE)</f>
        <v>0</v>
      </c>
      <c r="C522" s="41" t="str">
        <f>VLOOKUP($A522,POOL!$H$2:$Q$974,6,FALSE)</f>
        <v>-</v>
      </c>
      <c r="D522" s="61">
        <f>VLOOKUP($A522,POOL!$H$2:$Q$974,7,FALSE)</f>
        <v>0</v>
      </c>
      <c r="E522" s="42">
        <f>VLOOKUP($A522,POOL!$H$2:$Q$974,3,FALSE)</f>
        <v>0</v>
      </c>
      <c r="F522" s="42">
        <f>VLOOKUP($A522,POOL!$H$2:$Q$974,4,FALSE)</f>
        <v>0</v>
      </c>
      <c r="O522" s="313">
        <f t="shared" si="8"/>
        <v>0</v>
      </c>
    </row>
    <row r="523" spans="1:15" ht="24" customHeight="1" x14ac:dyDescent="0.25">
      <c r="A523" s="39">
        <v>516</v>
      </c>
      <c r="B523" s="40">
        <f>VLOOKUP($A523,POOL!$H$2:$Q$974,5,FALSE)</f>
        <v>0</v>
      </c>
      <c r="C523" s="41" t="str">
        <f>VLOOKUP($A523,POOL!$H$2:$Q$974,6,FALSE)</f>
        <v>-</v>
      </c>
      <c r="D523" s="61">
        <f>VLOOKUP($A523,POOL!$H$2:$Q$974,7,FALSE)</f>
        <v>0</v>
      </c>
      <c r="E523" s="42">
        <f>VLOOKUP($A523,POOL!$H$2:$Q$974,3,FALSE)</f>
        <v>0</v>
      </c>
      <c r="F523" s="42">
        <f>VLOOKUP($A523,POOL!$H$2:$Q$974,4,FALSE)</f>
        <v>0</v>
      </c>
      <c r="O523" s="313">
        <f t="shared" si="8"/>
        <v>0</v>
      </c>
    </row>
    <row r="524" spans="1:15" ht="24" customHeight="1" x14ac:dyDescent="0.25">
      <c r="A524" s="39">
        <v>517</v>
      </c>
      <c r="B524" s="40">
        <f>VLOOKUP($A524,POOL!$H$2:$Q$974,5,FALSE)</f>
        <v>0</v>
      </c>
      <c r="C524" s="41" t="str">
        <f>VLOOKUP($A524,POOL!$H$2:$Q$974,6,FALSE)</f>
        <v>-</v>
      </c>
      <c r="D524" s="61">
        <f>VLOOKUP($A524,POOL!$H$2:$Q$974,7,FALSE)</f>
        <v>0</v>
      </c>
      <c r="E524" s="42">
        <f>VLOOKUP($A524,POOL!$H$2:$Q$974,3,FALSE)</f>
        <v>0</v>
      </c>
      <c r="F524" s="42">
        <f>VLOOKUP($A524,POOL!$H$2:$Q$974,4,FALSE)</f>
        <v>0</v>
      </c>
      <c r="O524" s="313">
        <f t="shared" si="8"/>
        <v>0</v>
      </c>
    </row>
    <row r="525" spans="1:15" ht="24" customHeight="1" x14ac:dyDescent="0.25">
      <c r="A525" s="39">
        <v>518</v>
      </c>
      <c r="B525" s="40">
        <f>VLOOKUP($A525,POOL!$H$2:$Q$974,5,FALSE)</f>
        <v>0</v>
      </c>
      <c r="C525" s="41" t="str">
        <f>VLOOKUP($A525,POOL!$H$2:$Q$974,6,FALSE)</f>
        <v>-</v>
      </c>
      <c r="D525" s="61">
        <f>VLOOKUP($A525,POOL!$H$2:$Q$974,7,FALSE)</f>
        <v>0</v>
      </c>
      <c r="E525" s="42">
        <f>VLOOKUP($A525,POOL!$H$2:$Q$974,3,FALSE)</f>
        <v>0</v>
      </c>
      <c r="F525" s="42">
        <f>VLOOKUP($A525,POOL!$H$2:$Q$974,4,FALSE)</f>
        <v>0</v>
      </c>
      <c r="O525" s="313">
        <f t="shared" si="8"/>
        <v>0</v>
      </c>
    </row>
    <row r="526" spans="1:15" ht="24" customHeight="1" x14ac:dyDescent="0.25">
      <c r="A526" s="39">
        <v>519</v>
      </c>
      <c r="B526" s="40">
        <f>VLOOKUP($A526,POOL!$H$2:$Q$974,5,FALSE)</f>
        <v>0</v>
      </c>
      <c r="C526" s="41" t="str">
        <f>VLOOKUP($A526,POOL!$H$2:$Q$974,6,FALSE)</f>
        <v>-</v>
      </c>
      <c r="D526" s="61">
        <f>VLOOKUP($A526,POOL!$H$2:$Q$974,7,FALSE)</f>
        <v>0</v>
      </c>
      <c r="E526" s="42">
        <f>VLOOKUP($A526,POOL!$H$2:$Q$974,3,FALSE)</f>
        <v>0</v>
      </c>
      <c r="F526" s="42">
        <f>VLOOKUP($A526,POOL!$H$2:$Q$974,4,FALSE)</f>
        <v>0</v>
      </c>
      <c r="O526" s="313">
        <f t="shared" si="8"/>
        <v>0</v>
      </c>
    </row>
    <row r="527" spans="1:15" ht="24" customHeight="1" x14ac:dyDescent="0.25">
      <c r="A527" s="39">
        <v>520</v>
      </c>
      <c r="B527" s="40">
        <f>VLOOKUP($A527,POOL!$H$2:$Q$974,5,FALSE)</f>
        <v>0</v>
      </c>
      <c r="C527" s="41" t="str">
        <f>VLOOKUP($A527,POOL!$H$2:$Q$974,6,FALSE)</f>
        <v>-</v>
      </c>
      <c r="D527" s="61">
        <f>VLOOKUP($A527,POOL!$H$2:$Q$974,7,FALSE)</f>
        <v>0</v>
      </c>
      <c r="E527" s="42">
        <f>VLOOKUP($A527,POOL!$H$2:$Q$974,3,FALSE)</f>
        <v>0</v>
      </c>
      <c r="F527" s="42">
        <f>VLOOKUP($A527,POOL!$H$2:$Q$974,4,FALSE)</f>
        <v>0</v>
      </c>
      <c r="O527" s="313">
        <f t="shared" si="8"/>
        <v>0</v>
      </c>
    </row>
    <row r="528" spans="1:15" ht="24" customHeight="1" x14ac:dyDescent="0.25">
      <c r="A528" s="39">
        <v>521</v>
      </c>
      <c r="B528" s="40">
        <f>VLOOKUP($A528,POOL!$H$2:$Q$974,5,FALSE)</f>
        <v>0</v>
      </c>
      <c r="C528" s="41" t="str">
        <f>VLOOKUP($A528,POOL!$H$2:$Q$974,6,FALSE)</f>
        <v>-</v>
      </c>
      <c r="D528" s="61">
        <f>VLOOKUP($A528,POOL!$H$2:$Q$974,7,FALSE)</f>
        <v>0</v>
      </c>
      <c r="E528" s="42">
        <f>VLOOKUP($A528,POOL!$H$2:$Q$974,3,FALSE)</f>
        <v>0</v>
      </c>
      <c r="F528" s="42">
        <f>VLOOKUP($A528,POOL!$H$2:$Q$974,4,FALSE)</f>
        <v>0</v>
      </c>
      <c r="O528" s="313">
        <f t="shared" si="8"/>
        <v>0</v>
      </c>
    </row>
    <row r="529" spans="1:15" ht="24" customHeight="1" x14ac:dyDescent="0.25">
      <c r="A529" s="39">
        <v>522</v>
      </c>
      <c r="B529" s="40">
        <f>VLOOKUP($A529,POOL!$H$2:$Q$974,5,FALSE)</f>
        <v>0</v>
      </c>
      <c r="C529" s="41" t="str">
        <f>VLOOKUP($A529,POOL!$H$2:$Q$974,6,FALSE)</f>
        <v>-</v>
      </c>
      <c r="D529" s="61">
        <f>VLOOKUP($A529,POOL!$H$2:$Q$974,7,FALSE)</f>
        <v>0</v>
      </c>
      <c r="E529" s="42">
        <f>VLOOKUP($A529,POOL!$H$2:$Q$974,3,FALSE)</f>
        <v>0</v>
      </c>
      <c r="F529" s="42">
        <f>VLOOKUP($A529,POOL!$H$2:$Q$974,4,FALSE)</f>
        <v>0</v>
      </c>
      <c r="O529" s="313">
        <f t="shared" si="8"/>
        <v>0</v>
      </c>
    </row>
    <row r="530" spans="1:15" ht="24" customHeight="1" x14ac:dyDescent="0.25">
      <c r="A530" s="39">
        <v>523</v>
      </c>
      <c r="B530" s="40">
        <f>VLOOKUP($A530,POOL!$H$2:$Q$974,5,FALSE)</f>
        <v>0</v>
      </c>
      <c r="C530" s="41" t="str">
        <f>VLOOKUP($A530,POOL!$H$2:$Q$974,6,FALSE)</f>
        <v>-</v>
      </c>
      <c r="D530" s="61">
        <f>VLOOKUP($A530,POOL!$H$2:$Q$974,7,FALSE)</f>
        <v>0</v>
      </c>
      <c r="E530" s="42">
        <f>VLOOKUP($A530,POOL!$H$2:$Q$974,3,FALSE)</f>
        <v>0</v>
      </c>
      <c r="F530" s="42">
        <f>VLOOKUP($A530,POOL!$H$2:$Q$974,4,FALSE)</f>
        <v>0</v>
      </c>
      <c r="O530" s="313">
        <f t="shared" si="8"/>
        <v>0</v>
      </c>
    </row>
    <row r="531" spans="1:15" ht="24" customHeight="1" x14ac:dyDescent="0.25">
      <c r="A531" s="39">
        <v>524</v>
      </c>
      <c r="B531" s="40">
        <f>VLOOKUP($A531,POOL!$H$2:$Q$974,5,FALSE)</f>
        <v>0</v>
      </c>
      <c r="C531" s="41" t="str">
        <f>VLOOKUP($A531,POOL!$H$2:$Q$974,6,FALSE)</f>
        <v>-</v>
      </c>
      <c r="D531" s="61">
        <f>VLOOKUP($A531,POOL!$H$2:$Q$974,7,FALSE)</f>
        <v>0</v>
      </c>
      <c r="E531" s="42">
        <f>VLOOKUP($A531,POOL!$H$2:$Q$974,3,FALSE)</f>
        <v>0</v>
      </c>
      <c r="F531" s="42">
        <f>VLOOKUP($A531,POOL!$H$2:$Q$974,4,FALSE)</f>
        <v>0</v>
      </c>
      <c r="O531" s="313">
        <f t="shared" si="8"/>
        <v>0</v>
      </c>
    </row>
    <row r="532" spans="1:15" ht="24" customHeight="1" x14ac:dyDescent="0.25">
      <c r="A532" s="39">
        <v>525</v>
      </c>
      <c r="B532" s="40">
        <f>VLOOKUP($A532,POOL!$H$2:$Q$974,5,FALSE)</f>
        <v>0</v>
      </c>
      <c r="C532" s="41" t="str">
        <f>VLOOKUP($A532,POOL!$H$2:$Q$974,6,FALSE)</f>
        <v>-</v>
      </c>
      <c r="D532" s="61">
        <f>VLOOKUP($A532,POOL!$H$2:$Q$974,7,FALSE)</f>
        <v>0</v>
      </c>
      <c r="E532" s="42">
        <f>VLOOKUP($A532,POOL!$H$2:$Q$974,3,FALSE)</f>
        <v>0</v>
      </c>
      <c r="F532" s="42">
        <f>VLOOKUP($A532,POOL!$H$2:$Q$974,4,FALSE)</f>
        <v>0</v>
      </c>
      <c r="O532" s="313">
        <f t="shared" si="8"/>
        <v>0</v>
      </c>
    </row>
    <row r="533" spans="1:15" ht="24" customHeight="1" x14ac:dyDescent="0.25">
      <c r="A533" s="39">
        <v>526</v>
      </c>
      <c r="B533" s="40">
        <f>VLOOKUP($A533,POOL!$H$2:$Q$974,5,FALSE)</f>
        <v>0</v>
      </c>
      <c r="C533" s="41" t="str">
        <f>VLOOKUP($A533,POOL!$H$2:$Q$974,6,FALSE)</f>
        <v>-</v>
      </c>
      <c r="D533" s="61">
        <f>VLOOKUP($A533,POOL!$H$2:$Q$974,7,FALSE)</f>
        <v>0</v>
      </c>
      <c r="E533" s="42">
        <f>VLOOKUP($A533,POOL!$H$2:$Q$974,3,FALSE)</f>
        <v>0</v>
      </c>
      <c r="F533" s="42">
        <f>VLOOKUP($A533,POOL!$H$2:$Q$974,4,FALSE)</f>
        <v>0</v>
      </c>
      <c r="O533" s="313">
        <f t="shared" si="8"/>
        <v>0</v>
      </c>
    </row>
    <row r="534" spans="1:15" ht="24" customHeight="1" x14ac:dyDescent="0.25">
      <c r="A534" s="39">
        <v>527</v>
      </c>
      <c r="B534" s="40">
        <f>VLOOKUP($A534,POOL!$H$2:$Q$974,5,FALSE)</f>
        <v>0</v>
      </c>
      <c r="C534" s="41" t="str">
        <f>VLOOKUP($A534,POOL!$H$2:$Q$974,6,FALSE)</f>
        <v>-</v>
      </c>
      <c r="D534" s="61">
        <f>VLOOKUP($A534,POOL!$H$2:$Q$974,7,FALSE)</f>
        <v>0</v>
      </c>
      <c r="E534" s="42">
        <f>VLOOKUP($A534,POOL!$H$2:$Q$974,3,FALSE)</f>
        <v>0</v>
      </c>
      <c r="F534" s="42">
        <f>VLOOKUP($A534,POOL!$H$2:$Q$974,4,FALSE)</f>
        <v>0</v>
      </c>
      <c r="O534" s="313">
        <f t="shared" si="8"/>
        <v>0</v>
      </c>
    </row>
    <row r="535" spans="1:15" ht="24" customHeight="1" x14ac:dyDescent="0.25">
      <c r="A535" s="39">
        <v>528</v>
      </c>
      <c r="B535" s="40">
        <f>VLOOKUP($A535,POOL!$H$2:$Q$974,5,FALSE)</f>
        <v>0</v>
      </c>
      <c r="C535" s="41" t="str">
        <f>VLOOKUP($A535,POOL!$H$2:$Q$974,6,FALSE)</f>
        <v>-</v>
      </c>
      <c r="D535" s="61">
        <f>VLOOKUP($A535,POOL!$H$2:$Q$974,7,FALSE)</f>
        <v>0</v>
      </c>
      <c r="E535" s="42">
        <f>VLOOKUP($A535,POOL!$H$2:$Q$974,3,FALSE)</f>
        <v>0</v>
      </c>
      <c r="F535" s="42">
        <f>VLOOKUP($A535,POOL!$H$2:$Q$974,4,FALSE)</f>
        <v>0</v>
      </c>
      <c r="O535" s="313">
        <f t="shared" si="8"/>
        <v>0</v>
      </c>
    </row>
    <row r="536" spans="1:15" ht="24" customHeight="1" x14ac:dyDescent="0.25">
      <c r="A536" s="39">
        <v>529</v>
      </c>
      <c r="B536" s="40">
        <f>VLOOKUP($A536,POOL!$H$2:$Q$974,5,FALSE)</f>
        <v>0</v>
      </c>
      <c r="C536" s="41" t="str">
        <f>VLOOKUP($A536,POOL!$H$2:$Q$974,6,FALSE)</f>
        <v>-</v>
      </c>
      <c r="D536" s="61">
        <f>VLOOKUP($A536,POOL!$H$2:$Q$974,7,FALSE)</f>
        <v>0</v>
      </c>
      <c r="E536" s="42">
        <f>VLOOKUP($A536,POOL!$H$2:$Q$974,3,FALSE)</f>
        <v>0</v>
      </c>
      <c r="F536" s="42">
        <f>VLOOKUP($A536,POOL!$H$2:$Q$974,4,FALSE)</f>
        <v>0</v>
      </c>
      <c r="O536" s="313">
        <f t="shared" si="8"/>
        <v>0</v>
      </c>
    </row>
    <row r="537" spans="1:15" ht="24" customHeight="1" x14ac:dyDescent="0.25">
      <c r="A537" s="39">
        <v>530</v>
      </c>
      <c r="B537" s="40">
        <f>VLOOKUP($A537,POOL!$H$2:$Q$974,5,FALSE)</f>
        <v>0</v>
      </c>
      <c r="C537" s="41" t="str">
        <f>VLOOKUP($A537,POOL!$H$2:$Q$974,6,FALSE)</f>
        <v>-</v>
      </c>
      <c r="D537" s="61">
        <f>VLOOKUP($A537,POOL!$H$2:$Q$974,7,FALSE)</f>
        <v>0</v>
      </c>
      <c r="E537" s="42">
        <f>VLOOKUP($A537,POOL!$H$2:$Q$974,3,FALSE)</f>
        <v>0</v>
      </c>
      <c r="F537" s="42">
        <f>VLOOKUP($A537,POOL!$H$2:$Q$974,4,FALSE)</f>
        <v>0</v>
      </c>
      <c r="O537" s="313">
        <f t="shared" si="8"/>
        <v>0</v>
      </c>
    </row>
    <row r="538" spans="1:15" ht="24" customHeight="1" x14ac:dyDescent="0.25">
      <c r="A538" s="39">
        <v>531</v>
      </c>
      <c r="B538" s="40">
        <f>VLOOKUP($A538,POOL!$H$2:$Q$974,5,FALSE)</f>
        <v>0</v>
      </c>
      <c r="C538" s="41" t="str">
        <f>VLOOKUP($A538,POOL!$H$2:$Q$974,6,FALSE)</f>
        <v>-</v>
      </c>
      <c r="D538" s="61">
        <f>VLOOKUP($A538,POOL!$H$2:$Q$974,7,FALSE)</f>
        <v>0</v>
      </c>
      <c r="E538" s="42">
        <f>VLOOKUP($A538,POOL!$H$2:$Q$974,3,FALSE)</f>
        <v>0</v>
      </c>
      <c r="F538" s="42">
        <f>VLOOKUP($A538,POOL!$H$2:$Q$974,4,FALSE)</f>
        <v>0</v>
      </c>
      <c r="O538" s="313">
        <f t="shared" si="8"/>
        <v>0</v>
      </c>
    </row>
    <row r="539" spans="1:15" ht="24" customHeight="1" x14ac:dyDescent="0.25">
      <c r="A539" s="39">
        <v>532</v>
      </c>
      <c r="B539" s="40">
        <f>VLOOKUP($A539,POOL!$H$2:$Q$974,5,FALSE)</f>
        <v>0</v>
      </c>
      <c r="C539" s="41" t="str">
        <f>VLOOKUP($A539,POOL!$H$2:$Q$974,6,FALSE)</f>
        <v>-</v>
      </c>
      <c r="D539" s="61">
        <f>VLOOKUP($A539,POOL!$H$2:$Q$974,7,FALSE)</f>
        <v>0</v>
      </c>
      <c r="E539" s="42">
        <f>VLOOKUP($A539,POOL!$H$2:$Q$974,3,FALSE)</f>
        <v>0</v>
      </c>
      <c r="F539" s="42">
        <f>VLOOKUP($A539,POOL!$H$2:$Q$974,4,FALSE)</f>
        <v>0</v>
      </c>
      <c r="O539" s="313">
        <f t="shared" si="8"/>
        <v>0</v>
      </c>
    </row>
    <row r="540" spans="1:15" ht="24" customHeight="1" x14ac:dyDescent="0.25">
      <c r="A540" s="39">
        <v>533</v>
      </c>
      <c r="B540" s="40">
        <f>VLOOKUP($A540,POOL!$H$2:$Q$974,5,FALSE)</f>
        <v>0</v>
      </c>
      <c r="C540" s="41" t="str">
        <f>VLOOKUP($A540,POOL!$H$2:$Q$974,6,FALSE)</f>
        <v>-</v>
      </c>
      <c r="D540" s="61">
        <f>VLOOKUP($A540,POOL!$H$2:$Q$974,7,FALSE)</f>
        <v>0</v>
      </c>
      <c r="E540" s="42">
        <f>VLOOKUP($A540,POOL!$H$2:$Q$974,3,FALSE)</f>
        <v>0</v>
      </c>
      <c r="F540" s="42">
        <f>VLOOKUP($A540,POOL!$H$2:$Q$974,4,FALSE)</f>
        <v>0</v>
      </c>
      <c r="O540" s="313">
        <f t="shared" si="8"/>
        <v>0</v>
      </c>
    </row>
    <row r="541" spans="1:15" ht="24" customHeight="1" x14ac:dyDescent="0.25">
      <c r="A541" s="39">
        <v>534</v>
      </c>
      <c r="B541" s="40">
        <f>VLOOKUP($A541,POOL!$H$2:$Q$974,5,FALSE)</f>
        <v>0</v>
      </c>
      <c r="C541" s="41" t="str">
        <f>VLOOKUP($A541,POOL!$H$2:$Q$974,6,FALSE)</f>
        <v>-</v>
      </c>
      <c r="D541" s="61">
        <f>VLOOKUP($A541,POOL!$H$2:$Q$974,7,FALSE)</f>
        <v>0</v>
      </c>
      <c r="E541" s="42">
        <f>VLOOKUP($A541,POOL!$H$2:$Q$974,3,FALSE)</f>
        <v>0</v>
      </c>
      <c r="F541" s="42">
        <f>VLOOKUP($A541,POOL!$H$2:$Q$974,4,FALSE)</f>
        <v>0</v>
      </c>
      <c r="O541" s="313">
        <f t="shared" si="8"/>
        <v>0</v>
      </c>
    </row>
    <row r="542" spans="1:15" ht="24" customHeight="1" x14ac:dyDescent="0.25">
      <c r="A542" s="39">
        <v>535</v>
      </c>
      <c r="B542" s="40">
        <f>VLOOKUP($A542,POOL!$H$2:$Q$974,5,FALSE)</f>
        <v>0</v>
      </c>
      <c r="C542" s="41" t="str">
        <f>VLOOKUP($A542,POOL!$H$2:$Q$974,6,FALSE)</f>
        <v>-</v>
      </c>
      <c r="D542" s="61">
        <f>VLOOKUP($A542,POOL!$H$2:$Q$974,7,FALSE)</f>
        <v>0</v>
      </c>
      <c r="E542" s="42">
        <f>VLOOKUP($A542,POOL!$H$2:$Q$974,3,FALSE)</f>
        <v>0</v>
      </c>
      <c r="F542" s="42">
        <f>VLOOKUP($A542,POOL!$H$2:$Q$974,4,FALSE)</f>
        <v>0</v>
      </c>
      <c r="O542" s="313">
        <f t="shared" si="8"/>
        <v>0</v>
      </c>
    </row>
    <row r="543" spans="1:15" ht="24" customHeight="1" x14ac:dyDescent="0.25">
      <c r="A543" s="39">
        <v>536</v>
      </c>
      <c r="B543" s="40">
        <f>VLOOKUP($A543,POOL!$H$2:$Q$974,5,FALSE)</f>
        <v>0</v>
      </c>
      <c r="C543" s="41" t="str">
        <f>VLOOKUP($A543,POOL!$H$2:$Q$974,6,FALSE)</f>
        <v>-</v>
      </c>
      <c r="D543" s="61">
        <f>VLOOKUP($A543,POOL!$H$2:$Q$974,7,FALSE)</f>
        <v>0</v>
      </c>
      <c r="E543" s="42">
        <f>VLOOKUP($A543,POOL!$H$2:$Q$974,3,FALSE)</f>
        <v>0</v>
      </c>
      <c r="F543" s="42">
        <f>VLOOKUP($A543,POOL!$H$2:$Q$974,4,FALSE)</f>
        <v>0</v>
      </c>
      <c r="O543" s="313">
        <f t="shared" si="8"/>
        <v>0</v>
      </c>
    </row>
    <row r="544" spans="1:15" ht="24" customHeight="1" x14ac:dyDescent="0.25">
      <c r="A544" s="39">
        <v>537</v>
      </c>
      <c r="B544" s="40">
        <f>VLOOKUP($A544,POOL!$H$2:$Q$974,5,FALSE)</f>
        <v>0</v>
      </c>
      <c r="C544" s="41" t="str">
        <f>VLOOKUP($A544,POOL!$H$2:$Q$974,6,FALSE)</f>
        <v>-</v>
      </c>
      <c r="D544" s="61">
        <f>VLOOKUP($A544,POOL!$H$2:$Q$974,7,FALSE)</f>
        <v>0</v>
      </c>
      <c r="E544" s="42">
        <f>VLOOKUP($A544,POOL!$H$2:$Q$974,3,FALSE)</f>
        <v>0</v>
      </c>
      <c r="F544" s="42">
        <f>VLOOKUP($A544,POOL!$H$2:$Q$974,4,FALSE)</f>
        <v>0</v>
      </c>
      <c r="O544" s="313">
        <f t="shared" si="8"/>
        <v>0</v>
      </c>
    </row>
    <row r="545" spans="1:15" ht="24" customHeight="1" x14ac:dyDescent="0.25">
      <c r="A545" s="39">
        <v>538</v>
      </c>
      <c r="B545" s="40">
        <f>VLOOKUP($A545,POOL!$H$2:$Q$974,5,FALSE)</f>
        <v>0</v>
      </c>
      <c r="C545" s="41" t="str">
        <f>VLOOKUP($A545,POOL!$H$2:$Q$974,6,FALSE)</f>
        <v>-</v>
      </c>
      <c r="D545" s="61">
        <f>VLOOKUP($A545,POOL!$H$2:$Q$974,7,FALSE)</f>
        <v>0</v>
      </c>
      <c r="E545" s="42">
        <f>VLOOKUP($A545,POOL!$H$2:$Q$974,3,FALSE)</f>
        <v>0</v>
      </c>
      <c r="F545" s="42">
        <f>VLOOKUP($A545,POOL!$H$2:$Q$974,4,FALSE)</f>
        <v>0</v>
      </c>
      <c r="O545" s="313">
        <f t="shared" si="8"/>
        <v>0</v>
      </c>
    </row>
    <row r="546" spans="1:15" ht="24" customHeight="1" x14ac:dyDescent="0.25">
      <c r="A546" s="39">
        <v>539</v>
      </c>
      <c r="B546" s="40">
        <f>VLOOKUP($A546,POOL!$H$2:$Q$974,5,FALSE)</f>
        <v>0</v>
      </c>
      <c r="C546" s="41" t="str">
        <f>VLOOKUP($A546,POOL!$H$2:$Q$974,6,FALSE)</f>
        <v>-</v>
      </c>
      <c r="D546" s="61">
        <f>VLOOKUP($A546,POOL!$H$2:$Q$974,7,FALSE)</f>
        <v>0</v>
      </c>
      <c r="E546" s="42">
        <f>VLOOKUP($A546,POOL!$H$2:$Q$974,3,FALSE)</f>
        <v>0</v>
      </c>
      <c r="F546" s="42">
        <f>VLOOKUP($A546,POOL!$H$2:$Q$974,4,FALSE)</f>
        <v>0</v>
      </c>
      <c r="O546" s="313">
        <f t="shared" si="8"/>
        <v>0</v>
      </c>
    </row>
    <row r="547" spans="1:15" ht="24" customHeight="1" x14ac:dyDescent="0.25">
      <c r="A547" s="39">
        <v>540</v>
      </c>
      <c r="B547" s="40">
        <f>VLOOKUP($A547,POOL!$H$2:$Q$974,5,FALSE)</f>
        <v>0</v>
      </c>
      <c r="C547" s="41" t="str">
        <f>VLOOKUP($A547,POOL!$H$2:$Q$974,6,FALSE)</f>
        <v>-</v>
      </c>
      <c r="D547" s="61">
        <f>VLOOKUP($A547,POOL!$H$2:$Q$974,7,FALSE)</f>
        <v>0</v>
      </c>
      <c r="E547" s="42">
        <f>VLOOKUP($A547,POOL!$H$2:$Q$974,3,FALSE)</f>
        <v>0</v>
      </c>
      <c r="F547" s="42">
        <f>VLOOKUP($A547,POOL!$H$2:$Q$974,4,FALSE)</f>
        <v>0</v>
      </c>
      <c r="O547" s="313">
        <f t="shared" si="8"/>
        <v>0</v>
      </c>
    </row>
    <row r="548" spans="1:15" ht="24" customHeight="1" x14ac:dyDescent="0.25">
      <c r="A548" s="39">
        <v>541</v>
      </c>
      <c r="B548" s="40">
        <f>VLOOKUP($A548,POOL!$H$2:$Q$974,5,FALSE)</f>
        <v>0</v>
      </c>
      <c r="C548" s="41" t="str">
        <f>VLOOKUP($A548,POOL!$H$2:$Q$974,6,FALSE)</f>
        <v>-</v>
      </c>
      <c r="D548" s="61">
        <f>VLOOKUP($A548,POOL!$H$2:$Q$974,7,FALSE)</f>
        <v>0</v>
      </c>
      <c r="E548" s="42">
        <f>VLOOKUP($A548,POOL!$H$2:$Q$974,3,FALSE)</f>
        <v>0</v>
      </c>
      <c r="F548" s="42">
        <f>VLOOKUP($A548,POOL!$H$2:$Q$974,4,FALSE)</f>
        <v>0</v>
      </c>
      <c r="O548" s="313">
        <f t="shared" si="8"/>
        <v>0</v>
      </c>
    </row>
    <row r="549" spans="1:15" ht="24" customHeight="1" x14ac:dyDescent="0.25">
      <c r="A549" s="39">
        <v>542</v>
      </c>
      <c r="B549" s="40">
        <f>VLOOKUP($A549,POOL!$H$2:$Q$974,5,FALSE)</f>
        <v>0</v>
      </c>
      <c r="C549" s="41" t="str">
        <f>VLOOKUP($A549,POOL!$H$2:$Q$974,6,FALSE)</f>
        <v>-</v>
      </c>
      <c r="D549" s="61">
        <f>VLOOKUP($A549,POOL!$H$2:$Q$974,7,FALSE)</f>
        <v>0</v>
      </c>
      <c r="E549" s="42">
        <f>VLOOKUP($A549,POOL!$H$2:$Q$974,3,FALSE)</f>
        <v>0</v>
      </c>
      <c r="F549" s="42">
        <f>VLOOKUP($A549,POOL!$H$2:$Q$974,4,FALSE)</f>
        <v>0</v>
      </c>
      <c r="O549" s="313">
        <f t="shared" si="8"/>
        <v>0</v>
      </c>
    </row>
    <row r="550" spans="1:15" ht="24" customHeight="1" x14ac:dyDescent="0.25">
      <c r="A550" s="39">
        <v>543</v>
      </c>
      <c r="B550" s="40">
        <f>VLOOKUP($A550,POOL!$H$2:$Q$974,5,FALSE)</f>
        <v>0</v>
      </c>
      <c r="C550" s="41" t="str">
        <f>VLOOKUP($A550,POOL!$H$2:$Q$974,6,FALSE)</f>
        <v>-</v>
      </c>
      <c r="D550" s="61">
        <f>VLOOKUP($A550,POOL!$H$2:$Q$974,7,FALSE)</f>
        <v>0</v>
      </c>
      <c r="E550" s="42">
        <f>VLOOKUP($A550,POOL!$H$2:$Q$974,3,FALSE)</f>
        <v>0</v>
      </c>
      <c r="F550" s="42">
        <f>VLOOKUP($A550,POOL!$H$2:$Q$974,4,FALSE)</f>
        <v>0</v>
      </c>
      <c r="O550" s="313">
        <f t="shared" si="8"/>
        <v>0</v>
      </c>
    </row>
    <row r="551" spans="1:15" ht="24" customHeight="1" x14ac:dyDescent="0.25">
      <c r="A551" s="39">
        <v>544</v>
      </c>
      <c r="B551" s="40">
        <f>VLOOKUP($A551,POOL!$H$2:$Q$974,5,FALSE)</f>
        <v>0</v>
      </c>
      <c r="C551" s="41" t="str">
        <f>VLOOKUP($A551,POOL!$H$2:$Q$974,6,FALSE)</f>
        <v>-</v>
      </c>
      <c r="D551" s="61">
        <f>VLOOKUP($A551,POOL!$H$2:$Q$974,7,FALSE)</f>
        <v>0</v>
      </c>
      <c r="E551" s="42">
        <f>VLOOKUP($A551,POOL!$H$2:$Q$974,3,FALSE)</f>
        <v>0</v>
      </c>
      <c r="F551" s="42">
        <f>VLOOKUP($A551,POOL!$H$2:$Q$974,4,FALSE)</f>
        <v>0</v>
      </c>
      <c r="O551" s="313">
        <f t="shared" si="8"/>
        <v>0</v>
      </c>
    </row>
    <row r="552" spans="1:15" ht="24" customHeight="1" x14ac:dyDescent="0.25">
      <c r="A552" s="39">
        <v>545</v>
      </c>
      <c r="B552" s="40">
        <f>VLOOKUP($A552,POOL!$H$2:$Q$974,5,FALSE)</f>
        <v>0</v>
      </c>
      <c r="C552" s="41" t="str">
        <f>VLOOKUP($A552,POOL!$H$2:$Q$974,6,FALSE)</f>
        <v>-</v>
      </c>
      <c r="D552" s="61">
        <f>VLOOKUP($A552,POOL!$H$2:$Q$974,7,FALSE)</f>
        <v>0</v>
      </c>
      <c r="E552" s="42">
        <f>VLOOKUP($A552,POOL!$H$2:$Q$974,3,FALSE)</f>
        <v>0</v>
      </c>
      <c r="F552" s="42">
        <f>VLOOKUP($A552,POOL!$H$2:$Q$974,4,FALSE)</f>
        <v>0</v>
      </c>
      <c r="O552" s="313">
        <f t="shared" si="8"/>
        <v>0</v>
      </c>
    </row>
    <row r="553" spans="1:15" ht="24" customHeight="1" x14ac:dyDescent="0.25">
      <c r="A553" s="39">
        <v>546</v>
      </c>
      <c r="B553" s="40">
        <f>VLOOKUP($A553,POOL!$H$2:$Q$974,5,FALSE)</f>
        <v>0</v>
      </c>
      <c r="C553" s="41" t="str">
        <f>VLOOKUP($A553,POOL!$H$2:$Q$974,6,FALSE)</f>
        <v>-</v>
      </c>
      <c r="D553" s="61">
        <f>VLOOKUP($A553,POOL!$H$2:$Q$974,7,FALSE)</f>
        <v>0</v>
      </c>
      <c r="E553" s="42">
        <f>VLOOKUP($A553,POOL!$H$2:$Q$974,3,FALSE)</f>
        <v>0</v>
      </c>
      <c r="F553" s="42">
        <f>VLOOKUP($A553,POOL!$H$2:$Q$974,4,FALSE)</f>
        <v>0</v>
      </c>
      <c r="O553" s="313">
        <f t="shared" si="8"/>
        <v>0</v>
      </c>
    </row>
    <row r="554" spans="1:15" ht="24" customHeight="1" x14ac:dyDescent="0.25">
      <c r="A554" s="39">
        <v>547</v>
      </c>
      <c r="B554" s="40">
        <f>VLOOKUP($A554,POOL!$H$2:$Q$974,5,FALSE)</f>
        <v>0</v>
      </c>
      <c r="C554" s="41" t="str">
        <f>VLOOKUP($A554,POOL!$H$2:$Q$974,6,FALSE)</f>
        <v>-</v>
      </c>
      <c r="D554" s="61">
        <f>VLOOKUP($A554,POOL!$H$2:$Q$974,7,FALSE)</f>
        <v>0</v>
      </c>
      <c r="E554" s="42">
        <f>VLOOKUP($A554,POOL!$H$2:$Q$974,3,FALSE)</f>
        <v>0</v>
      </c>
      <c r="F554" s="42">
        <f>VLOOKUP($A554,POOL!$H$2:$Q$974,4,FALSE)</f>
        <v>0</v>
      </c>
      <c r="O554" s="313">
        <f t="shared" si="8"/>
        <v>0</v>
      </c>
    </row>
    <row r="555" spans="1:15" ht="24" customHeight="1" x14ac:dyDescent="0.25">
      <c r="A555" s="39">
        <v>548</v>
      </c>
      <c r="B555" s="40">
        <f>VLOOKUP($A555,POOL!$H$2:$Q$974,5,FALSE)</f>
        <v>0</v>
      </c>
      <c r="C555" s="41" t="str">
        <f>VLOOKUP($A555,POOL!$H$2:$Q$974,6,FALSE)</f>
        <v>-</v>
      </c>
      <c r="D555" s="61">
        <f>VLOOKUP($A555,POOL!$H$2:$Q$974,7,FALSE)</f>
        <v>0</v>
      </c>
      <c r="E555" s="42">
        <f>VLOOKUP($A555,POOL!$H$2:$Q$974,3,FALSE)</f>
        <v>0</v>
      </c>
      <c r="F555" s="42">
        <f>VLOOKUP($A555,POOL!$H$2:$Q$974,4,FALSE)</f>
        <v>0</v>
      </c>
      <c r="O555" s="313">
        <f t="shared" si="8"/>
        <v>0</v>
      </c>
    </row>
    <row r="556" spans="1:15" ht="24" customHeight="1" x14ac:dyDescent="0.25">
      <c r="A556" s="39">
        <v>549</v>
      </c>
      <c r="B556" s="40">
        <f>VLOOKUP($A556,POOL!$H$2:$Q$974,5,FALSE)</f>
        <v>0</v>
      </c>
      <c r="C556" s="41" t="str">
        <f>VLOOKUP($A556,POOL!$H$2:$Q$974,6,FALSE)</f>
        <v>-</v>
      </c>
      <c r="D556" s="61">
        <f>VLOOKUP($A556,POOL!$H$2:$Q$974,7,FALSE)</f>
        <v>0</v>
      </c>
      <c r="E556" s="42">
        <f>VLOOKUP($A556,POOL!$H$2:$Q$974,3,FALSE)</f>
        <v>0</v>
      </c>
      <c r="F556" s="42">
        <f>VLOOKUP($A556,POOL!$H$2:$Q$974,4,FALSE)</f>
        <v>0</v>
      </c>
      <c r="O556" s="313">
        <f t="shared" si="8"/>
        <v>0</v>
      </c>
    </row>
    <row r="557" spans="1:15" ht="24" customHeight="1" x14ac:dyDescent="0.25">
      <c r="A557" s="39">
        <v>550</v>
      </c>
      <c r="B557" s="40">
        <f>VLOOKUP($A557,POOL!$H$2:$Q$974,5,FALSE)</f>
        <v>0</v>
      </c>
      <c r="C557" s="41" t="str">
        <f>VLOOKUP($A557,POOL!$H$2:$Q$974,6,FALSE)</f>
        <v>-</v>
      </c>
      <c r="D557" s="61">
        <f>VLOOKUP($A557,POOL!$H$2:$Q$974,7,FALSE)</f>
        <v>0</v>
      </c>
      <c r="E557" s="42">
        <f>VLOOKUP($A557,POOL!$H$2:$Q$974,3,FALSE)</f>
        <v>0</v>
      </c>
      <c r="F557" s="42">
        <f>VLOOKUP($A557,POOL!$H$2:$Q$974,4,FALSE)</f>
        <v>0</v>
      </c>
      <c r="O557" s="313">
        <f t="shared" si="8"/>
        <v>0</v>
      </c>
    </row>
    <row r="558" spans="1:15" ht="24" customHeight="1" x14ac:dyDescent="0.25">
      <c r="A558" s="39">
        <v>551</v>
      </c>
      <c r="B558" s="40">
        <f>VLOOKUP($A558,POOL!$H$2:$Q$974,5,FALSE)</f>
        <v>0</v>
      </c>
      <c r="C558" s="41" t="str">
        <f>VLOOKUP($A558,POOL!$H$2:$Q$974,6,FALSE)</f>
        <v>-</v>
      </c>
      <c r="D558" s="61">
        <f>VLOOKUP($A558,POOL!$H$2:$Q$974,7,FALSE)</f>
        <v>0</v>
      </c>
      <c r="E558" s="42">
        <f>VLOOKUP($A558,POOL!$H$2:$Q$974,3,FALSE)</f>
        <v>0</v>
      </c>
      <c r="F558" s="42">
        <f>VLOOKUP($A558,POOL!$H$2:$Q$974,4,FALSE)</f>
        <v>0</v>
      </c>
      <c r="O558" s="313">
        <f t="shared" si="8"/>
        <v>0</v>
      </c>
    </row>
    <row r="559" spans="1:15" ht="24" customHeight="1" x14ac:dyDescent="0.25">
      <c r="A559" s="39">
        <v>552</v>
      </c>
      <c r="B559" s="40">
        <f>VLOOKUP($A559,POOL!$H$2:$Q$974,5,FALSE)</f>
        <v>0</v>
      </c>
      <c r="C559" s="41" t="str">
        <f>VLOOKUP($A559,POOL!$H$2:$Q$974,6,FALSE)</f>
        <v>-</v>
      </c>
      <c r="D559" s="61">
        <f>VLOOKUP($A559,POOL!$H$2:$Q$974,7,FALSE)</f>
        <v>0</v>
      </c>
      <c r="E559" s="42">
        <f>VLOOKUP($A559,POOL!$H$2:$Q$974,3,FALSE)</f>
        <v>0</v>
      </c>
      <c r="F559" s="42">
        <f>VLOOKUP($A559,POOL!$H$2:$Q$974,4,FALSE)</f>
        <v>0</v>
      </c>
      <c r="O559" s="313">
        <f t="shared" si="8"/>
        <v>0</v>
      </c>
    </row>
    <row r="560" spans="1:15" ht="24" customHeight="1" x14ac:dyDescent="0.25">
      <c r="A560" s="39">
        <v>553</v>
      </c>
      <c r="B560" s="40">
        <f>VLOOKUP($A560,POOL!$H$2:$Q$974,5,FALSE)</f>
        <v>0</v>
      </c>
      <c r="C560" s="41" t="str">
        <f>VLOOKUP($A560,POOL!$H$2:$Q$974,6,FALSE)</f>
        <v>-</v>
      </c>
      <c r="D560" s="61">
        <f>VLOOKUP($A560,POOL!$H$2:$Q$974,7,FALSE)</f>
        <v>0</v>
      </c>
      <c r="E560" s="42">
        <f>VLOOKUP($A560,POOL!$H$2:$Q$974,3,FALSE)</f>
        <v>0</v>
      </c>
      <c r="F560" s="42">
        <f>VLOOKUP($A560,POOL!$H$2:$Q$974,4,FALSE)</f>
        <v>0</v>
      </c>
      <c r="O560" s="313">
        <f t="shared" si="8"/>
        <v>0</v>
      </c>
    </row>
    <row r="561" spans="1:15" ht="24" customHeight="1" x14ac:dyDescent="0.25">
      <c r="A561" s="39">
        <v>554</v>
      </c>
      <c r="B561" s="40">
        <f>VLOOKUP($A561,POOL!$H$2:$Q$974,5,FALSE)</f>
        <v>0</v>
      </c>
      <c r="C561" s="41" t="str">
        <f>VLOOKUP($A561,POOL!$H$2:$Q$974,6,FALSE)</f>
        <v>-</v>
      </c>
      <c r="D561" s="61">
        <f>VLOOKUP($A561,POOL!$H$2:$Q$974,7,FALSE)</f>
        <v>0</v>
      </c>
      <c r="E561" s="42">
        <f>VLOOKUP($A561,POOL!$H$2:$Q$974,3,FALSE)</f>
        <v>0</v>
      </c>
      <c r="F561" s="42">
        <f>VLOOKUP($A561,POOL!$H$2:$Q$974,4,FALSE)</f>
        <v>0</v>
      </c>
      <c r="O561" s="313">
        <f t="shared" si="8"/>
        <v>0</v>
      </c>
    </row>
    <row r="562" spans="1:15" ht="24" customHeight="1" x14ac:dyDescent="0.25">
      <c r="A562" s="39">
        <v>555</v>
      </c>
      <c r="B562" s="40">
        <f>VLOOKUP($A562,POOL!$H$2:$Q$974,5,FALSE)</f>
        <v>0</v>
      </c>
      <c r="C562" s="41" t="str">
        <f>VLOOKUP($A562,POOL!$H$2:$Q$974,6,FALSE)</f>
        <v>-</v>
      </c>
      <c r="D562" s="61">
        <f>VLOOKUP($A562,POOL!$H$2:$Q$974,7,FALSE)</f>
        <v>0</v>
      </c>
      <c r="E562" s="42">
        <f>VLOOKUP($A562,POOL!$H$2:$Q$974,3,FALSE)</f>
        <v>0</v>
      </c>
      <c r="F562" s="42">
        <f>VLOOKUP($A562,POOL!$H$2:$Q$974,4,FALSE)</f>
        <v>0</v>
      </c>
      <c r="O562" s="313">
        <f t="shared" si="8"/>
        <v>0</v>
      </c>
    </row>
    <row r="563" spans="1:15" ht="24" customHeight="1" x14ac:dyDescent="0.25">
      <c r="A563" s="39">
        <v>556</v>
      </c>
      <c r="B563" s="40">
        <f>VLOOKUP($A563,POOL!$H$2:$Q$974,5,FALSE)</f>
        <v>0</v>
      </c>
      <c r="C563" s="41" t="str">
        <f>VLOOKUP($A563,POOL!$H$2:$Q$974,6,FALSE)</f>
        <v>-</v>
      </c>
      <c r="D563" s="61">
        <f>VLOOKUP($A563,POOL!$H$2:$Q$974,7,FALSE)</f>
        <v>0</v>
      </c>
      <c r="E563" s="42">
        <f>VLOOKUP($A563,POOL!$H$2:$Q$974,3,FALSE)</f>
        <v>0</v>
      </c>
      <c r="F563" s="42">
        <f>VLOOKUP($A563,POOL!$H$2:$Q$974,4,FALSE)</f>
        <v>0</v>
      </c>
      <c r="O563" s="313">
        <f t="shared" si="8"/>
        <v>0</v>
      </c>
    </row>
    <row r="564" spans="1:15" ht="24" customHeight="1" x14ac:dyDescent="0.25">
      <c r="A564" s="39">
        <v>557</v>
      </c>
      <c r="B564" s="40">
        <f>VLOOKUP($A564,POOL!$H$2:$Q$974,5,FALSE)</f>
        <v>0</v>
      </c>
      <c r="C564" s="41" t="str">
        <f>VLOOKUP($A564,POOL!$H$2:$Q$974,6,FALSE)</f>
        <v>-</v>
      </c>
      <c r="D564" s="61">
        <f>VLOOKUP($A564,POOL!$H$2:$Q$974,7,FALSE)</f>
        <v>0</v>
      </c>
      <c r="E564" s="42">
        <f>VLOOKUP($A564,POOL!$H$2:$Q$974,3,FALSE)</f>
        <v>0</v>
      </c>
      <c r="F564" s="42">
        <f>VLOOKUP($A564,POOL!$H$2:$Q$974,4,FALSE)</f>
        <v>0</v>
      </c>
      <c r="O564" s="313">
        <f t="shared" si="8"/>
        <v>0</v>
      </c>
    </row>
    <row r="565" spans="1:15" ht="24" customHeight="1" x14ac:dyDescent="0.25">
      <c r="A565" s="39">
        <v>558</v>
      </c>
      <c r="B565" s="40">
        <f>VLOOKUP($A565,POOL!$H$2:$Q$974,5,FALSE)</f>
        <v>0</v>
      </c>
      <c r="C565" s="41" t="str">
        <f>VLOOKUP($A565,POOL!$H$2:$Q$974,6,FALSE)</f>
        <v>-</v>
      </c>
      <c r="D565" s="61">
        <f>VLOOKUP($A565,POOL!$H$2:$Q$974,7,FALSE)</f>
        <v>0</v>
      </c>
      <c r="E565" s="42">
        <f>VLOOKUP($A565,POOL!$H$2:$Q$974,3,FALSE)</f>
        <v>0</v>
      </c>
      <c r="F565" s="42">
        <f>VLOOKUP($A565,POOL!$H$2:$Q$974,4,FALSE)</f>
        <v>0</v>
      </c>
      <c r="O565" s="313">
        <f t="shared" si="8"/>
        <v>0</v>
      </c>
    </row>
    <row r="566" spans="1:15" ht="24" customHeight="1" x14ac:dyDescent="0.25">
      <c r="A566" s="39">
        <v>559</v>
      </c>
      <c r="B566" s="40">
        <f>VLOOKUP($A566,POOL!$H$2:$Q$974,5,FALSE)</f>
        <v>0</v>
      </c>
      <c r="C566" s="41" t="str">
        <f>VLOOKUP($A566,POOL!$H$2:$Q$974,6,FALSE)</f>
        <v>-</v>
      </c>
      <c r="D566" s="61">
        <f>VLOOKUP($A566,POOL!$H$2:$Q$974,7,FALSE)</f>
        <v>0</v>
      </c>
      <c r="E566" s="42">
        <f>VLOOKUP($A566,POOL!$H$2:$Q$974,3,FALSE)</f>
        <v>0</v>
      </c>
      <c r="F566" s="42">
        <f>VLOOKUP($A566,POOL!$H$2:$Q$974,4,FALSE)</f>
        <v>0</v>
      </c>
      <c r="O566" s="313">
        <f t="shared" si="8"/>
        <v>0</v>
      </c>
    </row>
    <row r="567" spans="1:15" ht="24" customHeight="1" x14ac:dyDescent="0.25">
      <c r="A567" s="39">
        <v>560</v>
      </c>
      <c r="B567" s="40">
        <f>VLOOKUP($A567,POOL!$H$2:$Q$974,5,FALSE)</f>
        <v>0</v>
      </c>
      <c r="C567" s="41" t="str">
        <f>VLOOKUP($A567,POOL!$H$2:$Q$974,6,FALSE)</f>
        <v>-</v>
      </c>
      <c r="D567" s="61">
        <f>VLOOKUP($A567,POOL!$H$2:$Q$974,7,FALSE)</f>
        <v>0</v>
      </c>
      <c r="E567" s="42">
        <f>VLOOKUP($A567,POOL!$H$2:$Q$974,3,FALSE)</f>
        <v>0</v>
      </c>
      <c r="F567" s="42">
        <f>VLOOKUP($A567,POOL!$H$2:$Q$974,4,FALSE)</f>
        <v>0</v>
      </c>
      <c r="O567" s="313">
        <f t="shared" si="8"/>
        <v>0</v>
      </c>
    </row>
    <row r="568" spans="1:15" ht="24" customHeight="1" x14ac:dyDescent="0.25">
      <c r="A568" s="39">
        <v>561</v>
      </c>
      <c r="B568" s="40">
        <f>VLOOKUP($A568,POOL!$H$2:$Q$974,5,FALSE)</f>
        <v>0</v>
      </c>
      <c r="C568" s="41" t="str">
        <f>VLOOKUP($A568,POOL!$H$2:$Q$974,6,FALSE)</f>
        <v>-</v>
      </c>
      <c r="D568" s="61">
        <f>VLOOKUP($A568,POOL!$H$2:$Q$974,7,FALSE)</f>
        <v>0</v>
      </c>
      <c r="E568" s="42">
        <f>VLOOKUP($A568,POOL!$H$2:$Q$974,3,FALSE)</f>
        <v>0</v>
      </c>
      <c r="F568" s="42">
        <f>VLOOKUP($A568,POOL!$H$2:$Q$974,4,FALSE)</f>
        <v>0</v>
      </c>
      <c r="O568" s="313">
        <f t="shared" si="8"/>
        <v>0</v>
      </c>
    </row>
    <row r="569" spans="1:15" ht="24" customHeight="1" x14ac:dyDescent="0.25">
      <c r="A569" s="39">
        <v>562</v>
      </c>
      <c r="B569" s="40">
        <f>VLOOKUP($A569,POOL!$H$2:$Q$974,5,FALSE)</f>
        <v>0</v>
      </c>
      <c r="C569" s="41" t="str">
        <f>VLOOKUP($A569,POOL!$H$2:$Q$974,6,FALSE)</f>
        <v>-</v>
      </c>
      <c r="D569" s="61">
        <f>VLOOKUP($A569,POOL!$H$2:$Q$974,7,FALSE)</f>
        <v>0</v>
      </c>
      <c r="E569" s="42">
        <f>VLOOKUP($A569,POOL!$H$2:$Q$974,3,FALSE)</f>
        <v>0</v>
      </c>
      <c r="F569" s="42">
        <f>VLOOKUP($A569,POOL!$H$2:$Q$974,4,FALSE)</f>
        <v>0</v>
      </c>
      <c r="O569" s="313">
        <f t="shared" si="8"/>
        <v>0</v>
      </c>
    </row>
    <row r="570" spans="1:15" ht="24" customHeight="1" x14ac:dyDescent="0.25">
      <c r="A570" s="39">
        <v>563</v>
      </c>
      <c r="B570" s="40">
        <f>VLOOKUP($A570,POOL!$H$2:$Q$974,5,FALSE)</f>
        <v>0</v>
      </c>
      <c r="C570" s="41" t="str">
        <f>VLOOKUP($A570,POOL!$H$2:$Q$974,6,FALSE)</f>
        <v>-</v>
      </c>
      <c r="D570" s="61">
        <f>VLOOKUP($A570,POOL!$H$2:$Q$974,7,FALSE)</f>
        <v>0</v>
      </c>
      <c r="E570" s="42">
        <f>VLOOKUP($A570,POOL!$H$2:$Q$974,3,FALSE)</f>
        <v>0</v>
      </c>
      <c r="F570" s="42">
        <f>VLOOKUP($A570,POOL!$H$2:$Q$974,4,FALSE)</f>
        <v>0</v>
      </c>
      <c r="O570" s="313">
        <f t="shared" si="8"/>
        <v>0</v>
      </c>
    </row>
    <row r="571" spans="1:15" ht="24" customHeight="1" x14ac:dyDescent="0.25">
      <c r="A571" s="39">
        <v>564</v>
      </c>
      <c r="B571" s="40">
        <f>VLOOKUP($A571,POOL!$H$2:$Q$974,5,FALSE)</f>
        <v>0</v>
      </c>
      <c r="C571" s="41" t="str">
        <f>VLOOKUP($A571,POOL!$H$2:$Q$974,6,FALSE)</f>
        <v>-</v>
      </c>
      <c r="D571" s="61">
        <f>VLOOKUP($A571,POOL!$H$2:$Q$974,7,FALSE)</f>
        <v>0</v>
      </c>
      <c r="E571" s="42">
        <f>VLOOKUP($A571,POOL!$H$2:$Q$974,3,FALSE)</f>
        <v>0</v>
      </c>
      <c r="F571" s="42">
        <f>VLOOKUP($A571,POOL!$H$2:$Q$974,4,FALSE)</f>
        <v>0</v>
      </c>
      <c r="O571" s="313">
        <f t="shared" si="8"/>
        <v>0</v>
      </c>
    </row>
    <row r="572" spans="1:15" ht="24" customHeight="1" x14ac:dyDescent="0.25">
      <c r="A572" s="39">
        <v>565</v>
      </c>
      <c r="B572" s="40">
        <f>VLOOKUP($A572,POOL!$H$2:$Q$974,5,FALSE)</f>
        <v>0</v>
      </c>
      <c r="C572" s="41" t="str">
        <f>VLOOKUP($A572,POOL!$H$2:$Q$974,6,FALSE)</f>
        <v>-</v>
      </c>
      <c r="D572" s="61">
        <f>VLOOKUP($A572,POOL!$H$2:$Q$974,7,FALSE)</f>
        <v>0</v>
      </c>
      <c r="E572" s="42">
        <f>VLOOKUP($A572,POOL!$H$2:$Q$974,3,FALSE)</f>
        <v>0</v>
      </c>
      <c r="F572" s="42">
        <f>VLOOKUP($A572,POOL!$H$2:$Q$974,4,FALSE)</f>
        <v>0</v>
      </c>
      <c r="O572" s="313">
        <f t="shared" si="8"/>
        <v>0</v>
      </c>
    </row>
    <row r="573" spans="1:15" ht="24" customHeight="1" x14ac:dyDescent="0.25">
      <c r="A573" s="39">
        <v>566</v>
      </c>
      <c r="B573" s="40">
        <f>VLOOKUP($A573,POOL!$H$2:$Q$974,5,FALSE)</f>
        <v>0</v>
      </c>
      <c r="C573" s="41" t="str">
        <f>VLOOKUP($A573,POOL!$H$2:$Q$974,6,FALSE)</f>
        <v>-</v>
      </c>
      <c r="D573" s="61">
        <f>VLOOKUP($A573,POOL!$H$2:$Q$974,7,FALSE)</f>
        <v>0</v>
      </c>
      <c r="E573" s="42">
        <f>VLOOKUP($A573,POOL!$H$2:$Q$974,3,FALSE)</f>
        <v>0</v>
      </c>
      <c r="F573" s="42">
        <f>VLOOKUP($A573,POOL!$H$2:$Q$974,4,FALSE)</f>
        <v>0</v>
      </c>
      <c r="O573" s="313">
        <f t="shared" si="8"/>
        <v>0</v>
      </c>
    </row>
    <row r="574" spans="1:15" ht="24" customHeight="1" x14ac:dyDescent="0.25">
      <c r="A574" s="39">
        <v>567</v>
      </c>
      <c r="B574" s="40">
        <f>VLOOKUP($A574,POOL!$H$2:$Q$974,5,FALSE)</f>
        <v>0</v>
      </c>
      <c r="C574" s="41" t="str">
        <f>VLOOKUP($A574,POOL!$H$2:$Q$974,6,FALSE)</f>
        <v>-</v>
      </c>
      <c r="D574" s="61">
        <f>VLOOKUP($A574,POOL!$H$2:$Q$974,7,FALSE)</f>
        <v>0</v>
      </c>
      <c r="E574" s="42">
        <f>VLOOKUP($A574,POOL!$H$2:$Q$974,3,FALSE)</f>
        <v>0</v>
      </c>
      <c r="F574" s="42">
        <f>VLOOKUP($A574,POOL!$H$2:$Q$974,4,FALSE)</f>
        <v>0</v>
      </c>
      <c r="O574" s="313">
        <f t="shared" si="8"/>
        <v>0</v>
      </c>
    </row>
    <row r="575" spans="1:15" ht="24" customHeight="1" x14ac:dyDescent="0.25">
      <c r="A575" s="39">
        <v>568</v>
      </c>
      <c r="B575" s="40">
        <f>VLOOKUP($A575,POOL!$H$2:$Q$974,5,FALSE)</f>
        <v>0</v>
      </c>
      <c r="C575" s="41" t="str">
        <f>VLOOKUP($A575,POOL!$H$2:$Q$974,6,FALSE)</f>
        <v>-</v>
      </c>
      <c r="D575" s="61">
        <f>VLOOKUP($A575,POOL!$H$2:$Q$974,7,FALSE)</f>
        <v>0</v>
      </c>
      <c r="E575" s="42">
        <f>VLOOKUP($A575,POOL!$H$2:$Q$974,3,FALSE)</f>
        <v>0</v>
      </c>
      <c r="F575" s="42">
        <f>VLOOKUP($A575,POOL!$H$2:$Q$974,4,FALSE)</f>
        <v>0</v>
      </c>
      <c r="O575" s="313">
        <f t="shared" si="8"/>
        <v>0</v>
      </c>
    </row>
    <row r="576" spans="1:15" ht="24" customHeight="1" x14ac:dyDescent="0.25">
      <c r="A576" s="39">
        <v>569</v>
      </c>
      <c r="B576" s="40">
        <f>VLOOKUP($A576,POOL!$H$2:$Q$974,5,FALSE)</f>
        <v>0</v>
      </c>
      <c r="C576" s="41" t="str">
        <f>VLOOKUP($A576,POOL!$H$2:$Q$974,6,FALSE)</f>
        <v>-</v>
      </c>
      <c r="D576" s="61">
        <f>VLOOKUP($A576,POOL!$H$2:$Q$974,7,FALSE)</f>
        <v>0</v>
      </c>
      <c r="E576" s="42">
        <f>VLOOKUP($A576,POOL!$H$2:$Q$974,3,FALSE)</f>
        <v>0</v>
      </c>
      <c r="F576" s="42">
        <f>VLOOKUP($A576,POOL!$H$2:$Q$974,4,FALSE)</f>
        <v>0</v>
      </c>
      <c r="O576" s="313">
        <f t="shared" si="8"/>
        <v>0</v>
      </c>
    </row>
    <row r="577" spans="1:15" ht="24" customHeight="1" x14ac:dyDescent="0.25">
      <c r="A577" s="39">
        <v>570</v>
      </c>
      <c r="B577" s="40">
        <f>VLOOKUP($A577,POOL!$H$2:$Q$974,5,FALSE)</f>
        <v>0</v>
      </c>
      <c r="C577" s="41" t="str">
        <f>VLOOKUP($A577,POOL!$H$2:$Q$974,6,FALSE)</f>
        <v>-</v>
      </c>
      <c r="D577" s="61">
        <f>VLOOKUP($A577,POOL!$H$2:$Q$974,7,FALSE)</f>
        <v>0</v>
      </c>
      <c r="E577" s="42">
        <f>VLOOKUP($A577,POOL!$H$2:$Q$974,3,FALSE)</f>
        <v>0</v>
      </c>
      <c r="F577" s="42">
        <f>VLOOKUP($A577,POOL!$H$2:$Q$974,4,FALSE)</f>
        <v>0</v>
      </c>
      <c r="O577" s="313">
        <f t="shared" si="8"/>
        <v>0</v>
      </c>
    </row>
    <row r="578" spans="1:15" ht="24" customHeight="1" x14ac:dyDescent="0.25">
      <c r="A578" s="39">
        <v>571</v>
      </c>
      <c r="B578" s="40">
        <f>VLOOKUP($A578,POOL!$H$2:$Q$974,5,FALSE)</f>
        <v>0</v>
      </c>
      <c r="C578" s="41" t="str">
        <f>VLOOKUP($A578,POOL!$H$2:$Q$974,6,FALSE)</f>
        <v>-</v>
      </c>
      <c r="D578" s="61">
        <f>VLOOKUP($A578,POOL!$H$2:$Q$974,7,FALSE)</f>
        <v>0</v>
      </c>
      <c r="E578" s="42">
        <f>VLOOKUP($A578,POOL!$H$2:$Q$974,3,FALSE)</f>
        <v>0</v>
      </c>
      <c r="F578" s="42">
        <f>VLOOKUP($A578,POOL!$H$2:$Q$974,4,FALSE)</f>
        <v>0</v>
      </c>
      <c r="O578" s="313">
        <f t="shared" si="8"/>
        <v>0</v>
      </c>
    </row>
    <row r="579" spans="1:15" ht="24" customHeight="1" x14ac:dyDescent="0.25">
      <c r="A579" s="39">
        <v>572</v>
      </c>
      <c r="B579" s="40">
        <f>VLOOKUP($A579,POOL!$H$2:$Q$974,5,FALSE)</f>
        <v>0</v>
      </c>
      <c r="C579" s="41" t="str">
        <f>VLOOKUP($A579,POOL!$H$2:$Q$974,6,FALSE)</f>
        <v>-</v>
      </c>
      <c r="D579" s="61">
        <f>VLOOKUP($A579,POOL!$H$2:$Q$974,7,FALSE)</f>
        <v>0</v>
      </c>
      <c r="E579" s="42">
        <f>VLOOKUP($A579,POOL!$H$2:$Q$974,3,FALSE)</f>
        <v>0</v>
      </c>
      <c r="F579" s="42">
        <f>VLOOKUP($A579,POOL!$H$2:$Q$974,4,FALSE)</f>
        <v>0</v>
      </c>
      <c r="O579" s="313">
        <f t="shared" si="8"/>
        <v>0</v>
      </c>
    </row>
    <row r="580" spans="1:15" ht="24" customHeight="1" x14ac:dyDescent="0.25">
      <c r="A580" s="39">
        <v>573</v>
      </c>
      <c r="B580" s="40">
        <f>VLOOKUP($A580,POOL!$H$2:$Q$974,5,FALSE)</f>
        <v>0</v>
      </c>
      <c r="C580" s="41" t="str">
        <f>VLOOKUP($A580,POOL!$H$2:$Q$974,6,FALSE)</f>
        <v>-</v>
      </c>
      <c r="D580" s="61">
        <f>VLOOKUP($A580,POOL!$H$2:$Q$974,7,FALSE)</f>
        <v>0</v>
      </c>
      <c r="E580" s="42">
        <f>VLOOKUP($A580,POOL!$H$2:$Q$974,3,FALSE)</f>
        <v>0</v>
      </c>
      <c r="F580" s="42">
        <f>VLOOKUP($A580,POOL!$H$2:$Q$974,4,FALSE)</f>
        <v>0</v>
      </c>
      <c r="O580" s="313">
        <f t="shared" si="8"/>
        <v>0</v>
      </c>
    </row>
    <row r="581" spans="1:15" ht="24" customHeight="1" x14ac:dyDescent="0.25">
      <c r="A581" s="39">
        <v>574</v>
      </c>
      <c r="B581" s="40">
        <f>VLOOKUP($A581,POOL!$H$2:$Q$974,5,FALSE)</f>
        <v>0</v>
      </c>
      <c r="C581" s="41" t="str">
        <f>VLOOKUP($A581,POOL!$H$2:$Q$974,6,FALSE)</f>
        <v>-</v>
      </c>
      <c r="D581" s="61">
        <f>VLOOKUP($A581,POOL!$H$2:$Q$974,7,FALSE)</f>
        <v>0</v>
      </c>
      <c r="E581" s="42">
        <f>VLOOKUP($A581,POOL!$H$2:$Q$974,3,FALSE)</f>
        <v>0</v>
      </c>
      <c r="F581" s="42">
        <f>VLOOKUP($A581,POOL!$H$2:$Q$974,4,FALSE)</f>
        <v>0</v>
      </c>
      <c r="O581" s="313">
        <f t="shared" si="8"/>
        <v>0</v>
      </c>
    </row>
    <row r="582" spans="1:15" ht="24" customHeight="1" x14ac:dyDescent="0.25">
      <c r="A582" s="39">
        <v>575</v>
      </c>
      <c r="B582" s="40">
        <f>VLOOKUP($A582,POOL!$H$2:$Q$974,5,FALSE)</f>
        <v>0</v>
      </c>
      <c r="C582" s="41" t="str">
        <f>VLOOKUP($A582,POOL!$H$2:$Q$974,6,FALSE)</f>
        <v>-</v>
      </c>
      <c r="D582" s="61">
        <f>VLOOKUP($A582,POOL!$H$2:$Q$974,7,FALSE)</f>
        <v>0</v>
      </c>
      <c r="E582" s="42">
        <f>VLOOKUP($A582,POOL!$H$2:$Q$974,3,FALSE)</f>
        <v>0</v>
      </c>
      <c r="F582" s="42">
        <f>VLOOKUP($A582,POOL!$H$2:$Q$974,4,FALSE)</f>
        <v>0</v>
      </c>
      <c r="O582" s="313">
        <f t="shared" si="8"/>
        <v>0</v>
      </c>
    </row>
    <row r="583" spans="1:15" ht="24" customHeight="1" x14ac:dyDescent="0.25">
      <c r="A583" s="39">
        <v>576</v>
      </c>
      <c r="B583" s="40">
        <f>VLOOKUP($A583,POOL!$H$2:$Q$974,5,FALSE)</f>
        <v>0</v>
      </c>
      <c r="C583" s="41" t="str">
        <f>VLOOKUP($A583,POOL!$H$2:$Q$974,6,FALSE)</f>
        <v>-</v>
      </c>
      <c r="D583" s="61">
        <f>VLOOKUP($A583,POOL!$H$2:$Q$974,7,FALSE)</f>
        <v>0</v>
      </c>
      <c r="E583" s="42">
        <f>VLOOKUP($A583,POOL!$H$2:$Q$974,3,FALSE)</f>
        <v>0</v>
      </c>
      <c r="F583" s="42">
        <f>VLOOKUP($A583,POOL!$H$2:$Q$974,4,FALSE)</f>
        <v>0</v>
      </c>
      <c r="O583" s="313">
        <f t="shared" si="8"/>
        <v>0</v>
      </c>
    </row>
    <row r="584" spans="1:15" ht="24" customHeight="1" x14ac:dyDescent="0.25">
      <c r="A584" s="39">
        <v>577</v>
      </c>
      <c r="B584" s="40">
        <f>VLOOKUP($A584,POOL!$H$2:$Q$974,5,FALSE)</f>
        <v>0</v>
      </c>
      <c r="C584" s="41" t="str">
        <f>VLOOKUP($A584,POOL!$H$2:$Q$974,6,FALSE)</f>
        <v>-</v>
      </c>
      <c r="D584" s="61">
        <f>VLOOKUP($A584,POOL!$H$2:$Q$974,7,FALSE)</f>
        <v>0</v>
      </c>
      <c r="E584" s="42">
        <f>VLOOKUP($A584,POOL!$H$2:$Q$974,3,FALSE)</f>
        <v>0</v>
      </c>
      <c r="F584" s="42">
        <f>VLOOKUP($A584,POOL!$H$2:$Q$974,4,FALSE)</f>
        <v>0</v>
      </c>
      <c r="O584" s="313">
        <f t="shared" si="8"/>
        <v>0</v>
      </c>
    </row>
    <row r="585" spans="1:15" ht="24" customHeight="1" x14ac:dyDescent="0.25">
      <c r="A585" s="39">
        <v>578</v>
      </c>
      <c r="B585" s="40">
        <f>VLOOKUP($A585,POOL!$H$2:$Q$974,5,FALSE)</f>
        <v>0</v>
      </c>
      <c r="C585" s="41" t="str">
        <f>VLOOKUP($A585,POOL!$H$2:$Q$974,6,FALSE)</f>
        <v>-</v>
      </c>
      <c r="D585" s="61">
        <f>VLOOKUP($A585,POOL!$H$2:$Q$974,7,FALSE)</f>
        <v>0</v>
      </c>
      <c r="E585" s="42">
        <f>VLOOKUP($A585,POOL!$H$2:$Q$974,3,FALSE)</f>
        <v>0</v>
      </c>
      <c r="F585" s="42">
        <f>VLOOKUP($A585,POOL!$H$2:$Q$974,4,FALSE)</f>
        <v>0</v>
      </c>
      <c r="O585" s="313">
        <f t="shared" ref="O585:O648" si="9">IF(B585&gt;0,1,0)</f>
        <v>0</v>
      </c>
    </row>
    <row r="586" spans="1:15" ht="24" customHeight="1" x14ac:dyDescent="0.25">
      <c r="A586" s="39">
        <v>579</v>
      </c>
      <c r="B586" s="40">
        <f>VLOOKUP($A586,POOL!$H$2:$Q$974,5,FALSE)</f>
        <v>0</v>
      </c>
      <c r="C586" s="41" t="str">
        <f>VLOOKUP($A586,POOL!$H$2:$Q$974,6,FALSE)</f>
        <v>-</v>
      </c>
      <c r="D586" s="61">
        <f>VLOOKUP($A586,POOL!$H$2:$Q$974,7,FALSE)</f>
        <v>0</v>
      </c>
      <c r="E586" s="42">
        <f>VLOOKUP($A586,POOL!$H$2:$Q$974,3,FALSE)</f>
        <v>0</v>
      </c>
      <c r="F586" s="42">
        <f>VLOOKUP($A586,POOL!$H$2:$Q$974,4,FALSE)</f>
        <v>0</v>
      </c>
      <c r="O586" s="313">
        <f t="shared" si="9"/>
        <v>0</v>
      </c>
    </row>
    <row r="587" spans="1:15" ht="24" customHeight="1" x14ac:dyDescent="0.25">
      <c r="A587" s="39">
        <v>580</v>
      </c>
      <c r="B587" s="40">
        <f>VLOOKUP($A587,POOL!$H$2:$Q$974,5,FALSE)</f>
        <v>0</v>
      </c>
      <c r="C587" s="41" t="str">
        <f>VLOOKUP($A587,POOL!$H$2:$Q$974,6,FALSE)</f>
        <v>-</v>
      </c>
      <c r="D587" s="61">
        <f>VLOOKUP($A587,POOL!$H$2:$Q$974,7,FALSE)</f>
        <v>0</v>
      </c>
      <c r="E587" s="42">
        <f>VLOOKUP($A587,POOL!$H$2:$Q$974,3,FALSE)</f>
        <v>0</v>
      </c>
      <c r="F587" s="42">
        <f>VLOOKUP($A587,POOL!$H$2:$Q$974,4,FALSE)</f>
        <v>0</v>
      </c>
      <c r="O587" s="313">
        <f t="shared" si="9"/>
        <v>0</v>
      </c>
    </row>
    <row r="588" spans="1:15" ht="24" customHeight="1" x14ac:dyDescent="0.25">
      <c r="A588" s="39">
        <v>581</v>
      </c>
      <c r="B588" s="40">
        <f>VLOOKUP($A588,POOL!$H$2:$Q$974,5,FALSE)</f>
        <v>0</v>
      </c>
      <c r="C588" s="41" t="str">
        <f>VLOOKUP($A588,POOL!$H$2:$Q$974,6,FALSE)</f>
        <v>-</v>
      </c>
      <c r="D588" s="61">
        <f>VLOOKUP($A588,POOL!$H$2:$Q$974,7,FALSE)</f>
        <v>0</v>
      </c>
      <c r="E588" s="42">
        <f>VLOOKUP($A588,POOL!$H$2:$Q$974,3,FALSE)</f>
        <v>0</v>
      </c>
      <c r="F588" s="42">
        <f>VLOOKUP($A588,POOL!$H$2:$Q$974,4,FALSE)</f>
        <v>0</v>
      </c>
      <c r="O588" s="313">
        <f t="shared" si="9"/>
        <v>0</v>
      </c>
    </row>
    <row r="589" spans="1:15" ht="24" customHeight="1" x14ac:dyDescent="0.25">
      <c r="A589" s="39">
        <v>582</v>
      </c>
      <c r="B589" s="40">
        <f>VLOOKUP($A589,POOL!$H$2:$Q$974,5,FALSE)</f>
        <v>0</v>
      </c>
      <c r="C589" s="41" t="str">
        <f>VLOOKUP($A589,POOL!$H$2:$Q$974,6,FALSE)</f>
        <v>-</v>
      </c>
      <c r="D589" s="61">
        <f>VLOOKUP($A589,POOL!$H$2:$Q$974,7,FALSE)</f>
        <v>0</v>
      </c>
      <c r="E589" s="42">
        <f>VLOOKUP($A589,POOL!$H$2:$Q$974,3,FALSE)</f>
        <v>0</v>
      </c>
      <c r="F589" s="42">
        <f>VLOOKUP($A589,POOL!$H$2:$Q$974,4,FALSE)</f>
        <v>0</v>
      </c>
      <c r="O589" s="313">
        <f t="shared" si="9"/>
        <v>0</v>
      </c>
    </row>
    <row r="590" spans="1:15" ht="24" customHeight="1" x14ac:dyDescent="0.25">
      <c r="A590" s="39">
        <v>583</v>
      </c>
      <c r="B590" s="40">
        <f>VLOOKUP($A590,POOL!$H$2:$Q$974,5,FALSE)</f>
        <v>0</v>
      </c>
      <c r="C590" s="41" t="str">
        <f>VLOOKUP($A590,POOL!$H$2:$Q$974,6,FALSE)</f>
        <v>-</v>
      </c>
      <c r="D590" s="61">
        <f>VLOOKUP($A590,POOL!$H$2:$Q$974,7,FALSE)</f>
        <v>0</v>
      </c>
      <c r="E590" s="42">
        <f>VLOOKUP($A590,POOL!$H$2:$Q$974,3,FALSE)</f>
        <v>0</v>
      </c>
      <c r="F590" s="42">
        <f>VLOOKUP($A590,POOL!$H$2:$Q$974,4,FALSE)</f>
        <v>0</v>
      </c>
      <c r="O590" s="313">
        <f t="shared" si="9"/>
        <v>0</v>
      </c>
    </row>
    <row r="591" spans="1:15" ht="24" customHeight="1" x14ac:dyDescent="0.25">
      <c r="A591" s="39">
        <v>584</v>
      </c>
      <c r="B591" s="40">
        <f>VLOOKUP($A591,POOL!$H$2:$Q$974,5,FALSE)</f>
        <v>0</v>
      </c>
      <c r="C591" s="41" t="str">
        <f>VLOOKUP($A591,POOL!$H$2:$Q$974,6,FALSE)</f>
        <v>-</v>
      </c>
      <c r="D591" s="61">
        <f>VLOOKUP($A591,POOL!$H$2:$Q$974,7,FALSE)</f>
        <v>0</v>
      </c>
      <c r="E591" s="42">
        <f>VLOOKUP($A591,POOL!$H$2:$Q$974,3,FALSE)</f>
        <v>0</v>
      </c>
      <c r="F591" s="42">
        <f>VLOOKUP($A591,POOL!$H$2:$Q$974,4,FALSE)</f>
        <v>0</v>
      </c>
      <c r="O591" s="313">
        <f t="shared" si="9"/>
        <v>0</v>
      </c>
    </row>
    <row r="592" spans="1:15" ht="24" customHeight="1" x14ac:dyDescent="0.25">
      <c r="A592" s="39">
        <v>585</v>
      </c>
      <c r="B592" s="40">
        <f>VLOOKUP($A592,POOL!$H$2:$Q$974,5,FALSE)</f>
        <v>0</v>
      </c>
      <c r="C592" s="41" t="str">
        <f>VLOOKUP($A592,POOL!$H$2:$Q$974,6,FALSE)</f>
        <v>-</v>
      </c>
      <c r="D592" s="61">
        <f>VLOOKUP($A592,POOL!$H$2:$Q$974,7,FALSE)</f>
        <v>0</v>
      </c>
      <c r="E592" s="42">
        <f>VLOOKUP($A592,POOL!$H$2:$Q$974,3,FALSE)</f>
        <v>0</v>
      </c>
      <c r="F592" s="42">
        <f>VLOOKUP($A592,POOL!$H$2:$Q$974,4,FALSE)</f>
        <v>0</v>
      </c>
      <c r="O592" s="313">
        <f t="shared" si="9"/>
        <v>0</v>
      </c>
    </row>
    <row r="593" spans="1:15" ht="24" customHeight="1" x14ac:dyDescent="0.25">
      <c r="A593" s="39">
        <v>586</v>
      </c>
      <c r="B593" s="40">
        <f>VLOOKUP($A593,POOL!$H$2:$Q$974,5,FALSE)</f>
        <v>0</v>
      </c>
      <c r="C593" s="41" t="str">
        <f>VLOOKUP($A593,POOL!$H$2:$Q$974,6,FALSE)</f>
        <v>-</v>
      </c>
      <c r="D593" s="61">
        <f>VLOOKUP($A593,POOL!$H$2:$Q$974,7,FALSE)</f>
        <v>0</v>
      </c>
      <c r="E593" s="42">
        <f>VLOOKUP($A593,POOL!$H$2:$Q$974,3,FALSE)</f>
        <v>0</v>
      </c>
      <c r="F593" s="42">
        <f>VLOOKUP($A593,POOL!$H$2:$Q$974,4,FALSE)</f>
        <v>0</v>
      </c>
      <c r="O593" s="313">
        <f t="shared" si="9"/>
        <v>0</v>
      </c>
    </row>
    <row r="594" spans="1:15" ht="24" customHeight="1" x14ac:dyDescent="0.25">
      <c r="A594" s="39">
        <v>587</v>
      </c>
      <c r="B594" s="40">
        <f>VLOOKUP($A594,POOL!$H$2:$Q$974,5,FALSE)</f>
        <v>0</v>
      </c>
      <c r="C594" s="41" t="str">
        <f>VLOOKUP($A594,POOL!$H$2:$Q$974,6,FALSE)</f>
        <v>-</v>
      </c>
      <c r="D594" s="61">
        <f>VLOOKUP($A594,POOL!$H$2:$Q$974,7,FALSE)</f>
        <v>0</v>
      </c>
      <c r="E594" s="42">
        <f>VLOOKUP($A594,POOL!$H$2:$Q$974,3,FALSE)</f>
        <v>0</v>
      </c>
      <c r="F594" s="42">
        <f>VLOOKUP($A594,POOL!$H$2:$Q$974,4,FALSE)</f>
        <v>0</v>
      </c>
      <c r="O594" s="313">
        <f t="shared" si="9"/>
        <v>0</v>
      </c>
    </row>
    <row r="595" spans="1:15" ht="24" customHeight="1" x14ac:dyDescent="0.25">
      <c r="A595" s="39">
        <v>588</v>
      </c>
      <c r="B595" s="40">
        <f>VLOOKUP($A595,POOL!$H$2:$Q$974,5,FALSE)</f>
        <v>0</v>
      </c>
      <c r="C595" s="41" t="str">
        <f>VLOOKUP($A595,POOL!$H$2:$Q$974,6,FALSE)</f>
        <v>-</v>
      </c>
      <c r="D595" s="61">
        <f>VLOOKUP($A595,POOL!$H$2:$Q$974,7,FALSE)</f>
        <v>0</v>
      </c>
      <c r="E595" s="42">
        <f>VLOOKUP($A595,POOL!$H$2:$Q$974,3,FALSE)</f>
        <v>0</v>
      </c>
      <c r="F595" s="42">
        <f>VLOOKUP($A595,POOL!$H$2:$Q$974,4,FALSE)</f>
        <v>0</v>
      </c>
      <c r="O595" s="313">
        <f t="shared" si="9"/>
        <v>0</v>
      </c>
    </row>
    <row r="596" spans="1:15" ht="24" customHeight="1" x14ac:dyDescent="0.25">
      <c r="A596" s="39">
        <v>589</v>
      </c>
      <c r="B596" s="40">
        <f>VLOOKUP($A596,POOL!$H$2:$Q$974,5,FALSE)</f>
        <v>0</v>
      </c>
      <c r="C596" s="41" t="str">
        <f>VLOOKUP($A596,POOL!$H$2:$Q$974,6,FALSE)</f>
        <v>-</v>
      </c>
      <c r="D596" s="61">
        <f>VLOOKUP($A596,POOL!$H$2:$Q$974,7,FALSE)</f>
        <v>0</v>
      </c>
      <c r="E596" s="42">
        <f>VLOOKUP($A596,POOL!$H$2:$Q$974,3,FALSE)</f>
        <v>0</v>
      </c>
      <c r="F596" s="42">
        <f>VLOOKUP($A596,POOL!$H$2:$Q$974,4,FALSE)</f>
        <v>0</v>
      </c>
      <c r="O596" s="313">
        <f t="shared" si="9"/>
        <v>0</v>
      </c>
    </row>
    <row r="597" spans="1:15" ht="24" customHeight="1" x14ac:dyDescent="0.25">
      <c r="A597" s="39">
        <v>590</v>
      </c>
      <c r="B597" s="40">
        <f>VLOOKUP($A597,POOL!$H$2:$Q$974,5,FALSE)</f>
        <v>0</v>
      </c>
      <c r="C597" s="41" t="str">
        <f>VLOOKUP($A597,POOL!$H$2:$Q$974,6,FALSE)</f>
        <v>-</v>
      </c>
      <c r="D597" s="61">
        <f>VLOOKUP($A597,POOL!$H$2:$Q$974,7,FALSE)</f>
        <v>0</v>
      </c>
      <c r="E597" s="42">
        <f>VLOOKUP($A597,POOL!$H$2:$Q$974,3,FALSE)</f>
        <v>0</v>
      </c>
      <c r="F597" s="42">
        <f>VLOOKUP($A597,POOL!$H$2:$Q$974,4,FALSE)</f>
        <v>0</v>
      </c>
      <c r="O597" s="313">
        <f t="shared" si="9"/>
        <v>0</v>
      </c>
    </row>
    <row r="598" spans="1:15" ht="24" customHeight="1" x14ac:dyDescent="0.25">
      <c r="A598" s="39">
        <v>591</v>
      </c>
      <c r="B598" s="40">
        <f>VLOOKUP($A598,POOL!$H$2:$Q$974,5,FALSE)</f>
        <v>0</v>
      </c>
      <c r="C598" s="41" t="str">
        <f>VLOOKUP($A598,POOL!$H$2:$Q$974,6,FALSE)</f>
        <v>-</v>
      </c>
      <c r="D598" s="61">
        <f>VLOOKUP($A598,POOL!$H$2:$Q$974,7,FALSE)</f>
        <v>0</v>
      </c>
      <c r="E598" s="42">
        <f>VLOOKUP($A598,POOL!$H$2:$Q$974,3,FALSE)</f>
        <v>0</v>
      </c>
      <c r="F598" s="42">
        <f>VLOOKUP($A598,POOL!$H$2:$Q$974,4,FALSE)</f>
        <v>0</v>
      </c>
      <c r="O598" s="313">
        <f t="shared" si="9"/>
        <v>0</v>
      </c>
    </row>
    <row r="599" spans="1:15" ht="24" customHeight="1" x14ac:dyDescent="0.25">
      <c r="A599" s="39">
        <v>592</v>
      </c>
      <c r="B599" s="40">
        <f>VLOOKUP($A599,POOL!$H$2:$Q$974,5,FALSE)</f>
        <v>0</v>
      </c>
      <c r="C599" s="41" t="str">
        <f>VLOOKUP($A599,POOL!$H$2:$Q$974,6,FALSE)</f>
        <v>-</v>
      </c>
      <c r="D599" s="61">
        <f>VLOOKUP($A599,POOL!$H$2:$Q$974,7,FALSE)</f>
        <v>0</v>
      </c>
      <c r="E599" s="42">
        <f>VLOOKUP($A599,POOL!$H$2:$Q$974,3,FALSE)</f>
        <v>0</v>
      </c>
      <c r="F599" s="42">
        <f>VLOOKUP($A599,POOL!$H$2:$Q$974,4,FALSE)</f>
        <v>0</v>
      </c>
      <c r="O599" s="313">
        <f t="shared" si="9"/>
        <v>0</v>
      </c>
    </row>
    <row r="600" spans="1:15" ht="24" customHeight="1" x14ac:dyDescent="0.25">
      <c r="A600" s="39">
        <v>593</v>
      </c>
      <c r="B600" s="40">
        <f>VLOOKUP($A600,POOL!$H$2:$Q$974,5,FALSE)</f>
        <v>0</v>
      </c>
      <c r="C600" s="41" t="str">
        <f>VLOOKUP($A600,POOL!$H$2:$Q$974,6,FALSE)</f>
        <v>-</v>
      </c>
      <c r="D600" s="61">
        <f>VLOOKUP($A600,POOL!$H$2:$Q$974,7,FALSE)</f>
        <v>0</v>
      </c>
      <c r="E600" s="42">
        <f>VLOOKUP($A600,POOL!$H$2:$Q$974,3,FALSE)</f>
        <v>0</v>
      </c>
      <c r="F600" s="42">
        <f>VLOOKUP($A600,POOL!$H$2:$Q$974,4,FALSE)</f>
        <v>0</v>
      </c>
      <c r="O600" s="313">
        <f t="shared" si="9"/>
        <v>0</v>
      </c>
    </row>
    <row r="601" spans="1:15" ht="24" customHeight="1" x14ac:dyDescent="0.25">
      <c r="A601" s="39">
        <v>594</v>
      </c>
      <c r="B601" s="40">
        <f>VLOOKUP($A601,POOL!$H$2:$Q$974,5,FALSE)</f>
        <v>0</v>
      </c>
      <c r="C601" s="41" t="str">
        <f>VLOOKUP($A601,POOL!$H$2:$Q$974,6,FALSE)</f>
        <v>-</v>
      </c>
      <c r="D601" s="61">
        <f>VLOOKUP($A601,POOL!$H$2:$Q$974,7,FALSE)</f>
        <v>0</v>
      </c>
      <c r="E601" s="42">
        <f>VLOOKUP($A601,POOL!$H$2:$Q$974,3,FALSE)</f>
        <v>0</v>
      </c>
      <c r="F601" s="42">
        <f>VLOOKUP($A601,POOL!$H$2:$Q$974,4,FALSE)</f>
        <v>0</v>
      </c>
      <c r="O601" s="313">
        <f t="shared" si="9"/>
        <v>0</v>
      </c>
    </row>
    <row r="602" spans="1:15" ht="24" customHeight="1" x14ac:dyDescent="0.25">
      <c r="A602" s="39">
        <v>595</v>
      </c>
      <c r="B602" s="40">
        <f>VLOOKUP($A602,POOL!$H$2:$Q$974,5,FALSE)</f>
        <v>0</v>
      </c>
      <c r="C602" s="41" t="str">
        <f>VLOOKUP($A602,POOL!$H$2:$Q$974,6,FALSE)</f>
        <v>-</v>
      </c>
      <c r="D602" s="61">
        <f>VLOOKUP($A602,POOL!$H$2:$Q$974,7,FALSE)</f>
        <v>0</v>
      </c>
      <c r="E602" s="42">
        <f>VLOOKUP($A602,POOL!$H$2:$Q$974,3,FALSE)</f>
        <v>0</v>
      </c>
      <c r="F602" s="42">
        <f>VLOOKUP($A602,POOL!$H$2:$Q$974,4,FALSE)</f>
        <v>0</v>
      </c>
      <c r="O602" s="313">
        <f t="shared" si="9"/>
        <v>0</v>
      </c>
    </row>
    <row r="603" spans="1:15" ht="24" customHeight="1" x14ac:dyDescent="0.25">
      <c r="A603" s="39">
        <v>596</v>
      </c>
      <c r="B603" s="40">
        <f>VLOOKUP($A603,POOL!$H$2:$Q$974,5,FALSE)</f>
        <v>0</v>
      </c>
      <c r="C603" s="41" t="str">
        <f>VLOOKUP($A603,POOL!$H$2:$Q$974,6,FALSE)</f>
        <v>-</v>
      </c>
      <c r="D603" s="61">
        <f>VLOOKUP($A603,POOL!$H$2:$Q$974,7,FALSE)</f>
        <v>0</v>
      </c>
      <c r="E603" s="42">
        <f>VLOOKUP($A603,POOL!$H$2:$Q$974,3,FALSE)</f>
        <v>0</v>
      </c>
      <c r="F603" s="42">
        <f>VLOOKUP($A603,POOL!$H$2:$Q$974,4,FALSE)</f>
        <v>0</v>
      </c>
      <c r="O603" s="313">
        <f t="shared" si="9"/>
        <v>0</v>
      </c>
    </row>
    <row r="604" spans="1:15" ht="24" customHeight="1" x14ac:dyDescent="0.25">
      <c r="A604" s="39">
        <v>597</v>
      </c>
      <c r="B604" s="40">
        <f>VLOOKUP($A604,POOL!$H$2:$Q$974,5,FALSE)</f>
        <v>0</v>
      </c>
      <c r="C604" s="41" t="str">
        <f>VLOOKUP($A604,POOL!$H$2:$Q$974,6,FALSE)</f>
        <v>-</v>
      </c>
      <c r="D604" s="61">
        <f>VLOOKUP($A604,POOL!$H$2:$Q$974,7,FALSE)</f>
        <v>0</v>
      </c>
      <c r="E604" s="42">
        <f>VLOOKUP($A604,POOL!$H$2:$Q$974,3,FALSE)</f>
        <v>0</v>
      </c>
      <c r="F604" s="42">
        <f>VLOOKUP($A604,POOL!$H$2:$Q$974,4,FALSE)</f>
        <v>0</v>
      </c>
      <c r="O604" s="313">
        <f t="shared" si="9"/>
        <v>0</v>
      </c>
    </row>
    <row r="605" spans="1:15" ht="24" customHeight="1" x14ac:dyDescent="0.25">
      <c r="A605" s="39">
        <v>598</v>
      </c>
      <c r="B605" s="40">
        <f>VLOOKUP($A605,POOL!$H$2:$Q$974,5,FALSE)</f>
        <v>0</v>
      </c>
      <c r="C605" s="41" t="str">
        <f>VLOOKUP($A605,POOL!$H$2:$Q$974,6,FALSE)</f>
        <v>-</v>
      </c>
      <c r="D605" s="61">
        <f>VLOOKUP($A605,POOL!$H$2:$Q$974,7,FALSE)</f>
        <v>0</v>
      </c>
      <c r="E605" s="42">
        <f>VLOOKUP($A605,POOL!$H$2:$Q$974,3,FALSE)</f>
        <v>0</v>
      </c>
      <c r="F605" s="42">
        <f>VLOOKUP($A605,POOL!$H$2:$Q$974,4,FALSE)</f>
        <v>0</v>
      </c>
      <c r="O605" s="313">
        <f t="shared" si="9"/>
        <v>0</v>
      </c>
    </row>
    <row r="606" spans="1:15" ht="24" customHeight="1" x14ac:dyDescent="0.25">
      <c r="A606" s="39">
        <v>599</v>
      </c>
      <c r="B606" s="40">
        <f>VLOOKUP($A606,POOL!$H$2:$Q$974,5,FALSE)</f>
        <v>0</v>
      </c>
      <c r="C606" s="41" t="str">
        <f>VLOOKUP($A606,POOL!$H$2:$Q$974,6,FALSE)</f>
        <v>-</v>
      </c>
      <c r="D606" s="61">
        <f>VLOOKUP($A606,POOL!$H$2:$Q$974,7,FALSE)</f>
        <v>0</v>
      </c>
      <c r="E606" s="42">
        <f>VLOOKUP($A606,POOL!$H$2:$Q$974,3,FALSE)</f>
        <v>0</v>
      </c>
      <c r="F606" s="42">
        <f>VLOOKUP($A606,POOL!$H$2:$Q$974,4,FALSE)</f>
        <v>0</v>
      </c>
      <c r="O606" s="313">
        <f t="shared" si="9"/>
        <v>0</v>
      </c>
    </row>
    <row r="607" spans="1:15" ht="24" customHeight="1" x14ac:dyDescent="0.25">
      <c r="A607" s="39">
        <v>600</v>
      </c>
      <c r="B607" s="40">
        <f>VLOOKUP($A607,POOL!$H$2:$Q$974,5,FALSE)</f>
        <v>0</v>
      </c>
      <c r="C607" s="41" t="str">
        <f>VLOOKUP($A607,POOL!$H$2:$Q$974,6,FALSE)</f>
        <v>-</v>
      </c>
      <c r="D607" s="61">
        <f>VLOOKUP($A607,POOL!$H$2:$Q$974,7,FALSE)</f>
        <v>0</v>
      </c>
      <c r="E607" s="42">
        <f>VLOOKUP($A607,POOL!$H$2:$Q$974,3,FALSE)</f>
        <v>0</v>
      </c>
      <c r="F607" s="42">
        <f>VLOOKUP($A607,POOL!$H$2:$Q$974,4,FALSE)</f>
        <v>0</v>
      </c>
      <c r="O607" s="313">
        <f t="shared" si="9"/>
        <v>0</v>
      </c>
    </row>
    <row r="608" spans="1:15" ht="24" customHeight="1" x14ac:dyDescent="0.25">
      <c r="A608" s="39">
        <v>601</v>
      </c>
      <c r="B608" s="40">
        <f>VLOOKUP($A608,POOL!$H$2:$Q$974,5,FALSE)</f>
        <v>0</v>
      </c>
      <c r="C608" s="41" t="str">
        <f>VLOOKUP($A608,POOL!$H$2:$Q$974,6,FALSE)</f>
        <v>-</v>
      </c>
      <c r="D608" s="61">
        <f>VLOOKUP($A608,POOL!$H$2:$Q$974,7,FALSE)</f>
        <v>0</v>
      </c>
      <c r="E608" s="42">
        <f>VLOOKUP($A608,POOL!$H$2:$Q$974,3,FALSE)</f>
        <v>0</v>
      </c>
      <c r="F608" s="42">
        <f>VLOOKUP($A608,POOL!$H$2:$Q$974,4,FALSE)</f>
        <v>0</v>
      </c>
      <c r="O608" s="313">
        <f t="shared" si="9"/>
        <v>0</v>
      </c>
    </row>
    <row r="609" spans="1:15" ht="24" customHeight="1" x14ac:dyDescent="0.25">
      <c r="A609" s="39">
        <v>602</v>
      </c>
      <c r="B609" s="40">
        <f>VLOOKUP($A609,POOL!$H$2:$Q$974,5,FALSE)</f>
        <v>0</v>
      </c>
      <c r="C609" s="41" t="str">
        <f>VLOOKUP($A609,POOL!$H$2:$Q$974,6,FALSE)</f>
        <v>-</v>
      </c>
      <c r="D609" s="61">
        <f>VLOOKUP($A609,POOL!$H$2:$Q$974,7,FALSE)</f>
        <v>0</v>
      </c>
      <c r="E609" s="42">
        <f>VLOOKUP($A609,POOL!$H$2:$Q$974,3,FALSE)</f>
        <v>0</v>
      </c>
      <c r="F609" s="42">
        <f>VLOOKUP($A609,POOL!$H$2:$Q$974,4,FALSE)</f>
        <v>0</v>
      </c>
      <c r="O609" s="313">
        <f t="shared" si="9"/>
        <v>0</v>
      </c>
    </row>
    <row r="610" spans="1:15" ht="24" customHeight="1" x14ac:dyDescent="0.25">
      <c r="A610" s="39">
        <v>603</v>
      </c>
      <c r="B610" s="40">
        <f>VLOOKUP($A610,POOL!$H$2:$Q$974,5,FALSE)</f>
        <v>0</v>
      </c>
      <c r="C610" s="41" t="str">
        <f>VLOOKUP($A610,POOL!$H$2:$Q$974,6,FALSE)</f>
        <v>-</v>
      </c>
      <c r="D610" s="61">
        <f>VLOOKUP($A610,POOL!$H$2:$Q$974,7,FALSE)</f>
        <v>0</v>
      </c>
      <c r="E610" s="42">
        <f>VLOOKUP($A610,POOL!$H$2:$Q$974,3,FALSE)</f>
        <v>0</v>
      </c>
      <c r="F610" s="42">
        <f>VLOOKUP($A610,POOL!$H$2:$Q$974,4,FALSE)</f>
        <v>0</v>
      </c>
      <c r="O610" s="313">
        <f t="shared" si="9"/>
        <v>0</v>
      </c>
    </row>
    <row r="611" spans="1:15" ht="24" customHeight="1" x14ac:dyDescent="0.25">
      <c r="A611" s="39">
        <v>604</v>
      </c>
      <c r="B611" s="40">
        <f>VLOOKUP($A611,POOL!$H$2:$Q$974,5,FALSE)</f>
        <v>0</v>
      </c>
      <c r="C611" s="41" t="str">
        <f>VLOOKUP($A611,POOL!$H$2:$Q$974,6,FALSE)</f>
        <v>-</v>
      </c>
      <c r="D611" s="61">
        <f>VLOOKUP($A611,POOL!$H$2:$Q$974,7,FALSE)</f>
        <v>0</v>
      </c>
      <c r="E611" s="42">
        <f>VLOOKUP($A611,POOL!$H$2:$Q$974,3,FALSE)</f>
        <v>0</v>
      </c>
      <c r="F611" s="42">
        <f>VLOOKUP($A611,POOL!$H$2:$Q$974,4,FALSE)</f>
        <v>0</v>
      </c>
      <c r="O611" s="313">
        <f t="shared" si="9"/>
        <v>0</v>
      </c>
    </row>
    <row r="612" spans="1:15" ht="24" customHeight="1" x14ac:dyDescent="0.25">
      <c r="A612" s="39">
        <v>605</v>
      </c>
      <c r="B612" s="40">
        <f>VLOOKUP($A612,POOL!$H$2:$Q$974,5,FALSE)</f>
        <v>0</v>
      </c>
      <c r="C612" s="41" t="str">
        <f>VLOOKUP($A612,POOL!$H$2:$Q$974,6,FALSE)</f>
        <v>-</v>
      </c>
      <c r="D612" s="61">
        <f>VLOOKUP($A612,POOL!$H$2:$Q$974,7,FALSE)</f>
        <v>0</v>
      </c>
      <c r="E612" s="42">
        <f>VLOOKUP($A612,POOL!$H$2:$Q$974,3,FALSE)</f>
        <v>0</v>
      </c>
      <c r="F612" s="42">
        <f>VLOOKUP($A612,POOL!$H$2:$Q$974,4,FALSE)</f>
        <v>0</v>
      </c>
      <c r="O612" s="313">
        <f t="shared" si="9"/>
        <v>0</v>
      </c>
    </row>
    <row r="613" spans="1:15" ht="24" customHeight="1" x14ac:dyDescent="0.25">
      <c r="A613" s="39">
        <v>606</v>
      </c>
      <c r="B613" s="40">
        <f>VLOOKUP($A613,POOL!$H$2:$Q$974,5,FALSE)</f>
        <v>0</v>
      </c>
      <c r="C613" s="41" t="str">
        <f>VLOOKUP($A613,POOL!$H$2:$Q$974,6,FALSE)</f>
        <v>-</v>
      </c>
      <c r="D613" s="61">
        <f>VLOOKUP($A613,POOL!$H$2:$Q$974,7,FALSE)</f>
        <v>0</v>
      </c>
      <c r="E613" s="42">
        <f>VLOOKUP($A613,POOL!$H$2:$Q$974,3,FALSE)</f>
        <v>0</v>
      </c>
      <c r="F613" s="42">
        <f>VLOOKUP($A613,POOL!$H$2:$Q$974,4,FALSE)</f>
        <v>0</v>
      </c>
      <c r="O613" s="313">
        <f t="shared" si="9"/>
        <v>0</v>
      </c>
    </row>
    <row r="614" spans="1:15" ht="24" customHeight="1" x14ac:dyDescent="0.25">
      <c r="A614" s="39">
        <v>607</v>
      </c>
      <c r="B614" s="40">
        <f>VLOOKUP($A614,POOL!$H$2:$Q$974,5,FALSE)</f>
        <v>0</v>
      </c>
      <c r="C614" s="41" t="str">
        <f>VLOOKUP($A614,POOL!$H$2:$Q$974,6,FALSE)</f>
        <v>-</v>
      </c>
      <c r="D614" s="61">
        <f>VLOOKUP($A614,POOL!$H$2:$Q$974,7,FALSE)</f>
        <v>0</v>
      </c>
      <c r="E614" s="42">
        <f>VLOOKUP($A614,POOL!$H$2:$Q$974,3,FALSE)</f>
        <v>0</v>
      </c>
      <c r="F614" s="42">
        <f>VLOOKUP($A614,POOL!$H$2:$Q$974,4,FALSE)</f>
        <v>0</v>
      </c>
      <c r="O614" s="313">
        <f t="shared" si="9"/>
        <v>0</v>
      </c>
    </row>
    <row r="615" spans="1:15" ht="24" customHeight="1" x14ac:dyDescent="0.25">
      <c r="A615" s="39">
        <v>608</v>
      </c>
      <c r="B615" s="40">
        <f>VLOOKUP($A615,POOL!$H$2:$Q$974,5,FALSE)</f>
        <v>0</v>
      </c>
      <c r="C615" s="41" t="str">
        <f>VLOOKUP($A615,POOL!$H$2:$Q$974,6,FALSE)</f>
        <v>-</v>
      </c>
      <c r="D615" s="61">
        <f>VLOOKUP($A615,POOL!$H$2:$Q$974,7,FALSE)</f>
        <v>0</v>
      </c>
      <c r="E615" s="42">
        <f>VLOOKUP($A615,POOL!$H$2:$Q$974,3,FALSE)</f>
        <v>0</v>
      </c>
      <c r="F615" s="42">
        <f>VLOOKUP($A615,POOL!$H$2:$Q$974,4,FALSE)</f>
        <v>0</v>
      </c>
      <c r="O615" s="313">
        <f t="shared" si="9"/>
        <v>0</v>
      </c>
    </row>
    <row r="616" spans="1:15" ht="24" customHeight="1" x14ac:dyDescent="0.25">
      <c r="A616" s="39">
        <v>609</v>
      </c>
      <c r="B616" s="40">
        <f>VLOOKUP($A616,POOL!$H$2:$Q$974,5,FALSE)</f>
        <v>0</v>
      </c>
      <c r="C616" s="41" t="str">
        <f>VLOOKUP($A616,POOL!$H$2:$Q$974,6,FALSE)</f>
        <v>-</v>
      </c>
      <c r="D616" s="61">
        <f>VLOOKUP($A616,POOL!$H$2:$Q$974,7,FALSE)</f>
        <v>0</v>
      </c>
      <c r="E616" s="42">
        <f>VLOOKUP($A616,POOL!$H$2:$Q$974,3,FALSE)</f>
        <v>0</v>
      </c>
      <c r="F616" s="42">
        <f>VLOOKUP($A616,POOL!$H$2:$Q$974,4,FALSE)</f>
        <v>0</v>
      </c>
      <c r="O616" s="313">
        <f t="shared" si="9"/>
        <v>0</v>
      </c>
    </row>
    <row r="617" spans="1:15" ht="24" customHeight="1" x14ac:dyDescent="0.25">
      <c r="A617" s="39">
        <v>610</v>
      </c>
      <c r="B617" s="40">
        <f>VLOOKUP($A617,POOL!$H$2:$Q$974,5,FALSE)</f>
        <v>0</v>
      </c>
      <c r="C617" s="41" t="str">
        <f>VLOOKUP($A617,POOL!$H$2:$Q$974,6,FALSE)</f>
        <v>-</v>
      </c>
      <c r="D617" s="61">
        <f>VLOOKUP($A617,POOL!$H$2:$Q$974,7,FALSE)</f>
        <v>0</v>
      </c>
      <c r="E617" s="42">
        <f>VLOOKUP($A617,POOL!$H$2:$Q$974,3,FALSE)</f>
        <v>0</v>
      </c>
      <c r="F617" s="42">
        <f>VLOOKUP($A617,POOL!$H$2:$Q$974,4,FALSE)</f>
        <v>0</v>
      </c>
      <c r="O617" s="313">
        <f t="shared" si="9"/>
        <v>0</v>
      </c>
    </row>
    <row r="618" spans="1:15" ht="24" customHeight="1" x14ac:dyDescent="0.25">
      <c r="A618" s="39">
        <v>611</v>
      </c>
      <c r="B618" s="40">
        <f>VLOOKUP($A618,POOL!$H$2:$Q$974,5,FALSE)</f>
        <v>0</v>
      </c>
      <c r="C618" s="41" t="str">
        <f>VLOOKUP($A618,POOL!$H$2:$Q$974,6,FALSE)</f>
        <v>-</v>
      </c>
      <c r="D618" s="61">
        <f>VLOOKUP($A618,POOL!$H$2:$Q$974,7,FALSE)</f>
        <v>0</v>
      </c>
      <c r="E618" s="42">
        <f>VLOOKUP($A618,POOL!$H$2:$Q$974,3,FALSE)</f>
        <v>0</v>
      </c>
      <c r="F618" s="42">
        <f>VLOOKUP($A618,POOL!$H$2:$Q$974,4,FALSE)</f>
        <v>0</v>
      </c>
      <c r="O618" s="313">
        <f t="shared" si="9"/>
        <v>0</v>
      </c>
    </row>
    <row r="619" spans="1:15" ht="24" customHeight="1" x14ac:dyDescent="0.25">
      <c r="A619" s="39">
        <v>612</v>
      </c>
      <c r="B619" s="40">
        <f>VLOOKUP($A619,POOL!$H$2:$Q$974,5,FALSE)</f>
        <v>0</v>
      </c>
      <c r="C619" s="41" t="str">
        <f>VLOOKUP($A619,POOL!$H$2:$Q$974,6,FALSE)</f>
        <v>-</v>
      </c>
      <c r="D619" s="61">
        <f>VLOOKUP($A619,POOL!$H$2:$Q$974,7,FALSE)</f>
        <v>0</v>
      </c>
      <c r="E619" s="42">
        <f>VLOOKUP($A619,POOL!$H$2:$Q$974,3,FALSE)</f>
        <v>0</v>
      </c>
      <c r="F619" s="42">
        <f>VLOOKUP($A619,POOL!$H$2:$Q$974,4,FALSE)</f>
        <v>0</v>
      </c>
      <c r="O619" s="313">
        <f t="shared" si="9"/>
        <v>0</v>
      </c>
    </row>
    <row r="620" spans="1:15" ht="24" customHeight="1" x14ac:dyDescent="0.25">
      <c r="A620" s="39">
        <v>613</v>
      </c>
      <c r="B620" s="40">
        <f>VLOOKUP($A620,POOL!$H$2:$Q$974,5,FALSE)</f>
        <v>0</v>
      </c>
      <c r="C620" s="41" t="str">
        <f>VLOOKUP($A620,POOL!$H$2:$Q$974,6,FALSE)</f>
        <v>-</v>
      </c>
      <c r="D620" s="61">
        <f>VLOOKUP($A620,POOL!$H$2:$Q$974,7,FALSE)</f>
        <v>0</v>
      </c>
      <c r="E620" s="42">
        <f>VLOOKUP($A620,POOL!$H$2:$Q$974,3,FALSE)</f>
        <v>0</v>
      </c>
      <c r="F620" s="42">
        <f>VLOOKUP($A620,POOL!$H$2:$Q$974,4,FALSE)</f>
        <v>0</v>
      </c>
      <c r="O620" s="313">
        <f t="shared" si="9"/>
        <v>0</v>
      </c>
    </row>
    <row r="621" spans="1:15" ht="24" customHeight="1" x14ac:dyDescent="0.25">
      <c r="A621" s="39">
        <v>614</v>
      </c>
      <c r="B621" s="40">
        <f>VLOOKUP($A621,POOL!$H$2:$Q$974,5,FALSE)</f>
        <v>0</v>
      </c>
      <c r="C621" s="41" t="str">
        <f>VLOOKUP($A621,POOL!$H$2:$Q$974,6,FALSE)</f>
        <v>-</v>
      </c>
      <c r="D621" s="61">
        <f>VLOOKUP($A621,POOL!$H$2:$Q$974,7,FALSE)</f>
        <v>0</v>
      </c>
      <c r="E621" s="42">
        <f>VLOOKUP($A621,POOL!$H$2:$Q$974,3,FALSE)</f>
        <v>0</v>
      </c>
      <c r="F621" s="42">
        <f>VLOOKUP($A621,POOL!$H$2:$Q$974,4,FALSE)</f>
        <v>0</v>
      </c>
      <c r="O621" s="313">
        <f t="shared" si="9"/>
        <v>0</v>
      </c>
    </row>
    <row r="622" spans="1:15" ht="24" customHeight="1" x14ac:dyDescent="0.25">
      <c r="A622" s="39">
        <v>615</v>
      </c>
      <c r="B622" s="40">
        <f>VLOOKUP($A622,POOL!$H$2:$Q$974,5,FALSE)</f>
        <v>0</v>
      </c>
      <c r="C622" s="41" t="str">
        <f>VLOOKUP($A622,POOL!$H$2:$Q$974,6,FALSE)</f>
        <v>-</v>
      </c>
      <c r="D622" s="61">
        <f>VLOOKUP($A622,POOL!$H$2:$Q$974,7,FALSE)</f>
        <v>0</v>
      </c>
      <c r="E622" s="42">
        <f>VLOOKUP($A622,POOL!$H$2:$Q$974,3,FALSE)</f>
        <v>0</v>
      </c>
      <c r="F622" s="42">
        <f>VLOOKUP($A622,POOL!$H$2:$Q$974,4,FALSE)</f>
        <v>0</v>
      </c>
      <c r="O622" s="313">
        <f t="shared" si="9"/>
        <v>0</v>
      </c>
    </row>
    <row r="623" spans="1:15" ht="24" customHeight="1" x14ac:dyDescent="0.25">
      <c r="A623" s="39">
        <v>616</v>
      </c>
      <c r="B623" s="40">
        <f>VLOOKUP($A623,POOL!$H$2:$Q$974,5,FALSE)</f>
        <v>0</v>
      </c>
      <c r="C623" s="41" t="str">
        <f>VLOOKUP($A623,POOL!$H$2:$Q$974,6,FALSE)</f>
        <v>-</v>
      </c>
      <c r="D623" s="61">
        <f>VLOOKUP($A623,POOL!$H$2:$Q$974,7,FALSE)</f>
        <v>0</v>
      </c>
      <c r="E623" s="42">
        <f>VLOOKUP($A623,POOL!$H$2:$Q$974,3,FALSE)</f>
        <v>0</v>
      </c>
      <c r="F623" s="42">
        <f>VLOOKUP($A623,POOL!$H$2:$Q$974,4,FALSE)</f>
        <v>0</v>
      </c>
      <c r="O623" s="313">
        <f t="shared" si="9"/>
        <v>0</v>
      </c>
    </row>
    <row r="624" spans="1:15" ht="24" customHeight="1" x14ac:dyDescent="0.25">
      <c r="A624" s="39">
        <v>617</v>
      </c>
      <c r="B624" s="40">
        <f>VLOOKUP($A624,POOL!$H$2:$Q$974,5,FALSE)</f>
        <v>0</v>
      </c>
      <c r="C624" s="41" t="str">
        <f>VLOOKUP($A624,POOL!$H$2:$Q$974,6,FALSE)</f>
        <v>-</v>
      </c>
      <c r="D624" s="61">
        <f>VLOOKUP($A624,POOL!$H$2:$Q$974,7,FALSE)</f>
        <v>0</v>
      </c>
      <c r="E624" s="42">
        <f>VLOOKUP($A624,POOL!$H$2:$Q$974,3,FALSE)</f>
        <v>0</v>
      </c>
      <c r="F624" s="42">
        <f>VLOOKUP($A624,POOL!$H$2:$Q$974,4,FALSE)</f>
        <v>0</v>
      </c>
      <c r="O624" s="313">
        <f t="shared" si="9"/>
        <v>0</v>
      </c>
    </row>
    <row r="625" spans="1:15" ht="24" customHeight="1" x14ac:dyDescent="0.25">
      <c r="A625" s="39">
        <v>618</v>
      </c>
      <c r="B625" s="40">
        <f>VLOOKUP($A625,POOL!$H$2:$Q$974,5,FALSE)</f>
        <v>0</v>
      </c>
      <c r="C625" s="41" t="str">
        <f>VLOOKUP($A625,POOL!$H$2:$Q$974,6,FALSE)</f>
        <v>-</v>
      </c>
      <c r="D625" s="61">
        <f>VLOOKUP($A625,POOL!$H$2:$Q$974,7,FALSE)</f>
        <v>0</v>
      </c>
      <c r="E625" s="42">
        <f>VLOOKUP($A625,POOL!$H$2:$Q$974,3,FALSE)</f>
        <v>0</v>
      </c>
      <c r="F625" s="42">
        <f>VLOOKUP($A625,POOL!$H$2:$Q$974,4,FALSE)</f>
        <v>0</v>
      </c>
      <c r="O625" s="313">
        <f t="shared" si="9"/>
        <v>0</v>
      </c>
    </row>
    <row r="626" spans="1:15" ht="24" customHeight="1" x14ac:dyDescent="0.25">
      <c r="A626" s="39">
        <v>619</v>
      </c>
      <c r="B626" s="40">
        <f>VLOOKUP($A626,POOL!$H$2:$Q$974,5,FALSE)</f>
        <v>0</v>
      </c>
      <c r="C626" s="41" t="str">
        <f>VLOOKUP($A626,POOL!$H$2:$Q$974,6,FALSE)</f>
        <v>-</v>
      </c>
      <c r="D626" s="61">
        <f>VLOOKUP($A626,POOL!$H$2:$Q$974,7,FALSE)</f>
        <v>0</v>
      </c>
      <c r="E626" s="42">
        <f>VLOOKUP($A626,POOL!$H$2:$Q$974,3,FALSE)</f>
        <v>0</v>
      </c>
      <c r="F626" s="42">
        <f>VLOOKUP($A626,POOL!$H$2:$Q$974,4,FALSE)</f>
        <v>0</v>
      </c>
      <c r="O626" s="313">
        <f t="shared" si="9"/>
        <v>0</v>
      </c>
    </row>
    <row r="627" spans="1:15" ht="24" customHeight="1" x14ac:dyDescent="0.25">
      <c r="A627" s="39">
        <v>620</v>
      </c>
      <c r="B627" s="40">
        <f>VLOOKUP($A627,POOL!$H$2:$Q$974,5,FALSE)</f>
        <v>0</v>
      </c>
      <c r="C627" s="41" t="str">
        <f>VLOOKUP($A627,POOL!$H$2:$Q$974,6,FALSE)</f>
        <v>-</v>
      </c>
      <c r="D627" s="61">
        <f>VLOOKUP($A627,POOL!$H$2:$Q$974,7,FALSE)</f>
        <v>0</v>
      </c>
      <c r="E627" s="42">
        <f>VLOOKUP($A627,POOL!$H$2:$Q$974,3,FALSE)</f>
        <v>0</v>
      </c>
      <c r="F627" s="42">
        <f>VLOOKUP($A627,POOL!$H$2:$Q$974,4,FALSE)</f>
        <v>0</v>
      </c>
      <c r="O627" s="313">
        <f t="shared" si="9"/>
        <v>0</v>
      </c>
    </row>
    <row r="628" spans="1:15" ht="24" customHeight="1" x14ac:dyDescent="0.25">
      <c r="A628" s="39">
        <v>621</v>
      </c>
      <c r="B628" s="40">
        <f>VLOOKUP($A628,POOL!$H$2:$Q$974,5,FALSE)</f>
        <v>0</v>
      </c>
      <c r="C628" s="41" t="str">
        <f>VLOOKUP($A628,POOL!$H$2:$Q$974,6,FALSE)</f>
        <v>-</v>
      </c>
      <c r="D628" s="61">
        <f>VLOOKUP($A628,POOL!$H$2:$Q$974,7,FALSE)</f>
        <v>0</v>
      </c>
      <c r="E628" s="42">
        <f>VLOOKUP($A628,POOL!$H$2:$Q$974,3,FALSE)</f>
        <v>0</v>
      </c>
      <c r="F628" s="42">
        <f>VLOOKUP($A628,POOL!$H$2:$Q$974,4,FALSE)</f>
        <v>0</v>
      </c>
      <c r="O628" s="313">
        <f t="shared" si="9"/>
        <v>0</v>
      </c>
    </row>
    <row r="629" spans="1:15" ht="24" customHeight="1" x14ac:dyDescent="0.25">
      <c r="A629" s="39">
        <v>622</v>
      </c>
      <c r="B629" s="40">
        <f>VLOOKUP($A629,POOL!$H$2:$Q$974,5,FALSE)</f>
        <v>0</v>
      </c>
      <c r="C629" s="41" t="str">
        <f>VLOOKUP($A629,POOL!$H$2:$Q$974,6,FALSE)</f>
        <v>-</v>
      </c>
      <c r="D629" s="61">
        <f>VLOOKUP($A629,POOL!$H$2:$Q$974,7,FALSE)</f>
        <v>0</v>
      </c>
      <c r="E629" s="42">
        <f>VLOOKUP($A629,POOL!$H$2:$Q$974,3,FALSE)</f>
        <v>0</v>
      </c>
      <c r="F629" s="42">
        <f>VLOOKUP($A629,POOL!$H$2:$Q$974,4,FALSE)</f>
        <v>0</v>
      </c>
      <c r="O629" s="313">
        <f t="shared" si="9"/>
        <v>0</v>
      </c>
    </row>
    <row r="630" spans="1:15" ht="24" customHeight="1" x14ac:dyDescent="0.25">
      <c r="A630" s="39">
        <v>623</v>
      </c>
      <c r="B630" s="40">
        <f>VLOOKUP($A630,POOL!$H$2:$Q$974,5,FALSE)</f>
        <v>0</v>
      </c>
      <c r="C630" s="41" t="str">
        <f>VLOOKUP($A630,POOL!$H$2:$Q$974,6,FALSE)</f>
        <v>-</v>
      </c>
      <c r="D630" s="61">
        <f>VLOOKUP($A630,POOL!$H$2:$Q$974,7,FALSE)</f>
        <v>0</v>
      </c>
      <c r="E630" s="42">
        <f>VLOOKUP($A630,POOL!$H$2:$Q$974,3,FALSE)</f>
        <v>0</v>
      </c>
      <c r="F630" s="42">
        <f>VLOOKUP($A630,POOL!$H$2:$Q$974,4,FALSE)</f>
        <v>0</v>
      </c>
      <c r="O630" s="313">
        <f t="shared" si="9"/>
        <v>0</v>
      </c>
    </row>
    <row r="631" spans="1:15" ht="24" customHeight="1" x14ac:dyDescent="0.25">
      <c r="A631" s="39">
        <v>624</v>
      </c>
      <c r="B631" s="40">
        <f>VLOOKUP($A631,POOL!$H$2:$Q$974,5,FALSE)</f>
        <v>0</v>
      </c>
      <c r="C631" s="41" t="str">
        <f>VLOOKUP($A631,POOL!$H$2:$Q$974,6,FALSE)</f>
        <v>-</v>
      </c>
      <c r="D631" s="61">
        <f>VLOOKUP($A631,POOL!$H$2:$Q$974,7,FALSE)</f>
        <v>0</v>
      </c>
      <c r="E631" s="42">
        <f>VLOOKUP($A631,POOL!$H$2:$Q$974,3,FALSE)</f>
        <v>0</v>
      </c>
      <c r="F631" s="42">
        <f>VLOOKUP($A631,POOL!$H$2:$Q$974,4,FALSE)</f>
        <v>0</v>
      </c>
      <c r="O631" s="313">
        <f t="shared" si="9"/>
        <v>0</v>
      </c>
    </row>
    <row r="632" spans="1:15" ht="24" customHeight="1" x14ac:dyDescent="0.25">
      <c r="A632" s="39">
        <v>625</v>
      </c>
      <c r="B632" s="40">
        <f>VLOOKUP($A632,POOL!$H$2:$Q$974,5,FALSE)</f>
        <v>0</v>
      </c>
      <c r="C632" s="41" t="str">
        <f>VLOOKUP($A632,POOL!$H$2:$Q$974,6,FALSE)</f>
        <v>-</v>
      </c>
      <c r="D632" s="61">
        <f>VLOOKUP($A632,POOL!$H$2:$Q$974,7,FALSE)</f>
        <v>0</v>
      </c>
      <c r="E632" s="42">
        <f>VLOOKUP($A632,POOL!$H$2:$Q$974,3,FALSE)</f>
        <v>0</v>
      </c>
      <c r="F632" s="42">
        <f>VLOOKUP($A632,POOL!$H$2:$Q$974,4,FALSE)</f>
        <v>0</v>
      </c>
      <c r="O632" s="313">
        <f t="shared" si="9"/>
        <v>0</v>
      </c>
    </row>
    <row r="633" spans="1:15" ht="24" customHeight="1" x14ac:dyDescent="0.25">
      <c r="A633" s="39">
        <v>626</v>
      </c>
      <c r="B633" s="40">
        <f>VLOOKUP($A633,POOL!$H$2:$Q$974,5,FALSE)</f>
        <v>0</v>
      </c>
      <c r="C633" s="41" t="str">
        <f>VLOOKUP($A633,POOL!$H$2:$Q$974,6,FALSE)</f>
        <v>-</v>
      </c>
      <c r="D633" s="61">
        <f>VLOOKUP($A633,POOL!$H$2:$Q$974,7,FALSE)</f>
        <v>0</v>
      </c>
      <c r="E633" s="42">
        <f>VLOOKUP($A633,POOL!$H$2:$Q$974,3,FALSE)</f>
        <v>0</v>
      </c>
      <c r="F633" s="42">
        <f>VLOOKUP($A633,POOL!$H$2:$Q$974,4,FALSE)</f>
        <v>0</v>
      </c>
      <c r="O633" s="313">
        <f t="shared" si="9"/>
        <v>0</v>
      </c>
    </row>
    <row r="634" spans="1:15" ht="24" customHeight="1" x14ac:dyDescent="0.25">
      <c r="A634" s="39">
        <v>627</v>
      </c>
      <c r="B634" s="40">
        <f>VLOOKUP($A634,POOL!$H$2:$Q$974,5,FALSE)</f>
        <v>0</v>
      </c>
      <c r="C634" s="41" t="str">
        <f>VLOOKUP($A634,POOL!$H$2:$Q$974,6,FALSE)</f>
        <v>-</v>
      </c>
      <c r="D634" s="61">
        <f>VLOOKUP($A634,POOL!$H$2:$Q$974,7,FALSE)</f>
        <v>0</v>
      </c>
      <c r="E634" s="42">
        <f>VLOOKUP($A634,POOL!$H$2:$Q$974,3,FALSE)</f>
        <v>0</v>
      </c>
      <c r="F634" s="42">
        <f>VLOOKUP($A634,POOL!$H$2:$Q$974,4,FALSE)</f>
        <v>0</v>
      </c>
      <c r="O634" s="313">
        <f t="shared" si="9"/>
        <v>0</v>
      </c>
    </row>
    <row r="635" spans="1:15" ht="24" customHeight="1" x14ac:dyDescent="0.25">
      <c r="A635" s="39">
        <v>628</v>
      </c>
      <c r="B635" s="40">
        <f>VLOOKUP($A635,POOL!$H$2:$Q$974,5,FALSE)</f>
        <v>0</v>
      </c>
      <c r="C635" s="41" t="str">
        <f>VLOOKUP($A635,POOL!$H$2:$Q$974,6,FALSE)</f>
        <v>-</v>
      </c>
      <c r="D635" s="61">
        <f>VLOOKUP($A635,POOL!$H$2:$Q$974,7,FALSE)</f>
        <v>0</v>
      </c>
      <c r="E635" s="42">
        <f>VLOOKUP($A635,POOL!$H$2:$Q$974,3,FALSE)</f>
        <v>0</v>
      </c>
      <c r="F635" s="42">
        <f>VLOOKUP($A635,POOL!$H$2:$Q$974,4,FALSE)</f>
        <v>0</v>
      </c>
      <c r="O635" s="313">
        <f t="shared" si="9"/>
        <v>0</v>
      </c>
    </row>
    <row r="636" spans="1:15" ht="24" customHeight="1" x14ac:dyDescent="0.25">
      <c r="A636" s="39">
        <v>629</v>
      </c>
      <c r="B636" s="40">
        <f>VLOOKUP($A636,POOL!$H$2:$Q$974,5,FALSE)</f>
        <v>0</v>
      </c>
      <c r="C636" s="41" t="str">
        <f>VLOOKUP($A636,POOL!$H$2:$Q$974,6,FALSE)</f>
        <v>-</v>
      </c>
      <c r="D636" s="61">
        <f>VLOOKUP($A636,POOL!$H$2:$Q$974,7,FALSE)</f>
        <v>0</v>
      </c>
      <c r="E636" s="42">
        <f>VLOOKUP($A636,POOL!$H$2:$Q$974,3,FALSE)</f>
        <v>0</v>
      </c>
      <c r="F636" s="42">
        <f>VLOOKUP($A636,POOL!$H$2:$Q$974,4,FALSE)</f>
        <v>0</v>
      </c>
      <c r="O636" s="313">
        <f t="shared" si="9"/>
        <v>0</v>
      </c>
    </row>
    <row r="637" spans="1:15" ht="24" customHeight="1" x14ac:dyDescent="0.25">
      <c r="A637" s="39">
        <v>630</v>
      </c>
      <c r="B637" s="40">
        <f>VLOOKUP($A637,POOL!$H$2:$Q$974,5,FALSE)</f>
        <v>0</v>
      </c>
      <c r="C637" s="41" t="str">
        <f>VLOOKUP($A637,POOL!$H$2:$Q$974,6,FALSE)</f>
        <v>-</v>
      </c>
      <c r="D637" s="61">
        <f>VLOOKUP($A637,POOL!$H$2:$Q$974,7,FALSE)</f>
        <v>0</v>
      </c>
      <c r="E637" s="42">
        <f>VLOOKUP($A637,POOL!$H$2:$Q$974,3,FALSE)</f>
        <v>0</v>
      </c>
      <c r="F637" s="42">
        <f>VLOOKUP($A637,POOL!$H$2:$Q$974,4,FALSE)</f>
        <v>0</v>
      </c>
      <c r="O637" s="313">
        <f t="shared" si="9"/>
        <v>0</v>
      </c>
    </row>
    <row r="638" spans="1:15" ht="24" customHeight="1" x14ac:dyDescent="0.25">
      <c r="A638" s="39">
        <v>631</v>
      </c>
      <c r="B638" s="40">
        <f>VLOOKUP($A638,POOL!$H$2:$Q$974,5,FALSE)</f>
        <v>0</v>
      </c>
      <c r="C638" s="41" t="str">
        <f>VLOOKUP($A638,POOL!$H$2:$Q$974,6,FALSE)</f>
        <v>-</v>
      </c>
      <c r="D638" s="61">
        <f>VLOOKUP($A638,POOL!$H$2:$Q$974,7,FALSE)</f>
        <v>0</v>
      </c>
      <c r="E638" s="42">
        <f>VLOOKUP($A638,POOL!$H$2:$Q$974,3,FALSE)</f>
        <v>0</v>
      </c>
      <c r="F638" s="42">
        <f>VLOOKUP($A638,POOL!$H$2:$Q$974,4,FALSE)</f>
        <v>0</v>
      </c>
      <c r="O638" s="313">
        <f t="shared" si="9"/>
        <v>0</v>
      </c>
    </row>
    <row r="639" spans="1:15" ht="24" customHeight="1" x14ac:dyDescent="0.25">
      <c r="A639" s="39">
        <v>632</v>
      </c>
      <c r="B639" s="40">
        <f>VLOOKUP($A639,POOL!$H$2:$Q$974,5,FALSE)</f>
        <v>0</v>
      </c>
      <c r="C639" s="41" t="str">
        <f>VLOOKUP($A639,POOL!$H$2:$Q$974,6,FALSE)</f>
        <v>-</v>
      </c>
      <c r="D639" s="61">
        <f>VLOOKUP($A639,POOL!$H$2:$Q$974,7,FALSE)</f>
        <v>0</v>
      </c>
      <c r="E639" s="42">
        <f>VLOOKUP($A639,POOL!$H$2:$Q$974,3,FALSE)</f>
        <v>0</v>
      </c>
      <c r="F639" s="42">
        <f>VLOOKUP($A639,POOL!$H$2:$Q$974,4,FALSE)</f>
        <v>0</v>
      </c>
      <c r="O639" s="313">
        <f t="shared" si="9"/>
        <v>0</v>
      </c>
    </row>
    <row r="640" spans="1:15" ht="24" customHeight="1" x14ac:dyDescent="0.25">
      <c r="A640" s="39">
        <v>633</v>
      </c>
      <c r="B640" s="40">
        <f>VLOOKUP($A640,POOL!$H$2:$Q$974,5,FALSE)</f>
        <v>0</v>
      </c>
      <c r="C640" s="41" t="str">
        <f>VLOOKUP($A640,POOL!$H$2:$Q$974,6,FALSE)</f>
        <v>-</v>
      </c>
      <c r="D640" s="61">
        <f>VLOOKUP($A640,POOL!$H$2:$Q$974,7,FALSE)</f>
        <v>0</v>
      </c>
      <c r="E640" s="42">
        <f>VLOOKUP($A640,POOL!$H$2:$Q$974,3,FALSE)</f>
        <v>0</v>
      </c>
      <c r="F640" s="42">
        <f>VLOOKUP($A640,POOL!$H$2:$Q$974,4,FALSE)</f>
        <v>0</v>
      </c>
      <c r="O640" s="313">
        <f t="shared" si="9"/>
        <v>0</v>
      </c>
    </row>
    <row r="641" spans="1:15" ht="24" customHeight="1" x14ac:dyDescent="0.25">
      <c r="A641" s="39">
        <v>634</v>
      </c>
      <c r="B641" s="40">
        <f>VLOOKUP($A641,POOL!$H$2:$Q$974,5,FALSE)</f>
        <v>0</v>
      </c>
      <c r="C641" s="41" t="str">
        <f>VLOOKUP($A641,POOL!$H$2:$Q$974,6,FALSE)</f>
        <v>-</v>
      </c>
      <c r="D641" s="61">
        <f>VLOOKUP($A641,POOL!$H$2:$Q$974,7,FALSE)</f>
        <v>0</v>
      </c>
      <c r="E641" s="42">
        <f>VLOOKUP($A641,POOL!$H$2:$Q$974,3,FALSE)</f>
        <v>0</v>
      </c>
      <c r="F641" s="42">
        <f>VLOOKUP($A641,POOL!$H$2:$Q$974,4,FALSE)</f>
        <v>0</v>
      </c>
      <c r="O641" s="313">
        <f t="shared" si="9"/>
        <v>0</v>
      </c>
    </row>
    <row r="642" spans="1:15" ht="24" customHeight="1" x14ac:dyDescent="0.25">
      <c r="A642" s="39">
        <v>635</v>
      </c>
      <c r="B642" s="40">
        <f>VLOOKUP($A642,POOL!$H$2:$Q$974,5,FALSE)</f>
        <v>0</v>
      </c>
      <c r="C642" s="41" t="str">
        <f>VLOOKUP($A642,POOL!$H$2:$Q$974,6,FALSE)</f>
        <v>-</v>
      </c>
      <c r="D642" s="61">
        <f>VLOOKUP($A642,POOL!$H$2:$Q$974,7,FALSE)</f>
        <v>0</v>
      </c>
      <c r="E642" s="42">
        <f>VLOOKUP($A642,POOL!$H$2:$Q$974,3,FALSE)</f>
        <v>0</v>
      </c>
      <c r="F642" s="42">
        <f>VLOOKUP($A642,POOL!$H$2:$Q$974,4,FALSE)</f>
        <v>0</v>
      </c>
      <c r="O642" s="313">
        <f t="shared" si="9"/>
        <v>0</v>
      </c>
    </row>
    <row r="643" spans="1:15" ht="24" customHeight="1" x14ac:dyDescent="0.25">
      <c r="A643" s="39">
        <v>636</v>
      </c>
      <c r="B643" s="40">
        <f>VLOOKUP($A643,POOL!$H$2:$Q$974,5,FALSE)</f>
        <v>0</v>
      </c>
      <c r="C643" s="41" t="str">
        <f>VLOOKUP($A643,POOL!$H$2:$Q$974,6,FALSE)</f>
        <v>-</v>
      </c>
      <c r="D643" s="61">
        <f>VLOOKUP($A643,POOL!$H$2:$Q$974,7,FALSE)</f>
        <v>0</v>
      </c>
      <c r="E643" s="42">
        <f>VLOOKUP($A643,POOL!$H$2:$Q$974,3,FALSE)</f>
        <v>0</v>
      </c>
      <c r="F643" s="42">
        <f>VLOOKUP($A643,POOL!$H$2:$Q$974,4,FALSE)</f>
        <v>0</v>
      </c>
      <c r="O643" s="313">
        <f t="shared" si="9"/>
        <v>0</v>
      </c>
    </row>
    <row r="644" spans="1:15" ht="24" customHeight="1" x14ac:dyDescent="0.25">
      <c r="A644" s="39">
        <v>637</v>
      </c>
      <c r="B644" s="40">
        <f>VLOOKUP($A644,POOL!$H$2:$Q$974,5,FALSE)</f>
        <v>0</v>
      </c>
      <c r="C644" s="41" t="str">
        <f>VLOOKUP($A644,POOL!$H$2:$Q$974,6,FALSE)</f>
        <v>-</v>
      </c>
      <c r="D644" s="61">
        <f>VLOOKUP($A644,POOL!$H$2:$Q$974,7,FALSE)</f>
        <v>0</v>
      </c>
      <c r="E644" s="42">
        <f>VLOOKUP($A644,POOL!$H$2:$Q$974,3,FALSE)</f>
        <v>0</v>
      </c>
      <c r="F644" s="42">
        <f>VLOOKUP($A644,POOL!$H$2:$Q$974,4,FALSE)</f>
        <v>0</v>
      </c>
      <c r="O644" s="313">
        <f t="shared" si="9"/>
        <v>0</v>
      </c>
    </row>
    <row r="645" spans="1:15" ht="24" customHeight="1" x14ac:dyDescent="0.25">
      <c r="A645" s="39">
        <v>638</v>
      </c>
      <c r="B645" s="40">
        <f>VLOOKUP($A645,POOL!$H$2:$Q$974,5,FALSE)</f>
        <v>0</v>
      </c>
      <c r="C645" s="41" t="str">
        <f>VLOOKUP($A645,POOL!$H$2:$Q$974,6,FALSE)</f>
        <v>-</v>
      </c>
      <c r="D645" s="61">
        <f>VLOOKUP($A645,POOL!$H$2:$Q$974,7,FALSE)</f>
        <v>0</v>
      </c>
      <c r="E645" s="42">
        <f>VLOOKUP($A645,POOL!$H$2:$Q$974,3,FALSE)</f>
        <v>0</v>
      </c>
      <c r="F645" s="42">
        <f>VLOOKUP($A645,POOL!$H$2:$Q$974,4,FALSE)</f>
        <v>0</v>
      </c>
      <c r="O645" s="313">
        <f t="shared" si="9"/>
        <v>0</v>
      </c>
    </row>
    <row r="646" spans="1:15" ht="24" customHeight="1" x14ac:dyDescent="0.25">
      <c r="A646" s="39">
        <v>639</v>
      </c>
      <c r="B646" s="40">
        <f>VLOOKUP($A646,POOL!$H$2:$Q$974,5,FALSE)</f>
        <v>0</v>
      </c>
      <c r="C646" s="41" t="str">
        <f>VLOOKUP($A646,POOL!$H$2:$Q$974,6,FALSE)</f>
        <v>-</v>
      </c>
      <c r="D646" s="61">
        <f>VLOOKUP($A646,POOL!$H$2:$Q$974,7,FALSE)</f>
        <v>0</v>
      </c>
      <c r="E646" s="42">
        <f>VLOOKUP($A646,POOL!$H$2:$Q$974,3,FALSE)</f>
        <v>0</v>
      </c>
      <c r="F646" s="42">
        <f>VLOOKUP($A646,POOL!$H$2:$Q$974,4,FALSE)</f>
        <v>0</v>
      </c>
      <c r="O646" s="313">
        <f t="shared" si="9"/>
        <v>0</v>
      </c>
    </row>
    <row r="647" spans="1:15" ht="24" customHeight="1" x14ac:dyDescent="0.25">
      <c r="A647" s="39">
        <v>640</v>
      </c>
      <c r="B647" s="40">
        <f>VLOOKUP($A647,POOL!$H$2:$Q$974,5,FALSE)</f>
        <v>0</v>
      </c>
      <c r="C647" s="41" t="str">
        <f>VLOOKUP($A647,POOL!$H$2:$Q$974,6,FALSE)</f>
        <v>-</v>
      </c>
      <c r="D647" s="61">
        <f>VLOOKUP($A647,POOL!$H$2:$Q$974,7,FALSE)</f>
        <v>0</v>
      </c>
      <c r="E647" s="42">
        <f>VLOOKUP($A647,POOL!$H$2:$Q$974,3,FALSE)</f>
        <v>0</v>
      </c>
      <c r="F647" s="42">
        <f>VLOOKUP($A647,POOL!$H$2:$Q$974,4,FALSE)</f>
        <v>0</v>
      </c>
      <c r="O647" s="313">
        <f t="shared" si="9"/>
        <v>0</v>
      </c>
    </row>
    <row r="648" spans="1:15" ht="24" customHeight="1" x14ac:dyDescent="0.25">
      <c r="A648" s="39">
        <v>641</v>
      </c>
      <c r="B648" s="40">
        <f>VLOOKUP($A648,POOL!$H$2:$Q$974,5,FALSE)</f>
        <v>0</v>
      </c>
      <c r="C648" s="41" t="str">
        <f>VLOOKUP($A648,POOL!$H$2:$Q$974,6,FALSE)</f>
        <v>-</v>
      </c>
      <c r="D648" s="61">
        <f>VLOOKUP($A648,POOL!$H$2:$Q$974,7,FALSE)</f>
        <v>0</v>
      </c>
      <c r="E648" s="42">
        <f>VLOOKUP($A648,POOL!$H$2:$Q$974,3,FALSE)</f>
        <v>0</v>
      </c>
      <c r="F648" s="42">
        <f>VLOOKUP($A648,POOL!$H$2:$Q$974,4,FALSE)</f>
        <v>0</v>
      </c>
      <c r="O648" s="313">
        <f t="shared" si="9"/>
        <v>0</v>
      </c>
    </row>
    <row r="649" spans="1:15" ht="24" customHeight="1" x14ac:dyDescent="0.25">
      <c r="A649" s="39">
        <v>642</v>
      </c>
      <c r="B649" s="40">
        <f>VLOOKUP($A649,POOL!$H$2:$Q$974,5,FALSE)</f>
        <v>0</v>
      </c>
      <c r="C649" s="41" t="str">
        <f>VLOOKUP($A649,POOL!$H$2:$Q$974,6,FALSE)</f>
        <v>-</v>
      </c>
      <c r="D649" s="61">
        <f>VLOOKUP($A649,POOL!$H$2:$Q$974,7,FALSE)</f>
        <v>0</v>
      </c>
      <c r="E649" s="42">
        <f>VLOOKUP($A649,POOL!$H$2:$Q$974,3,FALSE)</f>
        <v>0</v>
      </c>
      <c r="F649" s="42">
        <f>VLOOKUP($A649,POOL!$H$2:$Q$974,4,FALSE)</f>
        <v>0</v>
      </c>
      <c r="O649" s="313">
        <f t="shared" ref="O649:O712" si="10">IF(B649&gt;0,1,0)</f>
        <v>0</v>
      </c>
    </row>
    <row r="650" spans="1:15" ht="24" customHeight="1" x14ac:dyDescent="0.25">
      <c r="A650" s="39">
        <v>643</v>
      </c>
      <c r="B650" s="40">
        <f>VLOOKUP($A650,POOL!$H$2:$Q$974,5,FALSE)</f>
        <v>0</v>
      </c>
      <c r="C650" s="41" t="str">
        <f>VLOOKUP($A650,POOL!$H$2:$Q$974,6,FALSE)</f>
        <v>-</v>
      </c>
      <c r="D650" s="61">
        <f>VLOOKUP($A650,POOL!$H$2:$Q$974,7,FALSE)</f>
        <v>0</v>
      </c>
      <c r="E650" s="42">
        <f>VLOOKUP($A650,POOL!$H$2:$Q$974,3,FALSE)</f>
        <v>0</v>
      </c>
      <c r="F650" s="42">
        <f>VLOOKUP($A650,POOL!$H$2:$Q$974,4,FALSE)</f>
        <v>0</v>
      </c>
      <c r="O650" s="313">
        <f t="shared" si="10"/>
        <v>0</v>
      </c>
    </row>
    <row r="651" spans="1:15" ht="24" customHeight="1" x14ac:dyDescent="0.25">
      <c r="A651" s="39">
        <v>644</v>
      </c>
      <c r="B651" s="40">
        <f>VLOOKUP($A651,POOL!$H$2:$Q$974,5,FALSE)</f>
        <v>0</v>
      </c>
      <c r="C651" s="41" t="str">
        <f>VLOOKUP($A651,POOL!$H$2:$Q$974,6,FALSE)</f>
        <v>-</v>
      </c>
      <c r="D651" s="61">
        <f>VLOOKUP($A651,POOL!$H$2:$Q$974,7,FALSE)</f>
        <v>0</v>
      </c>
      <c r="E651" s="42">
        <f>VLOOKUP($A651,POOL!$H$2:$Q$974,3,FALSE)</f>
        <v>0</v>
      </c>
      <c r="F651" s="42">
        <f>VLOOKUP($A651,POOL!$H$2:$Q$974,4,FALSE)</f>
        <v>0</v>
      </c>
      <c r="O651" s="313">
        <f t="shared" si="10"/>
        <v>0</v>
      </c>
    </row>
    <row r="652" spans="1:15" ht="24" customHeight="1" x14ac:dyDescent="0.25">
      <c r="A652" s="39">
        <v>645</v>
      </c>
      <c r="B652" s="40">
        <f>VLOOKUP($A652,POOL!$H$2:$Q$974,5,FALSE)</f>
        <v>0</v>
      </c>
      <c r="C652" s="41" t="str">
        <f>VLOOKUP($A652,POOL!$H$2:$Q$974,6,FALSE)</f>
        <v>-</v>
      </c>
      <c r="D652" s="61">
        <f>VLOOKUP($A652,POOL!$H$2:$Q$974,7,FALSE)</f>
        <v>0</v>
      </c>
      <c r="E652" s="42">
        <f>VLOOKUP($A652,POOL!$H$2:$Q$974,3,FALSE)</f>
        <v>0</v>
      </c>
      <c r="F652" s="42">
        <f>VLOOKUP($A652,POOL!$H$2:$Q$974,4,FALSE)</f>
        <v>0</v>
      </c>
      <c r="O652" s="313">
        <f t="shared" si="10"/>
        <v>0</v>
      </c>
    </row>
    <row r="653" spans="1:15" ht="24" customHeight="1" x14ac:dyDescent="0.25">
      <c r="A653" s="39">
        <v>646</v>
      </c>
      <c r="B653" s="40">
        <f>VLOOKUP($A653,POOL!$H$2:$Q$974,5,FALSE)</f>
        <v>0</v>
      </c>
      <c r="C653" s="41" t="str">
        <f>VLOOKUP($A653,POOL!$H$2:$Q$974,6,FALSE)</f>
        <v>-</v>
      </c>
      <c r="D653" s="61">
        <f>VLOOKUP($A653,POOL!$H$2:$Q$974,7,FALSE)</f>
        <v>0</v>
      </c>
      <c r="E653" s="42">
        <f>VLOOKUP($A653,POOL!$H$2:$Q$974,3,FALSE)</f>
        <v>0</v>
      </c>
      <c r="F653" s="42">
        <f>VLOOKUP($A653,POOL!$H$2:$Q$974,4,FALSE)</f>
        <v>0</v>
      </c>
      <c r="O653" s="313">
        <f t="shared" si="10"/>
        <v>0</v>
      </c>
    </row>
    <row r="654" spans="1:15" ht="24" customHeight="1" x14ac:dyDescent="0.25">
      <c r="A654" s="39">
        <v>647</v>
      </c>
      <c r="B654" s="40">
        <f>VLOOKUP($A654,POOL!$H$2:$Q$974,5,FALSE)</f>
        <v>0</v>
      </c>
      <c r="C654" s="41" t="str">
        <f>VLOOKUP($A654,POOL!$H$2:$Q$974,6,FALSE)</f>
        <v>-</v>
      </c>
      <c r="D654" s="61">
        <f>VLOOKUP($A654,POOL!$H$2:$Q$974,7,FALSE)</f>
        <v>0</v>
      </c>
      <c r="E654" s="42">
        <f>VLOOKUP($A654,POOL!$H$2:$Q$974,3,FALSE)</f>
        <v>0</v>
      </c>
      <c r="F654" s="42">
        <f>VLOOKUP($A654,POOL!$H$2:$Q$974,4,FALSE)</f>
        <v>0</v>
      </c>
      <c r="O654" s="313">
        <f t="shared" si="10"/>
        <v>0</v>
      </c>
    </row>
    <row r="655" spans="1:15" ht="24" customHeight="1" x14ac:dyDescent="0.25">
      <c r="A655" s="39">
        <v>648</v>
      </c>
      <c r="B655" s="40">
        <f>VLOOKUP($A655,POOL!$H$2:$Q$974,5,FALSE)</f>
        <v>0</v>
      </c>
      <c r="C655" s="41" t="str">
        <f>VLOOKUP($A655,POOL!$H$2:$Q$974,6,FALSE)</f>
        <v>-</v>
      </c>
      <c r="D655" s="61">
        <f>VLOOKUP($A655,POOL!$H$2:$Q$974,7,FALSE)</f>
        <v>0</v>
      </c>
      <c r="E655" s="42">
        <f>VLOOKUP($A655,POOL!$H$2:$Q$974,3,FALSE)</f>
        <v>0</v>
      </c>
      <c r="F655" s="42">
        <f>VLOOKUP($A655,POOL!$H$2:$Q$974,4,FALSE)</f>
        <v>0</v>
      </c>
      <c r="O655" s="313">
        <f t="shared" si="10"/>
        <v>0</v>
      </c>
    </row>
    <row r="656" spans="1:15" ht="24" customHeight="1" x14ac:dyDescent="0.25">
      <c r="A656" s="39">
        <v>649</v>
      </c>
      <c r="B656" s="40">
        <f>VLOOKUP($A656,POOL!$H$2:$Q$974,5,FALSE)</f>
        <v>0</v>
      </c>
      <c r="C656" s="41" t="str">
        <f>VLOOKUP($A656,POOL!$H$2:$Q$974,6,FALSE)</f>
        <v>-</v>
      </c>
      <c r="D656" s="61">
        <f>VLOOKUP($A656,POOL!$H$2:$Q$974,7,FALSE)</f>
        <v>0</v>
      </c>
      <c r="E656" s="42">
        <f>VLOOKUP($A656,POOL!$H$2:$Q$974,3,FALSE)</f>
        <v>0</v>
      </c>
      <c r="F656" s="42">
        <f>VLOOKUP($A656,POOL!$H$2:$Q$974,4,FALSE)</f>
        <v>0</v>
      </c>
      <c r="O656" s="313">
        <f t="shared" si="10"/>
        <v>0</v>
      </c>
    </row>
    <row r="657" spans="1:15" ht="24" customHeight="1" x14ac:dyDescent="0.25">
      <c r="A657" s="39">
        <v>650</v>
      </c>
      <c r="B657" s="40">
        <f>VLOOKUP($A657,POOL!$H$2:$Q$974,5,FALSE)</f>
        <v>0</v>
      </c>
      <c r="C657" s="41" t="str">
        <f>VLOOKUP($A657,POOL!$H$2:$Q$974,6,FALSE)</f>
        <v>-</v>
      </c>
      <c r="D657" s="61">
        <f>VLOOKUP($A657,POOL!$H$2:$Q$974,7,FALSE)</f>
        <v>0</v>
      </c>
      <c r="E657" s="42">
        <f>VLOOKUP($A657,POOL!$H$2:$Q$974,3,FALSE)</f>
        <v>0</v>
      </c>
      <c r="F657" s="42">
        <f>VLOOKUP($A657,POOL!$H$2:$Q$974,4,FALSE)</f>
        <v>0</v>
      </c>
      <c r="O657" s="313">
        <f t="shared" si="10"/>
        <v>0</v>
      </c>
    </row>
    <row r="658" spans="1:15" ht="24" customHeight="1" x14ac:dyDescent="0.25">
      <c r="A658" s="39">
        <v>651</v>
      </c>
      <c r="B658" s="40">
        <f>VLOOKUP($A658,POOL!$H$2:$Q$974,5,FALSE)</f>
        <v>0</v>
      </c>
      <c r="C658" s="41" t="str">
        <f>VLOOKUP($A658,POOL!$H$2:$Q$974,6,FALSE)</f>
        <v>-</v>
      </c>
      <c r="D658" s="61">
        <f>VLOOKUP($A658,POOL!$H$2:$Q$974,7,FALSE)</f>
        <v>0</v>
      </c>
      <c r="E658" s="42">
        <f>VLOOKUP($A658,POOL!$H$2:$Q$974,3,FALSE)</f>
        <v>0</v>
      </c>
      <c r="F658" s="42">
        <f>VLOOKUP($A658,POOL!$H$2:$Q$974,4,FALSE)</f>
        <v>0</v>
      </c>
      <c r="O658" s="313">
        <f t="shared" si="10"/>
        <v>0</v>
      </c>
    </row>
    <row r="659" spans="1:15" ht="24" customHeight="1" x14ac:dyDescent="0.25">
      <c r="A659" s="39">
        <v>652</v>
      </c>
      <c r="B659" s="40">
        <f>VLOOKUP($A659,POOL!$H$2:$Q$974,5,FALSE)</f>
        <v>0</v>
      </c>
      <c r="C659" s="41" t="str">
        <f>VLOOKUP($A659,POOL!$H$2:$Q$974,6,FALSE)</f>
        <v>-</v>
      </c>
      <c r="D659" s="61">
        <f>VLOOKUP($A659,POOL!$H$2:$Q$974,7,FALSE)</f>
        <v>0</v>
      </c>
      <c r="E659" s="42">
        <f>VLOOKUP($A659,POOL!$H$2:$Q$974,3,FALSE)</f>
        <v>0</v>
      </c>
      <c r="F659" s="42">
        <f>VLOOKUP($A659,POOL!$H$2:$Q$974,4,FALSE)</f>
        <v>0</v>
      </c>
      <c r="O659" s="313">
        <f t="shared" si="10"/>
        <v>0</v>
      </c>
    </row>
    <row r="660" spans="1:15" ht="24" customHeight="1" x14ac:dyDescent="0.25">
      <c r="A660" s="39">
        <v>653</v>
      </c>
      <c r="B660" s="40">
        <f>VLOOKUP($A660,POOL!$H$2:$Q$974,5,FALSE)</f>
        <v>0</v>
      </c>
      <c r="C660" s="41" t="str">
        <f>VLOOKUP($A660,POOL!$H$2:$Q$974,6,FALSE)</f>
        <v>-</v>
      </c>
      <c r="D660" s="61">
        <f>VLOOKUP($A660,POOL!$H$2:$Q$974,7,FALSE)</f>
        <v>0</v>
      </c>
      <c r="E660" s="42">
        <f>VLOOKUP($A660,POOL!$H$2:$Q$974,3,FALSE)</f>
        <v>0</v>
      </c>
      <c r="F660" s="42">
        <f>VLOOKUP($A660,POOL!$H$2:$Q$974,4,FALSE)</f>
        <v>0</v>
      </c>
      <c r="O660" s="313">
        <f t="shared" si="10"/>
        <v>0</v>
      </c>
    </row>
    <row r="661" spans="1:15" ht="24" customHeight="1" x14ac:dyDescent="0.25">
      <c r="A661" s="39">
        <v>654</v>
      </c>
      <c r="B661" s="40">
        <f>VLOOKUP($A661,POOL!$H$2:$Q$974,5,FALSE)</f>
        <v>0</v>
      </c>
      <c r="C661" s="41" t="str">
        <f>VLOOKUP($A661,POOL!$H$2:$Q$974,6,FALSE)</f>
        <v>-</v>
      </c>
      <c r="D661" s="61">
        <f>VLOOKUP($A661,POOL!$H$2:$Q$974,7,FALSE)</f>
        <v>0</v>
      </c>
      <c r="E661" s="42">
        <f>VLOOKUP($A661,POOL!$H$2:$Q$974,3,FALSE)</f>
        <v>0</v>
      </c>
      <c r="F661" s="42">
        <f>VLOOKUP($A661,POOL!$H$2:$Q$974,4,FALSE)</f>
        <v>0</v>
      </c>
      <c r="O661" s="313">
        <f t="shared" si="10"/>
        <v>0</v>
      </c>
    </row>
    <row r="662" spans="1:15" ht="24" customHeight="1" x14ac:dyDescent="0.25">
      <c r="A662" s="39">
        <v>655</v>
      </c>
      <c r="B662" s="40">
        <f>VLOOKUP($A662,POOL!$H$2:$Q$974,5,FALSE)</f>
        <v>0</v>
      </c>
      <c r="C662" s="41" t="str">
        <f>VLOOKUP($A662,POOL!$H$2:$Q$974,6,FALSE)</f>
        <v>-</v>
      </c>
      <c r="D662" s="61">
        <f>VLOOKUP($A662,POOL!$H$2:$Q$974,7,FALSE)</f>
        <v>0</v>
      </c>
      <c r="E662" s="42">
        <f>VLOOKUP($A662,POOL!$H$2:$Q$974,3,FALSE)</f>
        <v>0</v>
      </c>
      <c r="F662" s="42">
        <f>VLOOKUP($A662,POOL!$H$2:$Q$974,4,FALSE)</f>
        <v>0</v>
      </c>
      <c r="O662" s="313">
        <f t="shared" si="10"/>
        <v>0</v>
      </c>
    </row>
    <row r="663" spans="1:15" ht="24" customHeight="1" x14ac:dyDescent="0.25">
      <c r="A663" s="39">
        <v>656</v>
      </c>
      <c r="B663" s="40">
        <f>VLOOKUP($A663,POOL!$H$2:$Q$974,5,FALSE)</f>
        <v>0</v>
      </c>
      <c r="C663" s="41" t="str">
        <f>VLOOKUP($A663,POOL!$H$2:$Q$974,6,FALSE)</f>
        <v>-</v>
      </c>
      <c r="D663" s="61">
        <f>VLOOKUP($A663,POOL!$H$2:$Q$974,7,FALSE)</f>
        <v>0</v>
      </c>
      <c r="E663" s="42">
        <f>VLOOKUP($A663,POOL!$H$2:$Q$974,3,FALSE)</f>
        <v>0</v>
      </c>
      <c r="F663" s="42">
        <f>VLOOKUP($A663,POOL!$H$2:$Q$974,4,FALSE)</f>
        <v>0</v>
      </c>
      <c r="O663" s="313">
        <f t="shared" si="10"/>
        <v>0</v>
      </c>
    </row>
    <row r="664" spans="1:15" ht="24" customHeight="1" x14ac:dyDescent="0.25">
      <c r="A664" s="39">
        <v>657</v>
      </c>
      <c r="B664" s="40">
        <f>VLOOKUP($A664,POOL!$H$2:$Q$974,5,FALSE)</f>
        <v>0</v>
      </c>
      <c r="C664" s="41" t="str">
        <f>VLOOKUP($A664,POOL!$H$2:$Q$974,6,FALSE)</f>
        <v>-</v>
      </c>
      <c r="D664" s="61">
        <f>VLOOKUP($A664,POOL!$H$2:$Q$974,7,FALSE)</f>
        <v>0</v>
      </c>
      <c r="E664" s="42">
        <f>VLOOKUP($A664,POOL!$H$2:$Q$974,3,FALSE)</f>
        <v>0</v>
      </c>
      <c r="F664" s="42">
        <f>VLOOKUP($A664,POOL!$H$2:$Q$974,4,FALSE)</f>
        <v>0</v>
      </c>
      <c r="O664" s="313">
        <f t="shared" si="10"/>
        <v>0</v>
      </c>
    </row>
    <row r="665" spans="1:15" ht="24" customHeight="1" x14ac:dyDescent="0.25">
      <c r="A665" s="39">
        <v>658</v>
      </c>
      <c r="B665" s="40">
        <f>VLOOKUP($A665,POOL!$H$2:$Q$974,5,FALSE)</f>
        <v>0</v>
      </c>
      <c r="C665" s="41" t="str">
        <f>VLOOKUP($A665,POOL!$H$2:$Q$974,6,FALSE)</f>
        <v>-</v>
      </c>
      <c r="D665" s="61">
        <f>VLOOKUP($A665,POOL!$H$2:$Q$974,7,FALSE)</f>
        <v>0</v>
      </c>
      <c r="E665" s="42">
        <f>VLOOKUP($A665,POOL!$H$2:$Q$974,3,FALSE)</f>
        <v>0</v>
      </c>
      <c r="F665" s="42">
        <f>VLOOKUP($A665,POOL!$H$2:$Q$974,4,FALSE)</f>
        <v>0</v>
      </c>
      <c r="O665" s="313">
        <f t="shared" si="10"/>
        <v>0</v>
      </c>
    </row>
    <row r="666" spans="1:15" ht="24" customHeight="1" x14ac:dyDescent="0.25">
      <c r="A666" s="39">
        <v>659</v>
      </c>
      <c r="B666" s="40">
        <f>VLOOKUP($A666,POOL!$H$2:$Q$974,5,FALSE)</f>
        <v>0</v>
      </c>
      <c r="C666" s="41" t="str">
        <f>VLOOKUP($A666,POOL!$H$2:$Q$974,6,FALSE)</f>
        <v>-</v>
      </c>
      <c r="D666" s="61">
        <f>VLOOKUP($A666,POOL!$H$2:$Q$974,7,FALSE)</f>
        <v>0</v>
      </c>
      <c r="E666" s="42">
        <f>VLOOKUP($A666,POOL!$H$2:$Q$974,3,FALSE)</f>
        <v>0</v>
      </c>
      <c r="F666" s="42">
        <f>VLOOKUP($A666,POOL!$H$2:$Q$974,4,FALSE)</f>
        <v>0</v>
      </c>
      <c r="O666" s="313">
        <f t="shared" si="10"/>
        <v>0</v>
      </c>
    </row>
    <row r="667" spans="1:15" ht="24" customHeight="1" x14ac:dyDescent="0.25">
      <c r="A667" s="39">
        <v>660</v>
      </c>
      <c r="B667" s="40">
        <f>VLOOKUP($A667,POOL!$H$2:$Q$974,5,FALSE)</f>
        <v>0</v>
      </c>
      <c r="C667" s="41" t="str">
        <f>VLOOKUP($A667,POOL!$H$2:$Q$974,6,FALSE)</f>
        <v>-</v>
      </c>
      <c r="D667" s="61">
        <f>VLOOKUP($A667,POOL!$H$2:$Q$974,7,FALSE)</f>
        <v>0</v>
      </c>
      <c r="E667" s="42">
        <f>VLOOKUP($A667,POOL!$H$2:$Q$974,3,FALSE)</f>
        <v>0</v>
      </c>
      <c r="F667" s="42">
        <f>VLOOKUP($A667,POOL!$H$2:$Q$974,4,FALSE)</f>
        <v>0</v>
      </c>
      <c r="O667" s="313">
        <f t="shared" si="10"/>
        <v>0</v>
      </c>
    </row>
    <row r="668" spans="1:15" ht="24" customHeight="1" x14ac:dyDescent="0.25">
      <c r="A668" s="39">
        <v>661</v>
      </c>
      <c r="B668" s="40">
        <f>VLOOKUP($A668,POOL!$H$2:$Q$974,5,FALSE)</f>
        <v>0</v>
      </c>
      <c r="C668" s="41" t="str">
        <f>VLOOKUP($A668,POOL!$H$2:$Q$974,6,FALSE)</f>
        <v>-</v>
      </c>
      <c r="D668" s="61">
        <f>VLOOKUP($A668,POOL!$H$2:$Q$974,7,FALSE)</f>
        <v>0</v>
      </c>
      <c r="E668" s="42">
        <f>VLOOKUP($A668,POOL!$H$2:$Q$974,3,FALSE)</f>
        <v>0</v>
      </c>
      <c r="F668" s="42">
        <f>VLOOKUP($A668,POOL!$H$2:$Q$974,4,FALSE)</f>
        <v>0</v>
      </c>
      <c r="O668" s="313">
        <f t="shared" si="10"/>
        <v>0</v>
      </c>
    </row>
    <row r="669" spans="1:15" ht="24" customHeight="1" x14ac:dyDescent="0.25">
      <c r="A669" s="39">
        <v>662</v>
      </c>
      <c r="B669" s="40">
        <f>VLOOKUP($A669,POOL!$H$2:$Q$974,5,FALSE)</f>
        <v>0</v>
      </c>
      <c r="C669" s="41" t="str">
        <f>VLOOKUP($A669,POOL!$H$2:$Q$974,6,FALSE)</f>
        <v>-</v>
      </c>
      <c r="D669" s="61">
        <f>VLOOKUP($A669,POOL!$H$2:$Q$974,7,FALSE)</f>
        <v>0</v>
      </c>
      <c r="E669" s="42">
        <f>VLOOKUP($A669,POOL!$H$2:$Q$974,3,FALSE)</f>
        <v>0</v>
      </c>
      <c r="F669" s="42">
        <f>VLOOKUP($A669,POOL!$H$2:$Q$974,4,FALSE)</f>
        <v>0</v>
      </c>
      <c r="O669" s="313">
        <f t="shared" si="10"/>
        <v>0</v>
      </c>
    </row>
    <row r="670" spans="1:15" ht="24" customHeight="1" x14ac:dyDescent="0.25">
      <c r="A670" s="39">
        <v>663</v>
      </c>
      <c r="B670" s="40">
        <f>VLOOKUP($A670,POOL!$H$2:$Q$974,5,FALSE)</f>
        <v>0</v>
      </c>
      <c r="C670" s="41" t="str">
        <f>VLOOKUP($A670,POOL!$H$2:$Q$974,6,FALSE)</f>
        <v>-</v>
      </c>
      <c r="D670" s="61">
        <f>VLOOKUP($A670,POOL!$H$2:$Q$974,7,FALSE)</f>
        <v>0</v>
      </c>
      <c r="E670" s="42">
        <f>VLOOKUP($A670,POOL!$H$2:$Q$974,3,FALSE)</f>
        <v>0</v>
      </c>
      <c r="F670" s="42">
        <f>VLOOKUP($A670,POOL!$H$2:$Q$974,4,FALSE)</f>
        <v>0</v>
      </c>
      <c r="O670" s="313">
        <f t="shared" si="10"/>
        <v>0</v>
      </c>
    </row>
    <row r="671" spans="1:15" ht="24" customHeight="1" x14ac:dyDescent="0.25">
      <c r="A671" s="39">
        <v>664</v>
      </c>
      <c r="B671" s="40">
        <f>VLOOKUP($A671,POOL!$H$2:$Q$974,5,FALSE)</f>
        <v>0</v>
      </c>
      <c r="C671" s="41" t="str">
        <f>VLOOKUP($A671,POOL!$H$2:$Q$974,6,FALSE)</f>
        <v>-</v>
      </c>
      <c r="D671" s="61">
        <f>VLOOKUP($A671,POOL!$H$2:$Q$974,7,FALSE)</f>
        <v>0</v>
      </c>
      <c r="E671" s="42">
        <f>VLOOKUP($A671,POOL!$H$2:$Q$974,3,FALSE)</f>
        <v>0</v>
      </c>
      <c r="F671" s="42">
        <f>VLOOKUP($A671,POOL!$H$2:$Q$974,4,FALSE)</f>
        <v>0</v>
      </c>
      <c r="O671" s="313">
        <f t="shared" si="10"/>
        <v>0</v>
      </c>
    </row>
    <row r="672" spans="1:15" ht="24" customHeight="1" x14ac:dyDescent="0.25">
      <c r="A672" s="39">
        <v>665</v>
      </c>
      <c r="B672" s="40">
        <f>VLOOKUP($A672,POOL!$H$2:$Q$974,5,FALSE)</f>
        <v>0</v>
      </c>
      <c r="C672" s="41" t="str">
        <f>VLOOKUP($A672,POOL!$H$2:$Q$974,6,FALSE)</f>
        <v>-</v>
      </c>
      <c r="D672" s="61">
        <f>VLOOKUP($A672,POOL!$H$2:$Q$974,7,FALSE)</f>
        <v>0</v>
      </c>
      <c r="E672" s="42">
        <f>VLOOKUP($A672,POOL!$H$2:$Q$974,3,FALSE)</f>
        <v>0</v>
      </c>
      <c r="F672" s="42">
        <f>VLOOKUP($A672,POOL!$H$2:$Q$974,4,FALSE)</f>
        <v>0</v>
      </c>
      <c r="O672" s="313">
        <f t="shared" si="10"/>
        <v>0</v>
      </c>
    </row>
    <row r="673" spans="1:15" ht="24" customHeight="1" x14ac:dyDescent="0.25">
      <c r="A673" s="39">
        <v>666</v>
      </c>
      <c r="B673" s="40">
        <f>VLOOKUP($A673,POOL!$H$2:$Q$974,5,FALSE)</f>
        <v>0</v>
      </c>
      <c r="C673" s="41" t="str">
        <f>VLOOKUP($A673,POOL!$H$2:$Q$974,6,FALSE)</f>
        <v>-</v>
      </c>
      <c r="D673" s="61">
        <f>VLOOKUP($A673,POOL!$H$2:$Q$974,7,FALSE)</f>
        <v>0</v>
      </c>
      <c r="E673" s="42">
        <f>VLOOKUP($A673,POOL!$H$2:$Q$974,3,FALSE)</f>
        <v>0</v>
      </c>
      <c r="F673" s="42">
        <f>VLOOKUP($A673,POOL!$H$2:$Q$974,4,FALSE)</f>
        <v>0</v>
      </c>
      <c r="O673" s="313">
        <f t="shared" si="10"/>
        <v>0</v>
      </c>
    </row>
    <row r="674" spans="1:15" ht="24" customHeight="1" x14ac:dyDescent="0.25">
      <c r="A674" s="39">
        <v>667</v>
      </c>
      <c r="B674" s="40">
        <f>VLOOKUP($A674,POOL!$H$2:$Q$974,5,FALSE)</f>
        <v>0</v>
      </c>
      <c r="C674" s="41" t="str">
        <f>VLOOKUP($A674,POOL!$H$2:$Q$974,6,FALSE)</f>
        <v>-</v>
      </c>
      <c r="D674" s="61">
        <f>VLOOKUP($A674,POOL!$H$2:$Q$974,7,FALSE)</f>
        <v>0</v>
      </c>
      <c r="E674" s="42">
        <f>VLOOKUP($A674,POOL!$H$2:$Q$974,3,FALSE)</f>
        <v>0</v>
      </c>
      <c r="F674" s="42">
        <f>VLOOKUP($A674,POOL!$H$2:$Q$974,4,FALSE)</f>
        <v>0</v>
      </c>
      <c r="O674" s="313">
        <f t="shared" si="10"/>
        <v>0</v>
      </c>
    </row>
    <row r="675" spans="1:15" ht="24" customHeight="1" x14ac:dyDescent="0.25">
      <c r="A675" s="39">
        <v>668</v>
      </c>
      <c r="B675" s="40">
        <f>VLOOKUP($A675,POOL!$H$2:$Q$974,5,FALSE)</f>
        <v>0</v>
      </c>
      <c r="C675" s="41" t="str">
        <f>VLOOKUP($A675,POOL!$H$2:$Q$974,6,FALSE)</f>
        <v>-</v>
      </c>
      <c r="D675" s="61">
        <f>VLOOKUP($A675,POOL!$H$2:$Q$974,7,FALSE)</f>
        <v>0</v>
      </c>
      <c r="E675" s="42">
        <f>VLOOKUP($A675,POOL!$H$2:$Q$974,3,FALSE)</f>
        <v>0</v>
      </c>
      <c r="F675" s="42">
        <f>VLOOKUP($A675,POOL!$H$2:$Q$974,4,FALSE)</f>
        <v>0</v>
      </c>
      <c r="O675" s="313">
        <f t="shared" si="10"/>
        <v>0</v>
      </c>
    </row>
    <row r="676" spans="1:15" ht="24" customHeight="1" x14ac:dyDescent="0.25">
      <c r="A676" s="39">
        <v>669</v>
      </c>
      <c r="B676" s="40">
        <f>VLOOKUP($A676,POOL!$H$2:$Q$974,5,FALSE)</f>
        <v>0</v>
      </c>
      <c r="C676" s="41" t="str">
        <f>VLOOKUP($A676,POOL!$H$2:$Q$974,6,FALSE)</f>
        <v>-</v>
      </c>
      <c r="D676" s="61">
        <f>VLOOKUP($A676,POOL!$H$2:$Q$974,7,FALSE)</f>
        <v>0</v>
      </c>
      <c r="E676" s="42">
        <f>VLOOKUP($A676,POOL!$H$2:$Q$974,3,FALSE)</f>
        <v>0</v>
      </c>
      <c r="F676" s="42">
        <f>VLOOKUP($A676,POOL!$H$2:$Q$974,4,FALSE)</f>
        <v>0</v>
      </c>
      <c r="O676" s="313">
        <f t="shared" si="10"/>
        <v>0</v>
      </c>
    </row>
    <row r="677" spans="1:15" ht="24" customHeight="1" x14ac:dyDescent="0.25">
      <c r="A677" s="39">
        <v>670</v>
      </c>
      <c r="B677" s="40">
        <f>VLOOKUP($A677,POOL!$H$2:$Q$974,5,FALSE)</f>
        <v>0</v>
      </c>
      <c r="C677" s="41" t="str">
        <f>VLOOKUP($A677,POOL!$H$2:$Q$974,6,FALSE)</f>
        <v>-</v>
      </c>
      <c r="D677" s="61">
        <f>VLOOKUP($A677,POOL!$H$2:$Q$974,7,FALSE)</f>
        <v>0</v>
      </c>
      <c r="E677" s="42">
        <f>VLOOKUP($A677,POOL!$H$2:$Q$974,3,FALSE)</f>
        <v>0</v>
      </c>
      <c r="F677" s="42">
        <f>VLOOKUP($A677,POOL!$H$2:$Q$974,4,FALSE)</f>
        <v>0</v>
      </c>
      <c r="O677" s="313">
        <f t="shared" si="10"/>
        <v>0</v>
      </c>
    </row>
    <row r="678" spans="1:15" ht="24" customHeight="1" x14ac:dyDescent="0.25">
      <c r="A678" s="39">
        <v>671</v>
      </c>
      <c r="B678" s="40">
        <f>VLOOKUP($A678,POOL!$H$2:$Q$974,5,FALSE)</f>
        <v>0</v>
      </c>
      <c r="C678" s="41" t="str">
        <f>VLOOKUP($A678,POOL!$H$2:$Q$974,6,FALSE)</f>
        <v>-</v>
      </c>
      <c r="D678" s="61">
        <f>VLOOKUP($A678,POOL!$H$2:$Q$974,7,FALSE)</f>
        <v>0</v>
      </c>
      <c r="E678" s="42">
        <f>VLOOKUP($A678,POOL!$H$2:$Q$974,3,FALSE)</f>
        <v>0</v>
      </c>
      <c r="F678" s="42">
        <f>VLOOKUP($A678,POOL!$H$2:$Q$974,4,FALSE)</f>
        <v>0</v>
      </c>
      <c r="O678" s="313">
        <f t="shared" si="10"/>
        <v>0</v>
      </c>
    </row>
    <row r="679" spans="1:15" ht="24" customHeight="1" x14ac:dyDescent="0.25">
      <c r="A679" s="39">
        <v>672</v>
      </c>
      <c r="B679" s="40">
        <f>VLOOKUP($A679,POOL!$H$2:$Q$974,5,FALSE)</f>
        <v>0</v>
      </c>
      <c r="C679" s="41" t="str">
        <f>VLOOKUP($A679,POOL!$H$2:$Q$974,6,FALSE)</f>
        <v>-</v>
      </c>
      <c r="D679" s="61">
        <f>VLOOKUP($A679,POOL!$H$2:$Q$974,7,FALSE)</f>
        <v>0</v>
      </c>
      <c r="E679" s="42">
        <f>VLOOKUP($A679,POOL!$H$2:$Q$974,3,FALSE)</f>
        <v>0</v>
      </c>
      <c r="F679" s="42">
        <f>VLOOKUP($A679,POOL!$H$2:$Q$974,4,FALSE)</f>
        <v>0</v>
      </c>
      <c r="O679" s="313">
        <f t="shared" si="10"/>
        <v>0</v>
      </c>
    </row>
    <row r="680" spans="1:15" ht="24" customHeight="1" x14ac:dyDescent="0.25">
      <c r="A680" s="39">
        <v>673</v>
      </c>
      <c r="B680" s="40">
        <f>VLOOKUP($A680,POOL!$H$2:$Q$974,5,FALSE)</f>
        <v>0</v>
      </c>
      <c r="C680" s="41" t="str">
        <f>VLOOKUP($A680,POOL!$H$2:$Q$974,6,FALSE)</f>
        <v>-</v>
      </c>
      <c r="D680" s="61">
        <f>VLOOKUP($A680,POOL!$H$2:$Q$974,7,FALSE)</f>
        <v>0</v>
      </c>
      <c r="E680" s="42">
        <f>VLOOKUP($A680,POOL!$H$2:$Q$974,3,FALSE)</f>
        <v>0</v>
      </c>
      <c r="F680" s="42">
        <f>VLOOKUP($A680,POOL!$H$2:$Q$974,4,FALSE)</f>
        <v>0</v>
      </c>
      <c r="O680" s="313">
        <f t="shared" si="10"/>
        <v>0</v>
      </c>
    </row>
    <row r="681" spans="1:15" ht="24" customHeight="1" x14ac:dyDescent="0.25">
      <c r="A681" s="39">
        <v>674</v>
      </c>
      <c r="B681" s="40">
        <f>VLOOKUP($A681,POOL!$H$2:$Q$974,5,FALSE)</f>
        <v>0</v>
      </c>
      <c r="C681" s="41" t="str">
        <f>VLOOKUP($A681,POOL!$H$2:$Q$974,6,FALSE)</f>
        <v>-</v>
      </c>
      <c r="D681" s="61">
        <f>VLOOKUP($A681,POOL!$H$2:$Q$974,7,FALSE)</f>
        <v>0</v>
      </c>
      <c r="E681" s="42">
        <f>VLOOKUP($A681,POOL!$H$2:$Q$974,3,FALSE)</f>
        <v>0</v>
      </c>
      <c r="F681" s="42">
        <f>VLOOKUP($A681,POOL!$H$2:$Q$974,4,FALSE)</f>
        <v>0</v>
      </c>
      <c r="O681" s="313">
        <f t="shared" si="10"/>
        <v>0</v>
      </c>
    </row>
    <row r="682" spans="1:15" ht="24" customHeight="1" x14ac:dyDescent="0.25">
      <c r="A682" s="39">
        <v>675</v>
      </c>
      <c r="B682" s="40">
        <f>VLOOKUP($A682,POOL!$H$2:$Q$974,5,FALSE)</f>
        <v>0</v>
      </c>
      <c r="C682" s="41" t="str">
        <f>VLOOKUP($A682,POOL!$H$2:$Q$974,6,FALSE)</f>
        <v>-</v>
      </c>
      <c r="D682" s="61">
        <f>VLOOKUP($A682,POOL!$H$2:$Q$974,7,FALSE)</f>
        <v>0</v>
      </c>
      <c r="E682" s="42">
        <f>VLOOKUP($A682,POOL!$H$2:$Q$974,3,FALSE)</f>
        <v>0</v>
      </c>
      <c r="F682" s="42">
        <f>VLOOKUP($A682,POOL!$H$2:$Q$974,4,FALSE)</f>
        <v>0</v>
      </c>
      <c r="O682" s="313">
        <f t="shared" si="10"/>
        <v>0</v>
      </c>
    </row>
    <row r="683" spans="1:15" ht="24" customHeight="1" x14ac:dyDescent="0.25">
      <c r="A683" s="39">
        <v>676</v>
      </c>
      <c r="B683" s="40">
        <f>VLOOKUP($A683,POOL!$H$2:$Q$974,5,FALSE)</f>
        <v>0</v>
      </c>
      <c r="C683" s="41" t="str">
        <f>VLOOKUP($A683,POOL!$H$2:$Q$974,6,FALSE)</f>
        <v>-</v>
      </c>
      <c r="D683" s="61">
        <f>VLOOKUP($A683,POOL!$H$2:$Q$974,7,FALSE)</f>
        <v>0</v>
      </c>
      <c r="E683" s="42">
        <f>VLOOKUP($A683,POOL!$H$2:$Q$974,3,FALSE)</f>
        <v>0</v>
      </c>
      <c r="F683" s="42">
        <f>VLOOKUP($A683,POOL!$H$2:$Q$974,4,FALSE)</f>
        <v>0</v>
      </c>
      <c r="O683" s="313">
        <f t="shared" si="10"/>
        <v>0</v>
      </c>
    </row>
    <row r="684" spans="1:15" ht="24" customHeight="1" x14ac:dyDescent="0.25">
      <c r="A684" s="39">
        <v>677</v>
      </c>
      <c r="B684" s="40">
        <f>VLOOKUP($A684,POOL!$H$2:$Q$974,5,FALSE)</f>
        <v>0</v>
      </c>
      <c r="C684" s="41" t="str">
        <f>VLOOKUP($A684,POOL!$H$2:$Q$974,6,FALSE)</f>
        <v>-</v>
      </c>
      <c r="D684" s="61">
        <f>VLOOKUP($A684,POOL!$H$2:$Q$974,7,FALSE)</f>
        <v>0</v>
      </c>
      <c r="E684" s="42">
        <f>VLOOKUP($A684,POOL!$H$2:$Q$974,3,FALSE)</f>
        <v>0</v>
      </c>
      <c r="F684" s="42">
        <f>VLOOKUP($A684,POOL!$H$2:$Q$974,4,FALSE)</f>
        <v>0</v>
      </c>
      <c r="O684" s="313">
        <f t="shared" si="10"/>
        <v>0</v>
      </c>
    </row>
    <row r="685" spans="1:15" ht="24" customHeight="1" x14ac:dyDescent="0.25">
      <c r="A685" s="39">
        <v>678</v>
      </c>
      <c r="B685" s="40">
        <f>VLOOKUP($A685,POOL!$H$2:$Q$974,5,FALSE)</f>
        <v>0</v>
      </c>
      <c r="C685" s="41" t="str">
        <f>VLOOKUP($A685,POOL!$H$2:$Q$974,6,FALSE)</f>
        <v>-</v>
      </c>
      <c r="D685" s="61">
        <f>VLOOKUP($A685,POOL!$H$2:$Q$974,7,FALSE)</f>
        <v>0</v>
      </c>
      <c r="E685" s="42">
        <f>VLOOKUP($A685,POOL!$H$2:$Q$974,3,FALSE)</f>
        <v>0</v>
      </c>
      <c r="F685" s="42">
        <f>VLOOKUP($A685,POOL!$H$2:$Q$974,4,FALSE)</f>
        <v>0</v>
      </c>
      <c r="O685" s="313">
        <f t="shared" si="10"/>
        <v>0</v>
      </c>
    </row>
    <row r="686" spans="1:15" ht="24" customHeight="1" x14ac:dyDescent="0.25">
      <c r="A686" s="39">
        <v>679</v>
      </c>
      <c r="B686" s="40">
        <f>VLOOKUP($A686,POOL!$H$2:$Q$974,5,FALSE)</f>
        <v>0</v>
      </c>
      <c r="C686" s="41" t="str">
        <f>VLOOKUP($A686,POOL!$H$2:$Q$974,6,FALSE)</f>
        <v>-</v>
      </c>
      <c r="D686" s="61">
        <f>VLOOKUP($A686,POOL!$H$2:$Q$974,7,FALSE)</f>
        <v>0</v>
      </c>
      <c r="E686" s="42">
        <f>VLOOKUP($A686,POOL!$H$2:$Q$974,3,FALSE)</f>
        <v>0</v>
      </c>
      <c r="F686" s="42">
        <f>VLOOKUP($A686,POOL!$H$2:$Q$974,4,FALSE)</f>
        <v>0</v>
      </c>
      <c r="O686" s="313">
        <f t="shared" si="10"/>
        <v>0</v>
      </c>
    </row>
    <row r="687" spans="1:15" ht="24" customHeight="1" x14ac:dyDescent="0.25">
      <c r="A687" s="39">
        <v>680</v>
      </c>
      <c r="B687" s="40">
        <f>VLOOKUP($A687,POOL!$H$2:$Q$974,5,FALSE)</f>
        <v>0</v>
      </c>
      <c r="C687" s="41" t="str">
        <f>VLOOKUP($A687,POOL!$H$2:$Q$974,6,FALSE)</f>
        <v>-</v>
      </c>
      <c r="D687" s="61">
        <f>VLOOKUP($A687,POOL!$H$2:$Q$974,7,FALSE)</f>
        <v>0</v>
      </c>
      <c r="E687" s="42">
        <f>VLOOKUP($A687,POOL!$H$2:$Q$974,3,FALSE)</f>
        <v>0</v>
      </c>
      <c r="F687" s="42">
        <f>VLOOKUP($A687,POOL!$H$2:$Q$974,4,FALSE)</f>
        <v>0</v>
      </c>
      <c r="O687" s="313">
        <f t="shared" si="10"/>
        <v>0</v>
      </c>
    </row>
    <row r="688" spans="1:15" ht="24" customHeight="1" x14ac:dyDescent="0.25">
      <c r="A688" s="39">
        <v>681</v>
      </c>
      <c r="B688" s="40">
        <f>VLOOKUP($A688,POOL!$H$2:$Q$974,5,FALSE)</f>
        <v>0</v>
      </c>
      <c r="C688" s="41" t="str">
        <f>VLOOKUP($A688,POOL!$H$2:$Q$974,6,FALSE)</f>
        <v>-</v>
      </c>
      <c r="D688" s="61">
        <f>VLOOKUP($A688,POOL!$H$2:$Q$974,7,FALSE)</f>
        <v>0</v>
      </c>
      <c r="E688" s="42">
        <f>VLOOKUP($A688,POOL!$H$2:$Q$974,3,FALSE)</f>
        <v>0</v>
      </c>
      <c r="F688" s="42">
        <f>VLOOKUP($A688,POOL!$H$2:$Q$974,4,FALSE)</f>
        <v>0</v>
      </c>
      <c r="O688" s="313">
        <f t="shared" si="10"/>
        <v>0</v>
      </c>
    </row>
    <row r="689" spans="1:15" ht="24" customHeight="1" x14ac:dyDescent="0.25">
      <c r="A689" s="39">
        <v>682</v>
      </c>
      <c r="B689" s="40">
        <f>VLOOKUP($A689,POOL!$H$2:$Q$974,5,FALSE)</f>
        <v>0</v>
      </c>
      <c r="C689" s="41" t="str">
        <f>VLOOKUP($A689,POOL!$H$2:$Q$974,6,FALSE)</f>
        <v>-</v>
      </c>
      <c r="D689" s="61">
        <f>VLOOKUP($A689,POOL!$H$2:$Q$974,7,FALSE)</f>
        <v>0</v>
      </c>
      <c r="E689" s="42">
        <f>VLOOKUP($A689,POOL!$H$2:$Q$974,3,FALSE)</f>
        <v>0</v>
      </c>
      <c r="F689" s="42">
        <f>VLOOKUP($A689,POOL!$H$2:$Q$974,4,FALSE)</f>
        <v>0</v>
      </c>
      <c r="O689" s="313">
        <f t="shared" si="10"/>
        <v>0</v>
      </c>
    </row>
    <row r="690" spans="1:15" ht="24" customHeight="1" x14ac:dyDescent="0.25">
      <c r="A690" s="39">
        <v>683</v>
      </c>
      <c r="B690" s="40">
        <f>VLOOKUP($A690,POOL!$H$2:$Q$974,5,FALSE)</f>
        <v>0</v>
      </c>
      <c r="C690" s="41" t="str">
        <f>VLOOKUP($A690,POOL!$H$2:$Q$974,6,FALSE)</f>
        <v>-</v>
      </c>
      <c r="D690" s="61">
        <f>VLOOKUP($A690,POOL!$H$2:$Q$974,7,FALSE)</f>
        <v>0</v>
      </c>
      <c r="E690" s="42">
        <f>VLOOKUP($A690,POOL!$H$2:$Q$974,3,FALSE)</f>
        <v>0</v>
      </c>
      <c r="F690" s="42">
        <f>VLOOKUP($A690,POOL!$H$2:$Q$974,4,FALSE)</f>
        <v>0</v>
      </c>
      <c r="O690" s="313">
        <f t="shared" si="10"/>
        <v>0</v>
      </c>
    </row>
    <row r="691" spans="1:15" ht="24" customHeight="1" x14ac:dyDescent="0.25">
      <c r="A691" s="39">
        <v>684</v>
      </c>
      <c r="B691" s="40">
        <f>VLOOKUP($A691,POOL!$H$2:$Q$974,5,FALSE)</f>
        <v>0</v>
      </c>
      <c r="C691" s="41" t="str">
        <f>VLOOKUP($A691,POOL!$H$2:$Q$974,6,FALSE)</f>
        <v>-</v>
      </c>
      <c r="D691" s="61">
        <f>VLOOKUP($A691,POOL!$H$2:$Q$974,7,FALSE)</f>
        <v>0</v>
      </c>
      <c r="E691" s="42">
        <f>VLOOKUP($A691,POOL!$H$2:$Q$974,3,FALSE)</f>
        <v>0</v>
      </c>
      <c r="F691" s="42">
        <f>VLOOKUP($A691,POOL!$H$2:$Q$974,4,FALSE)</f>
        <v>0</v>
      </c>
      <c r="O691" s="313">
        <f t="shared" si="10"/>
        <v>0</v>
      </c>
    </row>
    <row r="692" spans="1:15" ht="24" customHeight="1" x14ac:dyDescent="0.25">
      <c r="A692" s="39">
        <v>685</v>
      </c>
      <c r="B692" s="40">
        <f>VLOOKUP($A692,POOL!$H$2:$Q$974,5,FALSE)</f>
        <v>0</v>
      </c>
      <c r="C692" s="41" t="str">
        <f>VLOOKUP($A692,POOL!$H$2:$Q$974,6,FALSE)</f>
        <v>-</v>
      </c>
      <c r="D692" s="61">
        <f>VLOOKUP($A692,POOL!$H$2:$Q$974,7,FALSE)</f>
        <v>0</v>
      </c>
      <c r="E692" s="42">
        <f>VLOOKUP($A692,POOL!$H$2:$Q$974,3,FALSE)</f>
        <v>0</v>
      </c>
      <c r="F692" s="42">
        <f>VLOOKUP($A692,POOL!$H$2:$Q$974,4,FALSE)</f>
        <v>0</v>
      </c>
      <c r="O692" s="313">
        <f t="shared" si="10"/>
        <v>0</v>
      </c>
    </row>
    <row r="693" spans="1:15" ht="24" customHeight="1" x14ac:dyDescent="0.25">
      <c r="A693" s="39">
        <v>686</v>
      </c>
      <c r="B693" s="40">
        <f>VLOOKUP($A693,POOL!$H$2:$Q$974,5,FALSE)</f>
        <v>0</v>
      </c>
      <c r="C693" s="41" t="str">
        <f>VLOOKUP($A693,POOL!$H$2:$Q$974,6,FALSE)</f>
        <v>-</v>
      </c>
      <c r="D693" s="61">
        <f>VLOOKUP($A693,POOL!$H$2:$Q$974,7,FALSE)</f>
        <v>0</v>
      </c>
      <c r="E693" s="42">
        <f>VLOOKUP($A693,POOL!$H$2:$Q$974,3,FALSE)</f>
        <v>0</v>
      </c>
      <c r="F693" s="42">
        <f>VLOOKUP($A693,POOL!$H$2:$Q$974,4,FALSE)</f>
        <v>0</v>
      </c>
      <c r="O693" s="313">
        <f t="shared" si="10"/>
        <v>0</v>
      </c>
    </row>
    <row r="694" spans="1:15" ht="24" customHeight="1" x14ac:dyDescent="0.25">
      <c r="A694" s="39">
        <v>687</v>
      </c>
      <c r="B694" s="40">
        <f>VLOOKUP($A694,POOL!$H$2:$Q$974,5,FALSE)</f>
        <v>0</v>
      </c>
      <c r="C694" s="41" t="str">
        <f>VLOOKUP($A694,POOL!$H$2:$Q$974,6,FALSE)</f>
        <v>-</v>
      </c>
      <c r="D694" s="61">
        <f>VLOOKUP($A694,POOL!$H$2:$Q$974,7,FALSE)</f>
        <v>0</v>
      </c>
      <c r="E694" s="42">
        <f>VLOOKUP($A694,POOL!$H$2:$Q$974,3,FALSE)</f>
        <v>0</v>
      </c>
      <c r="F694" s="42">
        <f>VLOOKUP($A694,POOL!$H$2:$Q$974,4,FALSE)</f>
        <v>0</v>
      </c>
      <c r="O694" s="313">
        <f t="shared" si="10"/>
        <v>0</v>
      </c>
    </row>
    <row r="695" spans="1:15" ht="24" customHeight="1" x14ac:dyDescent="0.25">
      <c r="A695" s="39">
        <v>688</v>
      </c>
      <c r="B695" s="40">
        <f>VLOOKUP($A695,POOL!$H$2:$Q$974,5,FALSE)</f>
        <v>0</v>
      </c>
      <c r="C695" s="41" t="str">
        <f>VLOOKUP($A695,POOL!$H$2:$Q$974,6,FALSE)</f>
        <v>-</v>
      </c>
      <c r="D695" s="61">
        <f>VLOOKUP($A695,POOL!$H$2:$Q$974,7,FALSE)</f>
        <v>0</v>
      </c>
      <c r="E695" s="42">
        <f>VLOOKUP($A695,POOL!$H$2:$Q$974,3,FALSE)</f>
        <v>0</v>
      </c>
      <c r="F695" s="42">
        <f>VLOOKUP($A695,POOL!$H$2:$Q$974,4,FALSE)</f>
        <v>0</v>
      </c>
      <c r="O695" s="313">
        <f t="shared" si="10"/>
        <v>0</v>
      </c>
    </row>
    <row r="696" spans="1:15" ht="24" customHeight="1" x14ac:dyDescent="0.25">
      <c r="A696" s="39">
        <v>689</v>
      </c>
      <c r="B696" s="40">
        <f>VLOOKUP($A696,POOL!$H$2:$Q$974,5,FALSE)</f>
        <v>0</v>
      </c>
      <c r="C696" s="41" t="str">
        <f>VLOOKUP($A696,POOL!$H$2:$Q$974,6,FALSE)</f>
        <v>-</v>
      </c>
      <c r="D696" s="61">
        <f>VLOOKUP($A696,POOL!$H$2:$Q$974,7,FALSE)</f>
        <v>0</v>
      </c>
      <c r="E696" s="42">
        <f>VLOOKUP($A696,POOL!$H$2:$Q$974,3,FALSE)</f>
        <v>0</v>
      </c>
      <c r="F696" s="42">
        <f>VLOOKUP($A696,POOL!$H$2:$Q$974,4,FALSE)</f>
        <v>0</v>
      </c>
      <c r="O696" s="313">
        <f t="shared" si="10"/>
        <v>0</v>
      </c>
    </row>
    <row r="697" spans="1:15" ht="24" customHeight="1" x14ac:dyDescent="0.25">
      <c r="A697" s="39">
        <v>690</v>
      </c>
      <c r="B697" s="40">
        <f>VLOOKUP($A697,POOL!$H$2:$Q$974,5,FALSE)</f>
        <v>0</v>
      </c>
      <c r="C697" s="41" t="str">
        <f>VLOOKUP($A697,POOL!$H$2:$Q$974,6,FALSE)</f>
        <v>-</v>
      </c>
      <c r="D697" s="61">
        <f>VLOOKUP($A697,POOL!$H$2:$Q$974,7,FALSE)</f>
        <v>0</v>
      </c>
      <c r="E697" s="42">
        <f>VLOOKUP($A697,POOL!$H$2:$Q$974,3,FALSE)</f>
        <v>0</v>
      </c>
      <c r="F697" s="42">
        <f>VLOOKUP($A697,POOL!$H$2:$Q$974,4,FALSE)</f>
        <v>0</v>
      </c>
      <c r="O697" s="313">
        <f t="shared" si="10"/>
        <v>0</v>
      </c>
    </row>
    <row r="698" spans="1:15" ht="24" customHeight="1" x14ac:dyDescent="0.25">
      <c r="A698" s="39">
        <v>691</v>
      </c>
      <c r="B698" s="40">
        <f>VLOOKUP($A698,POOL!$H$2:$Q$974,5,FALSE)</f>
        <v>0</v>
      </c>
      <c r="C698" s="41" t="str">
        <f>VLOOKUP($A698,POOL!$H$2:$Q$974,6,FALSE)</f>
        <v>-</v>
      </c>
      <c r="D698" s="61">
        <f>VLOOKUP($A698,POOL!$H$2:$Q$974,7,FALSE)</f>
        <v>0</v>
      </c>
      <c r="E698" s="42">
        <f>VLOOKUP($A698,POOL!$H$2:$Q$974,3,FALSE)</f>
        <v>0</v>
      </c>
      <c r="F698" s="42">
        <f>VLOOKUP($A698,POOL!$H$2:$Q$974,4,FALSE)</f>
        <v>0</v>
      </c>
      <c r="O698" s="313">
        <f t="shared" si="10"/>
        <v>0</v>
      </c>
    </row>
    <row r="699" spans="1:15" ht="24" customHeight="1" x14ac:dyDescent="0.25">
      <c r="A699" s="39">
        <v>692</v>
      </c>
      <c r="B699" s="40">
        <f>VLOOKUP($A699,POOL!$H$2:$Q$974,5,FALSE)</f>
        <v>0</v>
      </c>
      <c r="C699" s="41" t="str">
        <f>VLOOKUP($A699,POOL!$H$2:$Q$974,6,FALSE)</f>
        <v>-</v>
      </c>
      <c r="D699" s="61">
        <f>VLOOKUP($A699,POOL!$H$2:$Q$974,7,FALSE)</f>
        <v>0</v>
      </c>
      <c r="E699" s="42">
        <f>VLOOKUP($A699,POOL!$H$2:$Q$974,3,FALSE)</f>
        <v>0</v>
      </c>
      <c r="F699" s="42">
        <f>VLOOKUP($A699,POOL!$H$2:$Q$974,4,FALSE)</f>
        <v>0</v>
      </c>
      <c r="O699" s="313">
        <f t="shared" si="10"/>
        <v>0</v>
      </c>
    </row>
    <row r="700" spans="1:15" ht="24" customHeight="1" x14ac:dyDescent="0.25">
      <c r="A700" s="39">
        <v>693</v>
      </c>
      <c r="B700" s="40">
        <f>VLOOKUP($A700,POOL!$H$2:$Q$974,5,FALSE)</f>
        <v>0</v>
      </c>
      <c r="C700" s="41" t="str">
        <f>VLOOKUP($A700,POOL!$H$2:$Q$974,6,FALSE)</f>
        <v>-</v>
      </c>
      <c r="D700" s="61">
        <f>VLOOKUP($A700,POOL!$H$2:$Q$974,7,FALSE)</f>
        <v>0</v>
      </c>
      <c r="E700" s="42">
        <f>VLOOKUP($A700,POOL!$H$2:$Q$974,3,FALSE)</f>
        <v>0</v>
      </c>
      <c r="F700" s="42">
        <f>VLOOKUP($A700,POOL!$H$2:$Q$974,4,FALSE)</f>
        <v>0</v>
      </c>
      <c r="O700" s="313">
        <f t="shared" si="10"/>
        <v>0</v>
      </c>
    </row>
    <row r="701" spans="1:15" ht="24" customHeight="1" x14ac:dyDescent="0.25">
      <c r="A701" s="39">
        <v>694</v>
      </c>
      <c r="B701" s="40">
        <f>VLOOKUP($A701,POOL!$H$2:$Q$974,5,FALSE)</f>
        <v>0</v>
      </c>
      <c r="C701" s="41" t="str">
        <f>VLOOKUP($A701,POOL!$H$2:$Q$974,6,FALSE)</f>
        <v>-</v>
      </c>
      <c r="D701" s="61">
        <f>VLOOKUP($A701,POOL!$H$2:$Q$974,7,FALSE)</f>
        <v>0</v>
      </c>
      <c r="E701" s="42">
        <f>VLOOKUP($A701,POOL!$H$2:$Q$974,3,FALSE)</f>
        <v>0</v>
      </c>
      <c r="F701" s="42">
        <f>VLOOKUP($A701,POOL!$H$2:$Q$974,4,FALSE)</f>
        <v>0</v>
      </c>
      <c r="O701" s="313">
        <f t="shared" si="10"/>
        <v>0</v>
      </c>
    </row>
    <row r="702" spans="1:15" ht="24" customHeight="1" x14ac:dyDescent="0.25">
      <c r="A702" s="39">
        <v>695</v>
      </c>
      <c r="B702" s="40">
        <f>VLOOKUP($A702,POOL!$H$2:$Q$974,5,FALSE)</f>
        <v>0</v>
      </c>
      <c r="C702" s="41" t="str">
        <f>VLOOKUP($A702,POOL!$H$2:$Q$974,6,FALSE)</f>
        <v>-</v>
      </c>
      <c r="D702" s="61">
        <f>VLOOKUP($A702,POOL!$H$2:$Q$974,7,FALSE)</f>
        <v>0</v>
      </c>
      <c r="E702" s="42">
        <f>VLOOKUP($A702,POOL!$H$2:$Q$974,3,FALSE)</f>
        <v>0</v>
      </c>
      <c r="F702" s="42">
        <f>VLOOKUP($A702,POOL!$H$2:$Q$974,4,FALSE)</f>
        <v>0</v>
      </c>
      <c r="O702" s="313">
        <f t="shared" si="10"/>
        <v>0</v>
      </c>
    </row>
    <row r="703" spans="1:15" ht="24" customHeight="1" x14ac:dyDescent="0.25">
      <c r="A703" s="39">
        <v>696</v>
      </c>
      <c r="B703" s="40">
        <f>VLOOKUP($A703,POOL!$H$2:$Q$974,5,FALSE)</f>
        <v>0</v>
      </c>
      <c r="C703" s="41" t="str">
        <f>VLOOKUP($A703,POOL!$H$2:$Q$974,6,FALSE)</f>
        <v>-</v>
      </c>
      <c r="D703" s="61">
        <f>VLOOKUP($A703,POOL!$H$2:$Q$974,7,FALSE)</f>
        <v>0</v>
      </c>
      <c r="E703" s="42">
        <f>VLOOKUP($A703,POOL!$H$2:$Q$974,3,FALSE)</f>
        <v>0</v>
      </c>
      <c r="F703" s="42">
        <f>VLOOKUP($A703,POOL!$H$2:$Q$974,4,FALSE)</f>
        <v>0</v>
      </c>
      <c r="O703" s="313">
        <f t="shared" si="10"/>
        <v>0</v>
      </c>
    </row>
    <row r="704" spans="1:15" ht="24" customHeight="1" x14ac:dyDescent="0.25">
      <c r="A704" s="39">
        <v>697</v>
      </c>
      <c r="B704" s="40">
        <f>VLOOKUP($A704,POOL!$H$2:$Q$974,5,FALSE)</f>
        <v>0</v>
      </c>
      <c r="C704" s="41" t="str">
        <f>VLOOKUP($A704,POOL!$H$2:$Q$974,6,FALSE)</f>
        <v>-</v>
      </c>
      <c r="D704" s="61">
        <f>VLOOKUP($A704,POOL!$H$2:$Q$974,7,FALSE)</f>
        <v>0</v>
      </c>
      <c r="E704" s="42">
        <f>VLOOKUP($A704,POOL!$H$2:$Q$974,3,FALSE)</f>
        <v>0</v>
      </c>
      <c r="F704" s="42">
        <f>VLOOKUP($A704,POOL!$H$2:$Q$974,4,FALSE)</f>
        <v>0</v>
      </c>
      <c r="O704" s="313">
        <f t="shared" si="10"/>
        <v>0</v>
      </c>
    </row>
    <row r="705" spans="1:15" ht="24" customHeight="1" x14ac:dyDescent="0.25">
      <c r="A705" s="39">
        <v>698</v>
      </c>
      <c r="B705" s="40">
        <f>VLOOKUP($A705,POOL!$H$2:$Q$974,5,FALSE)</f>
        <v>0</v>
      </c>
      <c r="C705" s="41" t="str">
        <f>VLOOKUP($A705,POOL!$H$2:$Q$974,6,FALSE)</f>
        <v>-</v>
      </c>
      <c r="D705" s="61">
        <f>VLOOKUP($A705,POOL!$H$2:$Q$974,7,FALSE)</f>
        <v>0</v>
      </c>
      <c r="E705" s="42">
        <f>VLOOKUP($A705,POOL!$H$2:$Q$974,3,FALSE)</f>
        <v>0</v>
      </c>
      <c r="F705" s="42">
        <f>VLOOKUP($A705,POOL!$H$2:$Q$974,4,FALSE)</f>
        <v>0</v>
      </c>
      <c r="O705" s="313">
        <f t="shared" si="10"/>
        <v>0</v>
      </c>
    </row>
    <row r="706" spans="1:15" ht="24" customHeight="1" x14ac:dyDescent="0.25">
      <c r="A706" s="39">
        <v>699</v>
      </c>
      <c r="B706" s="40">
        <f>VLOOKUP($A706,POOL!$H$2:$Q$974,5,FALSE)</f>
        <v>0</v>
      </c>
      <c r="C706" s="41" t="str">
        <f>VLOOKUP($A706,POOL!$H$2:$Q$974,6,FALSE)</f>
        <v>-</v>
      </c>
      <c r="D706" s="61">
        <f>VLOOKUP($A706,POOL!$H$2:$Q$974,7,FALSE)</f>
        <v>0</v>
      </c>
      <c r="E706" s="42">
        <f>VLOOKUP($A706,POOL!$H$2:$Q$974,3,FALSE)</f>
        <v>0</v>
      </c>
      <c r="F706" s="42">
        <f>VLOOKUP($A706,POOL!$H$2:$Q$974,4,FALSE)</f>
        <v>0</v>
      </c>
      <c r="O706" s="313">
        <f t="shared" si="10"/>
        <v>0</v>
      </c>
    </row>
    <row r="707" spans="1:15" ht="24" customHeight="1" x14ac:dyDescent="0.25">
      <c r="A707" s="39">
        <v>700</v>
      </c>
      <c r="B707" s="40">
        <f>VLOOKUP($A707,POOL!$H$2:$Q$974,5,FALSE)</f>
        <v>0</v>
      </c>
      <c r="C707" s="41" t="str">
        <f>VLOOKUP($A707,POOL!$H$2:$Q$974,6,FALSE)</f>
        <v>-</v>
      </c>
      <c r="D707" s="61">
        <f>VLOOKUP($A707,POOL!$H$2:$Q$974,7,FALSE)</f>
        <v>0</v>
      </c>
      <c r="E707" s="42">
        <f>VLOOKUP($A707,POOL!$H$2:$Q$974,3,FALSE)</f>
        <v>0</v>
      </c>
      <c r="F707" s="42">
        <f>VLOOKUP($A707,POOL!$H$2:$Q$974,4,FALSE)</f>
        <v>0</v>
      </c>
      <c r="O707" s="313">
        <f t="shared" si="10"/>
        <v>0</v>
      </c>
    </row>
    <row r="708" spans="1:15" ht="24" customHeight="1" x14ac:dyDescent="0.25">
      <c r="A708" s="39">
        <v>701</v>
      </c>
      <c r="B708" s="40">
        <f>VLOOKUP($A708,POOL!$H$2:$Q$974,5,FALSE)</f>
        <v>0</v>
      </c>
      <c r="C708" s="41" t="str">
        <f>VLOOKUP($A708,POOL!$H$2:$Q$974,6,FALSE)</f>
        <v>-</v>
      </c>
      <c r="D708" s="61">
        <f>VLOOKUP($A708,POOL!$H$2:$Q$974,7,FALSE)</f>
        <v>0</v>
      </c>
      <c r="E708" s="42">
        <f>VLOOKUP($A708,POOL!$H$2:$Q$974,3,FALSE)</f>
        <v>0</v>
      </c>
      <c r="F708" s="42">
        <f>VLOOKUP($A708,POOL!$H$2:$Q$974,4,FALSE)</f>
        <v>0</v>
      </c>
      <c r="O708" s="313">
        <f t="shared" si="10"/>
        <v>0</v>
      </c>
    </row>
    <row r="709" spans="1:15" ht="24" customHeight="1" x14ac:dyDescent="0.25">
      <c r="A709" s="39">
        <v>702</v>
      </c>
      <c r="B709" s="40">
        <f>VLOOKUP($A709,POOL!$H$2:$Q$974,5,FALSE)</f>
        <v>0</v>
      </c>
      <c r="C709" s="41" t="str">
        <f>VLOOKUP($A709,POOL!$H$2:$Q$974,6,FALSE)</f>
        <v>-</v>
      </c>
      <c r="D709" s="61">
        <f>VLOOKUP($A709,POOL!$H$2:$Q$974,7,FALSE)</f>
        <v>0</v>
      </c>
      <c r="E709" s="42">
        <f>VLOOKUP($A709,POOL!$H$2:$Q$974,3,FALSE)</f>
        <v>0</v>
      </c>
      <c r="F709" s="42">
        <f>VLOOKUP($A709,POOL!$H$2:$Q$974,4,FALSE)</f>
        <v>0</v>
      </c>
      <c r="O709" s="313">
        <f t="shared" si="10"/>
        <v>0</v>
      </c>
    </row>
    <row r="710" spans="1:15" ht="24" customHeight="1" x14ac:dyDescent="0.25">
      <c r="A710" s="39">
        <v>703</v>
      </c>
      <c r="B710" s="40">
        <f>VLOOKUP($A710,POOL!$H$2:$Q$974,5,FALSE)</f>
        <v>0</v>
      </c>
      <c r="C710" s="41" t="str">
        <f>VLOOKUP($A710,POOL!$H$2:$Q$974,6,FALSE)</f>
        <v>-</v>
      </c>
      <c r="D710" s="61">
        <f>VLOOKUP($A710,POOL!$H$2:$Q$974,7,FALSE)</f>
        <v>0</v>
      </c>
      <c r="E710" s="42">
        <f>VLOOKUP($A710,POOL!$H$2:$Q$974,3,FALSE)</f>
        <v>0</v>
      </c>
      <c r="F710" s="42">
        <f>VLOOKUP($A710,POOL!$H$2:$Q$974,4,FALSE)</f>
        <v>0</v>
      </c>
      <c r="O710" s="313">
        <f t="shared" si="10"/>
        <v>0</v>
      </c>
    </row>
    <row r="711" spans="1:15" ht="24" customHeight="1" x14ac:dyDescent="0.25">
      <c r="A711" s="39">
        <v>704</v>
      </c>
      <c r="B711" s="40">
        <f>VLOOKUP($A711,POOL!$H$2:$Q$974,5,FALSE)</f>
        <v>0</v>
      </c>
      <c r="C711" s="41" t="str">
        <f>VLOOKUP($A711,POOL!$H$2:$Q$974,6,FALSE)</f>
        <v>-</v>
      </c>
      <c r="D711" s="61">
        <f>VLOOKUP($A711,POOL!$H$2:$Q$974,7,FALSE)</f>
        <v>0</v>
      </c>
      <c r="E711" s="42">
        <f>VLOOKUP($A711,POOL!$H$2:$Q$974,3,FALSE)</f>
        <v>0</v>
      </c>
      <c r="F711" s="42">
        <f>VLOOKUP($A711,POOL!$H$2:$Q$974,4,FALSE)</f>
        <v>0</v>
      </c>
      <c r="O711" s="313">
        <f t="shared" si="10"/>
        <v>0</v>
      </c>
    </row>
    <row r="712" spans="1:15" ht="24" customHeight="1" x14ac:dyDescent="0.25">
      <c r="A712" s="39">
        <v>705</v>
      </c>
      <c r="B712" s="40">
        <f>VLOOKUP($A712,POOL!$H$2:$Q$974,5,FALSE)</f>
        <v>0</v>
      </c>
      <c r="C712" s="41" t="str">
        <f>VLOOKUP($A712,POOL!$H$2:$Q$974,6,FALSE)</f>
        <v>-</v>
      </c>
      <c r="D712" s="61">
        <f>VLOOKUP($A712,POOL!$H$2:$Q$974,7,FALSE)</f>
        <v>0</v>
      </c>
      <c r="E712" s="42">
        <f>VLOOKUP($A712,POOL!$H$2:$Q$974,3,FALSE)</f>
        <v>0</v>
      </c>
      <c r="F712" s="42">
        <f>VLOOKUP($A712,POOL!$H$2:$Q$974,4,FALSE)</f>
        <v>0</v>
      </c>
      <c r="O712" s="313">
        <f t="shared" si="10"/>
        <v>0</v>
      </c>
    </row>
    <row r="713" spans="1:15" ht="24" customHeight="1" x14ac:dyDescent="0.25">
      <c r="A713" s="39">
        <v>706</v>
      </c>
      <c r="B713" s="40">
        <f>VLOOKUP($A713,POOL!$H$2:$Q$974,5,FALSE)</f>
        <v>0</v>
      </c>
      <c r="C713" s="41" t="str">
        <f>VLOOKUP($A713,POOL!$H$2:$Q$974,6,FALSE)</f>
        <v>-</v>
      </c>
      <c r="D713" s="61">
        <f>VLOOKUP($A713,POOL!$H$2:$Q$974,7,FALSE)</f>
        <v>0</v>
      </c>
      <c r="E713" s="42">
        <f>VLOOKUP($A713,POOL!$H$2:$Q$974,3,FALSE)</f>
        <v>0</v>
      </c>
      <c r="F713" s="42">
        <f>VLOOKUP($A713,POOL!$H$2:$Q$974,4,FALSE)</f>
        <v>0</v>
      </c>
      <c r="O713" s="313">
        <f t="shared" ref="O713:O776" si="11">IF(B713&gt;0,1,0)</f>
        <v>0</v>
      </c>
    </row>
    <row r="714" spans="1:15" ht="24" customHeight="1" x14ac:dyDescent="0.25">
      <c r="A714" s="39">
        <v>707</v>
      </c>
      <c r="B714" s="40">
        <f>VLOOKUP($A714,POOL!$H$2:$Q$974,5,FALSE)</f>
        <v>0</v>
      </c>
      <c r="C714" s="41" t="str">
        <f>VLOOKUP($A714,POOL!$H$2:$Q$974,6,FALSE)</f>
        <v>-</v>
      </c>
      <c r="D714" s="61">
        <f>VLOOKUP($A714,POOL!$H$2:$Q$974,7,FALSE)</f>
        <v>0</v>
      </c>
      <c r="E714" s="42">
        <f>VLOOKUP($A714,POOL!$H$2:$Q$974,3,FALSE)</f>
        <v>0</v>
      </c>
      <c r="F714" s="42">
        <f>VLOOKUP($A714,POOL!$H$2:$Q$974,4,FALSE)</f>
        <v>0</v>
      </c>
      <c r="O714" s="313">
        <f t="shared" si="11"/>
        <v>0</v>
      </c>
    </row>
    <row r="715" spans="1:15" ht="24" customHeight="1" x14ac:dyDescent="0.25">
      <c r="A715" s="39">
        <v>708</v>
      </c>
      <c r="B715" s="40">
        <f>VLOOKUP($A715,POOL!$H$2:$Q$974,5,FALSE)</f>
        <v>0</v>
      </c>
      <c r="C715" s="41" t="str">
        <f>VLOOKUP($A715,POOL!$H$2:$Q$974,6,FALSE)</f>
        <v>-</v>
      </c>
      <c r="D715" s="61">
        <f>VLOOKUP($A715,POOL!$H$2:$Q$974,7,FALSE)</f>
        <v>0</v>
      </c>
      <c r="E715" s="42">
        <f>VLOOKUP($A715,POOL!$H$2:$Q$974,3,FALSE)</f>
        <v>0</v>
      </c>
      <c r="F715" s="42">
        <f>VLOOKUP($A715,POOL!$H$2:$Q$974,4,FALSE)</f>
        <v>0</v>
      </c>
      <c r="O715" s="313">
        <f t="shared" si="11"/>
        <v>0</v>
      </c>
    </row>
    <row r="716" spans="1:15" ht="24" customHeight="1" x14ac:dyDescent="0.25">
      <c r="A716" s="39">
        <v>709</v>
      </c>
      <c r="B716" s="40">
        <f>VLOOKUP($A716,POOL!$H$2:$Q$974,5,FALSE)</f>
        <v>0</v>
      </c>
      <c r="C716" s="41" t="str">
        <f>VLOOKUP($A716,POOL!$H$2:$Q$974,6,FALSE)</f>
        <v>-</v>
      </c>
      <c r="D716" s="61">
        <f>VLOOKUP($A716,POOL!$H$2:$Q$974,7,FALSE)</f>
        <v>0</v>
      </c>
      <c r="E716" s="42">
        <f>VLOOKUP($A716,POOL!$H$2:$Q$974,3,FALSE)</f>
        <v>0</v>
      </c>
      <c r="F716" s="42">
        <f>VLOOKUP($A716,POOL!$H$2:$Q$974,4,FALSE)</f>
        <v>0</v>
      </c>
      <c r="O716" s="313">
        <f t="shared" si="11"/>
        <v>0</v>
      </c>
    </row>
    <row r="717" spans="1:15" ht="24" customHeight="1" x14ac:dyDescent="0.25">
      <c r="A717" s="39">
        <v>710</v>
      </c>
      <c r="B717" s="40">
        <f>VLOOKUP($A717,POOL!$H$2:$Q$974,5,FALSE)</f>
        <v>0</v>
      </c>
      <c r="C717" s="41" t="str">
        <f>VLOOKUP($A717,POOL!$H$2:$Q$974,6,FALSE)</f>
        <v>-</v>
      </c>
      <c r="D717" s="61">
        <f>VLOOKUP($A717,POOL!$H$2:$Q$974,7,FALSE)</f>
        <v>0</v>
      </c>
      <c r="E717" s="42">
        <f>VLOOKUP($A717,POOL!$H$2:$Q$974,3,FALSE)</f>
        <v>0</v>
      </c>
      <c r="F717" s="42">
        <f>VLOOKUP($A717,POOL!$H$2:$Q$974,4,FALSE)</f>
        <v>0</v>
      </c>
      <c r="O717" s="313">
        <f t="shared" si="11"/>
        <v>0</v>
      </c>
    </row>
    <row r="718" spans="1:15" ht="24" customHeight="1" x14ac:dyDescent="0.25">
      <c r="A718" s="39">
        <v>711</v>
      </c>
      <c r="B718" s="40">
        <f>VLOOKUP($A718,POOL!$H$2:$Q$974,5,FALSE)</f>
        <v>0</v>
      </c>
      <c r="C718" s="41" t="str">
        <f>VLOOKUP($A718,POOL!$H$2:$Q$974,6,FALSE)</f>
        <v>-</v>
      </c>
      <c r="D718" s="61">
        <f>VLOOKUP($A718,POOL!$H$2:$Q$974,7,FALSE)</f>
        <v>0</v>
      </c>
      <c r="E718" s="42">
        <f>VLOOKUP($A718,POOL!$H$2:$Q$974,3,FALSE)</f>
        <v>0</v>
      </c>
      <c r="F718" s="42">
        <f>VLOOKUP($A718,POOL!$H$2:$Q$974,4,FALSE)</f>
        <v>0</v>
      </c>
      <c r="O718" s="313">
        <f t="shared" si="11"/>
        <v>0</v>
      </c>
    </row>
    <row r="719" spans="1:15" ht="24" customHeight="1" x14ac:dyDescent="0.25">
      <c r="A719" s="39">
        <v>712</v>
      </c>
      <c r="B719" s="40">
        <f>VLOOKUP($A719,POOL!$H$2:$Q$974,5,FALSE)</f>
        <v>0</v>
      </c>
      <c r="C719" s="41" t="str">
        <f>VLOOKUP($A719,POOL!$H$2:$Q$974,6,FALSE)</f>
        <v>-</v>
      </c>
      <c r="D719" s="61">
        <f>VLOOKUP($A719,POOL!$H$2:$Q$974,7,FALSE)</f>
        <v>0</v>
      </c>
      <c r="E719" s="42">
        <f>VLOOKUP($A719,POOL!$H$2:$Q$974,3,FALSE)</f>
        <v>0</v>
      </c>
      <c r="F719" s="42">
        <f>VLOOKUP($A719,POOL!$H$2:$Q$974,4,FALSE)</f>
        <v>0</v>
      </c>
      <c r="O719" s="313">
        <f t="shared" si="11"/>
        <v>0</v>
      </c>
    </row>
    <row r="720" spans="1:15" ht="24" customHeight="1" x14ac:dyDescent="0.25">
      <c r="A720" s="39">
        <v>713</v>
      </c>
      <c r="B720" s="40">
        <f>VLOOKUP($A720,POOL!$H$2:$Q$974,5,FALSE)</f>
        <v>0</v>
      </c>
      <c r="C720" s="41" t="str">
        <f>VLOOKUP($A720,POOL!$H$2:$Q$974,6,FALSE)</f>
        <v>-</v>
      </c>
      <c r="D720" s="61">
        <f>VLOOKUP($A720,POOL!$H$2:$Q$974,7,FALSE)</f>
        <v>0</v>
      </c>
      <c r="E720" s="42">
        <f>VLOOKUP($A720,POOL!$H$2:$Q$974,3,FALSE)</f>
        <v>0</v>
      </c>
      <c r="F720" s="42">
        <f>VLOOKUP($A720,POOL!$H$2:$Q$974,4,FALSE)</f>
        <v>0</v>
      </c>
      <c r="O720" s="313">
        <f t="shared" si="11"/>
        <v>0</v>
      </c>
    </row>
    <row r="721" spans="1:15" ht="24" customHeight="1" x14ac:dyDescent="0.25">
      <c r="A721" s="39">
        <v>714</v>
      </c>
      <c r="B721" s="40">
        <f>VLOOKUP($A721,POOL!$H$2:$Q$974,5,FALSE)</f>
        <v>0</v>
      </c>
      <c r="C721" s="41" t="str">
        <f>VLOOKUP($A721,POOL!$H$2:$Q$974,6,FALSE)</f>
        <v>-</v>
      </c>
      <c r="D721" s="61">
        <f>VLOOKUP($A721,POOL!$H$2:$Q$974,7,FALSE)</f>
        <v>0</v>
      </c>
      <c r="E721" s="42">
        <f>VLOOKUP($A721,POOL!$H$2:$Q$974,3,FALSE)</f>
        <v>0</v>
      </c>
      <c r="F721" s="42">
        <f>VLOOKUP($A721,POOL!$H$2:$Q$974,4,FALSE)</f>
        <v>0</v>
      </c>
      <c r="O721" s="313">
        <f t="shared" si="11"/>
        <v>0</v>
      </c>
    </row>
    <row r="722" spans="1:15" ht="24" customHeight="1" x14ac:dyDescent="0.25">
      <c r="A722" s="39">
        <v>715</v>
      </c>
      <c r="B722" s="40">
        <f>VLOOKUP($A722,POOL!$H$2:$Q$974,5,FALSE)</f>
        <v>0</v>
      </c>
      <c r="C722" s="41" t="str">
        <f>VLOOKUP($A722,POOL!$H$2:$Q$974,6,FALSE)</f>
        <v>-</v>
      </c>
      <c r="D722" s="61">
        <f>VLOOKUP($A722,POOL!$H$2:$Q$974,7,FALSE)</f>
        <v>0</v>
      </c>
      <c r="E722" s="42">
        <f>VLOOKUP($A722,POOL!$H$2:$Q$974,3,FALSE)</f>
        <v>0</v>
      </c>
      <c r="F722" s="42">
        <f>VLOOKUP($A722,POOL!$H$2:$Q$974,4,FALSE)</f>
        <v>0</v>
      </c>
      <c r="O722" s="313">
        <f t="shared" si="11"/>
        <v>0</v>
      </c>
    </row>
    <row r="723" spans="1:15" ht="24" customHeight="1" x14ac:dyDescent="0.25">
      <c r="A723" s="39">
        <v>716</v>
      </c>
      <c r="B723" s="40">
        <f>VLOOKUP($A723,POOL!$H$2:$Q$974,5,FALSE)</f>
        <v>0</v>
      </c>
      <c r="C723" s="41" t="str">
        <f>VLOOKUP($A723,POOL!$H$2:$Q$974,6,FALSE)</f>
        <v>-</v>
      </c>
      <c r="D723" s="61">
        <f>VLOOKUP($A723,POOL!$H$2:$Q$974,7,FALSE)</f>
        <v>0</v>
      </c>
      <c r="E723" s="42">
        <f>VLOOKUP($A723,POOL!$H$2:$Q$974,3,FALSE)</f>
        <v>0</v>
      </c>
      <c r="F723" s="42">
        <f>VLOOKUP($A723,POOL!$H$2:$Q$974,4,FALSE)</f>
        <v>0</v>
      </c>
      <c r="O723" s="313">
        <f t="shared" si="11"/>
        <v>0</v>
      </c>
    </row>
    <row r="724" spans="1:15" ht="24" customHeight="1" x14ac:dyDescent="0.25">
      <c r="A724" s="39">
        <v>717</v>
      </c>
      <c r="B724" s="40">
        <f>VLOOKUP($A724,POOL!$H$2:$Q$974,5,FALSE)</f>
        <v>0</v>
      </c>
      <c r="C724" s="41" t="str">
        <f>VLOOKUP($A724,POOL!$H$2:$Q$974,6,FALSE)</f>
        <v>-</v>
      </c>
      <c r="D724" s="61">
        <f>VLOOKUP($A724,POOL!$H$2:$Q$974,7,FALSE)</f>
        <v>0</v>
      </c>
      <c r="E724" s="42">
        <f>VLOOKUP($A724,POOL!$H$2:$Q$974,3,FALSE)</f>
        <v>0</v>
      </c>
      <c r="F724" s="42">
        <f>VLOOKUP($A724,POOL!$H$2:$Q$974,4,FALSE)</f>
        <v>0</v>
      </c>
      <c r="O724" s="313">
        <f t="shared" si="11"/>
        <v>0</v>
      </c>
    </row>
    <row r="725" spans="1:15" ht="24" customHeight="1" x14ac:dyDescent="0.25">
      <c r="A725" s="39">
        <v>718</v>
      </c>
      <c r="B725" s="40">
        <f>VLOOKUP($A725,POOL!$H$2:$Q$974,5,FALSE)</f>
        <v>0</v>
      </c>
      <c r="C725" s="41" t="str">
        <f>VLOOKUP($A725,POOL!$H$2:$Q$974,6,FALSE)</f>
        <v>-</v>
      </c>
      <c r="D725" s="61">
        <f>VLOOKUP($A725,POOL!$H$2:$Q$974,7,FALSE)</f>
        <v>0</v>
      </c>
      <c r="E725" s="42">
        <f>VLOOKUP($A725,POOL!$H$2:$Q$974,3,FALSE)</f>
        <v>0</v>
      </c>
      <c r="F725" s="42">
        <f>VLOOKUP($A725,POOL!$H$2:$Q$974,4,FALSE)</f>
        <v>0</v>
      </c>
      <c r="O725" s="313">
        <f t="shared" si="11"/>
        <v>0</v>
      </c>
    </row>
    <row r="726" spans="1:15" ht="24" customHeight="1" x14ac:dyDescent="0.25">
      <c r="A726" s="39">
        <v>719</v>
      </c>
      <c r="B726" s="40">
        <f>VLOOKUP($A726,POOL!$H$2:$Q$974,5,FALSE)</f>
        <v>0</v>
      </c>
      <c r="C726" s="41" t="str">
        <f>VLOOKUP($A726,POOL!$H$2:$Q$974,6,FALSE)</f>
        <v>-</v>
      </c>
      <c r="D726" s="61">
        <f>VLOOKUP($A726,POOL!$H$2:$Q$974,7,FALSE)</f>
        <v>0</v>
      </c>
      <c r="E726" s="42">
        <f>VLOOKUP($A726,POOL!$H$2:$Q$974,3,FALSE)</f>
        <v>0</v>
      </c>
      <c r="F726" s="42">
        <f>VLOOKUP($A726,POOL!$H$2:$Q$974,4,FALSE)</f>
        <v>0</v>
      </c>
      <c r="O726" s="313">
        <f t="shared" si="11"/>
        <v>0</v>
      </c>
    </row>
    <row r="727" spans="1:15" ht="24" customHeight="1" x14ac:dyDescent="0.25">
      <c r="A727" s="39">
        <v>720</v>
      </c>
      <c r="B727" s="40">
        <f>VLOOKUP($A727,POOL!$H$2:$Q$974,5,FALSE)</f>
        <v>0</v>
      </c>
      <c r="C727" s="41" t="str">
        <f>VLOOKUP($A727,POOL!$H$2:$Q$974,6,FALSE)</f>
        <v>-</v>
      </c>
      <c r="D727" s="61">
        <f>VLOOKUP($A727,POOL!$H$2:$Q$974,7,FALSE)</f>
        <v>0</v>
      </c>
      <c r="E727" s="42">
        <f>VLOOKUP($A727,POOL!$H$2:$Q$974,3,FALSE)</f>
        <v>0</v>
      </c>
      <c r="F727" s="42">
        <f>VLOOKUP($A727,POOL!$H$2:$Q$974,4,FALSE)</f>
        <v>0</v>
      </c>
      <c r="O727" s="313">
        <f t="shared" si="11"/>
        <v>0</v>
      </c>
    </row>
    <row r="728" spans="1:15" ht="24" customHeight="1" x14ac:dyDescent="0.25">
      <c r="A728" s="39">
        <v>721</v>
      </c>
      <c r="B728" s="40">
        <f>VLOOKUP($A728,POOL!$H$2:$Q$974,5,FALSE)</f>
        <v>0</v>
      </c>
      <c r="C728" s="41" t="str">
        <f>VLOOKUP($A728,POOL!$H$2:$Q$974,6,FALSE)</f>
        <v>-</v>
      </c>
      <c r="D728" s="61">
        <f>VLOOKUP($A728,POOL!$H$2:$Q$974,7,FALSE)</f>
        <v>0</v>
      </c>
      <c r="E728" s="42">
        <f>VLOOKUP($A728,POOL!$H$2:$Q$974,3,FALSE)</f>
        <v>0</v>
      </c>
      <c r="F728" s="42">
        <f>VLOOKUP($A728,POOL!$H$2:$Q$974,4,FALSE)</f>
        <v>0</v>
      </c>
      <c r="O728" s="313">
        <f t="shared" si="11"/>
        <v>0</v>
      </c>
    </row>
    <row r="729" spans="1:15" ht="24" customHeight="1" x14ac:dyDescent="0.25">
      <c r="A729" s="39">
        <v>722</v>
      </c>
      <c r="B729" s="40">
        <f>VLOOKUP($A729,POOL!$H$2:$Q$974,5,FALSE)</f>
        <v>0</v>
      </c>
      <c r="C729" s="41" t="str">
        <f>VLOOKUP($A729,POOL!$H$2:$Q$974,6,FALSE)</f>
        <v>-</v>
      </c>
      <c r="D729" s="61">
        <f>VLOOKUP($A729,POOL!$H$2:$Q$974,7,FALSE)</f>
        <v>0</v>
      </c>
      <c r="E729" s="42">
        <f>VLOOKUP($A729,POOL!$H$2:$Q$974,3,FALSE)</f>
        <v>0</v>
      </c>
      <c r="F729" s="42">
        <f>VLOOKUP($A729,POOL!$H$2:$Q$974,4,FALSE)</f>
        <v>0</v>
      </c>
      <c r="O729" s="313">
        <f t="shared" si="11"/>
        <v>0</v>
      </c>
    </row>
    <row r="730" spans="1:15" ht="24" customHeight="1" x14ac:dyDescent="0.25">
      <c r="A730" s="39">
        <v>723</v>
      </c>
      <c r="B730" s="40">
        <f>VLOOKUP($A730,POOL!$H$2:$Q$974,5,FALSE)</f>
        <v>0</v>
      </c>
      <c r="C730" s="41" t="str">
        <f>VLOOKUP($A730,POOL!$H$2:$Q$974,6,FALSE)</f>
        <v>-</v>
      </c>
      <c r="D730" s="61">
        <f>VLOOKUP($A730,POOL!$H$2:$Q$974,7,FALSE)</f>
        <v>0</v>
      </c>
      <c r="E730" s="42">
        <f>VLOOKUP($A730,POOL!$H$2:$Q$974,3,FALSE)</f>
        <v>0</v>
      </c>
      <c r="F730" s="42">
        <f>VLOOKUP($A730,POOL!$H$2:$Q$974,4,FALSE)</f>
        <v>0</v>
      </c>
      <c r="O730" s="313">
        <f t="shared" si="11"/>
        <v>0</v>
      </c>
    </row>
    <row r="731" spans="1:15" ht="24" customHeight="1" x14ac:dyDescent="0.25">
      <c r="A731" s="39">
        <v>724</v>
      </c>
      <c r="B731" s="40">
        <f>VLOOKUP($A731,POOL!$H$2:$Q$974,5,FALSE)</f>
        <v>0</v>
      </c>
      <c r="C731" s="41" t="str">
        <f>VLOOKUP($A731,POOL!$H$2:$Q$974,6,FALSE)</f>
        <v>-</v>
      </c>
      <c r="D731" s="61">
        <f>VLOOKUP($A731,POOL!$H$2:$Q$974,7,FALSE)</f>
        <v>0</v>
      </c>
      <c r="E731" s="42">
        <f>VLOOKUP($A731,POOL!$H$2:$Q$974,3,FALSE)</f>
        <v>0</v>
      </c>
      <c r="F731" s="42">
        <f>VLOOKUP($A731,POOL!$H$2:$Q$974,4,FALSE)</f>
        <v>0</v>
      </c>
      <c r="O731" s="313">
        <f t="shared" si="11"/>
        <v>0</v>
      </c>
    </row>
    <row r="732" spans="1:15" ht="24" customHeight="1" x14ac:dyDescent="0.25">
      <c r="A732" s="39">
        <v>725</v>
      </c>
      <c r="B732" s="40">
        <f>VLOOKUP($A732,POOL!$H$2:$Q$974,5,FALSE)</f>
        <v>0</v>
      </c>
      <c r="C732" s="41" t="str">
        <f>VLOOKUP($A732,POOL!$H$2:$Q$974,6,FALSE)</f>
        <v>-</v>
      </c>
      <c r="D732" s="61">
        <f>VLOOKUP($A732,POOL!$H$2:$Q$974,7,FALSE)</f>
        <v>0</v>
      </c>
      <c r="E732" s="42">
        <f>VLOOKUP($A732,POOL!$H$2:$Q$974,3,FALSE)</f>
        <v>0</v>
      </c>
      <c r="F732" s="42">
        <f>VLOOKUP($A732,POOL!$H$2:$Q$974,4,FALSE)</f>
        <v>0</v>
      </c>
      <c r="O732" s="313">
        <f t="shared" si="11"/>
        <v>0</v>
      </c>
    </row>
    <row r="733" spans="1:15" ht="24" customHeight="1" x14ac:dyDescent="0.25">
      <c r="A733" s="39">
        <v>726</v>
      </c>
      <c r="B733" s="40">
        <f>VLOOKUP($A733,POOL!$H$2:$Q$974,5,FALSE)</f>
        <v>0</v>
      </c>
      <c r="C733" s="41" t="str">
        <f>VLOOKUP($A733,POOL!$H$2:$Q$974,6,FALSE)</f>
        <v>-</v>
      </c>
      <c r="D733" s="61">
        <f>VLOOKUP($A733,POOL!$H$2:$Q$974,7,FALSE)</f>
        <v>0</v>
      </c>
      <c r="E733" s="42">
        <f>VLOOKUP($A733,POOL!$H$2:$Q$974,3,FALSE)</f>
        <v>0</v>
      </c>
      <c r="F733" s="42">
        <f>VLOOKUP($A733,POOL!$H$2:$Q$974,4,FALSE)</f>
        <v>0</v>
      </c>
      <c r="O733" s="313">
        <f t="shared" si="11"/>
        <v>0</v>
      </c>
    </row>
    <row r="734" spans="1:15" ht="24" customHeight="1" x14ac:dyDescent="0.25">
      <c r="A734" s="39">
        <v>727</v>
      </c>
      <c r="B734" s="40">
        <f>VLOOKUP($A734,POOL!$H$2:$Q$974,5,FALSE)</f>
        <v>0</v>
      </c>
      <c r="C734" s="41" t="str">
        <f>VLOOKUP($A734,POOL!$H$2:$Q$974,6,FALSE)</f>
        <v>-</v>
      </c>
      <c r="D734" s="61">
        <f>VLOOKUP($A734,POOL!$H$2:$Q$974,7,FALSE)</f>
        <v>0</v>
      </c>
      <c r="E734" s="42">
        <f>VLOOKUP($A734,POOL!$H$2:$Q$974,3,FALSE)</f>
        <v>0</v>
      </c>
      <c r="F734" s="42">
        <f>VLOOKUP($A734,POOL!$H$2:$Q$974,4,FALSE)</f>
        <v>0</v>
      </c>
      <c r="O734" s="313">
        <f t="shared" si="11"/>
        <v>0</v>
      </c>
    </row>
    <row r="735" spans="1:15" ht="24" customHeight="1" x14ac:dyDescent="0.25">
      <c r="A735" s="39">
        <v>728</v>
      </c>
      <c r="B735" s="40">
        <f>VLOOKUP($A735,POOL!$H$2:$Q$974,5,FALSE)</f>
        <v>0</v>
      </c>
      <c r="C735" s="41" t="str">
        <f>VLOOKUP($A735,POOL!$H$2:$Q$974,6,FALSE)</f>
        <v>-</v>
      </c>
      <c r="D735" s="61">
        <f>VLOOKUP($A735,POOL!$H$2:$Q$974,7,FALSE)</f>
        <v>0</v>
      </c>
      <c r="E735" s="42">
        <f>VLOOKUP($A735,POOL!$H$2:$Q$974,3,FALSE)</f>
        <v>0</v>
      </c>
      <c r="F735" s="42">
        <f>VLOOKUP($A735,POOL!$H$2:$Q$974,4,FALSE)</f>
        <v>0</v>
      </c>
      <c r="O735" s="313">
        <f t="shared" si="11"/>
        <v>0</v>
      </c>
    </row>
    <row r="736" spans="1:15" ht="24" customHeight="1" x14ac:dyDescent="0.25">
      <c r="A736" s="39">
        <v>729</v>
      </c>
      <c r="B736" s="40">
        <f>VLOOKUP($A736,POOL!$H$2:$Q$974,5,FALSE)</f>
        <v>0</v>
      </c>
      <c r="C736" s="41" t="str">
        <f>VLOOKUP($A736,POOL!$H$2:$Q$974,6,FALSE)</f>
        <v>-</v>
      </c>
      <c r="D736" s="61">
        <f>VLOOKUP($A736,POOL!$H$2:$Q$974,7,FALSE)</f>
        <v>0</v>
      </c>
      <c r="E736" s="42">
        <f>VLOOKUP($A736,POOL!$H$2:$Q$974,3,FALSE)</f>
        <v>0</v>
      </c>
      <c r="F736" s="42">
        <f>VLOOKUP($A736,POOL!$H$2:$Q$974,4,FALSE)</f>
        <v>0</v>
      </c>
      <c r="O736" s="313">
        <f t="shared" si="11"/>
        <v>0</v>
      </c>
    </row>
    <row r="737" spans="1:15" ht="24" customHeight="1" x14ac:dyDescent="0.25">
      <c r="A737" s="39">
        <v>730</v>
      </c>
      <c r="B737" s="40">
        <f>VLOOKUP($A737,POOL!$H$2:$Q$974,5,FALSE)</f>
        <v>0</v>
      </c>
      <c r="C737" s="41" t="str">
        <f>VLOOKUP($A737,POOL!$H$2:$Q$974,6,FALSE)</f>
        <v>-</v>
      </c>
      <c r="D737" s="61">
        <f>VLOOKUP($A737,POOL!$H$2:$Q$974,7,FALSE)</f>
        <v>0</v>
      </c>
      <c r="E737" s="42">
        <f>VLOOKUP($A737,POOL!$H$2:$Q$974,3,FALSE)</f>
        <v>0</v>
      </c>
      <c r="F737" s="42">
        <f>VLOOKUP($A737,POOL!$H$2:$Q$974,4,FALSE)</f>
        <v>0</v>
      </c>
      <c r="O737" s="313">
        <f t="shared" si="11"/>
        <v>0</v>
      </c>
    </row>
    <row r="738" spans="1:15" ht="24" customHeight="1" x14ac:dyDescent="0.25">
      <c r="A738" s="39">
        <v>731</v>
      </c>
      <c r="B738" s="40">
        <f>VLOOKUP($A738,POOL!$H$2:$Q$974,5,FALSE)</f>
        <v>0</v>
      </c>
      <c r="C738" s="41" t="str">
        <f>VLOOKUP($A738,POOL!$H$2:$Q$974,6,FALSE)</f>
        <v>-</v>
      </c>
      <c r="D738" s="61">
        <f>VLOOKUP($A738,POOL!$H$2:$Q$974,7,FALSE)</f>
        <v>0</v>
      </c>
      <c r="E738" s="42">
        <f>VLOOKUP($A738,POOL!$H$2:$Q$974,3,FALSE)</f>
        <v>0</v>
      </c>
      <c r="F738" s="42">
        <f>VLOOKUP($A738,POOL!$H$2:$Q$974,4,FALSE)</f>
        <v>0</v>
      </c>
      <c r="O738" s="313">
        <f t="shared" si="11"/>
        <v>0</v>
      </c>
    </row>
    <row r="739" spans="1:15" ht="24" customHeight="1" x14ac:dyDescent="0.25">
      <c r="A739" s="39">
        <v>732</v>
      </c>
      <c r="B739" s="40">
        <f>VLOOKUP($A739,POOL!$H$2:$Q$974,5,FALSE)</f>
        <v>0</v>
      </c>
      <c r="C739" s="41" t="str">
        <f>VLOOKUP($A739,POOL!$H$2:$Q$974,6,FALSE)</f>
        <v>-</v>
      </c>
      <c r="D739" s="61">
        <f>VLOOKUP($A739,POOL!$H$2:$Q$974,7,FALSE)</f>
        <v>0</v>
      </c>
      <c r="E739" s="42">
        <f>VLOOKUP($A739,POOL!$H$2:$Q$974,3,FALSE)</f>
        <v>0</v>
      </c>
      <c r="F739" s="42">
        <f>VLOOKUP($A739,POOL!$H$2:$Q$974,4,FALSE)</f>
        <v>0</v>
      </c>
      <c r="O739" s="313">
        <f t="shared" si="11"/>
        <v>0</v>
      </c>
    </row>
    <row r="740" spans="1:15" ht="24" customHeight="1" x14ac:dyDescent="0.25">
      <c r="A740" s="39">
        <v>733</v>
      </c>
      <c r="B740" s="40">
        <f>VLOOKUP($A740,POOL!$H$2:$Q$974,5,FALSE)</f>
        <v>0</v>
      </c>
      <c r="C740" s="41" t="str">
        <f>VLOOKUP($A740,POOL!$H$2:$Q$974,6,FALSE)</f>
        <v>-</v>
      </c>
      <c r="D740" s="61">
        <f>VLOOKUP($A740,POOL!$H$2:$Q$974,7,FALSE)</f>
        <v>0</v>
      </c>
      <c r="E740" s="42">
        <f>VLOOKUP($A740,POOL!$H$2:$Q$974,3,FALSE)</f>
        <v>0</v>
      </c>
      <c r="F740" s="42">
        <f>VLOOKUP($A740,POOL!$H$2:$Q$974,4,FALSE)</f>
        <v>0</v>
      </c>
      <c r="O740" s="313">
        <f t="shared" si="11"/>
        <v>0</v>
      </c>
    </row>
    <row r="741" spans="1:15" ht="24" customHeight="1" x14ac:dyDescent="0.25">
      <c r="A741" s="39">
        <v>734</v>
      </c>
      <c r="B741" s="40">
        <f>VLOOKUP($A741,POOL!$H$2:$Q$974,5,FALSE)</f>
        <v>0</v>
      </c>
      <c r="C741" s="41" t="str">
        <f>VLOOKUP($A741,POOL!$H$2:$Q$974,6,FALSE)</f>
        <v>-</v>
      </c>
      <c r="D741" s="61">
        <f>VLOOKUP($A741,POOL!$H$2:$Q$974,7,FALSE)</f>
        <v>0</v>
      </c>
      <c r="E741" s="42">
        <f>VLOOKUP($A741,POOL!$H$2:$Q$974,3,FALSE)</f>
        <v>0</v>
      </c>
      <c r="F741" s="42">
        <f>VLOOKUP($A741,POOL!$H$2:$Q$974,4,FALSE)</f>
        <v>0</v>
      </c>
      <c r="O741" s="313">
        <f t="shared" si="11"/>
        <v>0</v>
      </c>
    </row>
    <row r="742" spans="1:15" ht="24" customHeight="1" x14ac:dyDescent="0.25">
      <c r="A742" s="39">
        <v>735</v>
      </c>
      <c r="B742" s="40">
        <f>VLOOKUP($A742,POOL!$H$2:$Q$974,5,FALSE)</f>
        <v>0</v>
      </c>
      <c r="C742" s="41" t="str">
        <f>VLOOKUP($A742,POOL!$H$2:$Q$974,6,FALSE)</f>
        <v>-</v>
      </c>
      <c r="D742" s="61">
        <f>VLOOKUP($A742,POOL!$H$2:$Q$974,7,FALSE)</f>
        <v>0</v>
      </c>
      <c r="E742" s="42">
        <f>VLOOKUP($A742,POOL!$H$2:$Q$974,3,FALSE)</f>
        <v>0</v>
      </c>
      <c r="F742" s="42">
        <f>VLOOKUP($A742,POOL!$H$2:$Q$974,4,FALSE)</f>
        <v>0</v>
      </c>
      <c r="O742" s="313">
        <f t="shared" si="11"/>
        <v>0</v>
      </c>
    </row>
    <row r="743" spans="1:15" ht="24" customHeight="1" x14ac:dyDescent="0.25">
      <c r="A743" s="39">
        <v>736</v>
      </c>
      <c r="B743" s="40">
        <f>VLOOKUP($A743,POOL!$H$2:$Q$974,5,FALSE)</f>
        <v>0</v>
      </c>
      <c r="C743" s="41" t="str">
        <f>VLOOKUP($A743,POOL!$H$2:$Q$974,6,FALSE)</f>
        <v>-</v>
      </c>
      <c r="D743" s="61">
        <f>VLOOKUP($A743,POOL!$H$2:$Q$974,7,FALSE)</f>
        <v>0</v>
      </c>
      <c r="E743" s="42">
        <f>VLOOKUP($A743,POOL!$H$2:$Q$974,3,FALSE)</f>
        <v>0</v>
      </c>
      <c r="F743" s="42">
        <f>VLOOKUP($A743,POOL!$H$2:$Q$974,4,FALSE)</f>
        <v>0</v>
      </c>
      <c r="O743" s="313">
        <f t="shared" si="11"/>
        <v>0</v>
      </c>
    </row>
    <row r="744" spans="1:15" ht="24" customHeight="1" x14ac:dyDescent="0.25">
      <c r="A744" s="39">
        <v>737</v>
      </c>
      <c r="B744" s="40">
        <f>VLOOKUP($A744,POOL!$H$2:$Q$974,5,FALSE)</f>
        <v>0</v>
      </c>
      <c r="C744" s="41" t="str">
        <f>VLOOKUP($A744,POOL!$H$2:$Q$974,6,FALSE)</f>
        <v>-</v>
      </c>
      <c r="D744" s="61">
        <f>VLOOKUP($A744,POOL!$H$2:$Q$974,7,FALSE)</f>
        <v>0</v>
      </c>
      <c r="E744" s="42">
        <f>VLOOKUP($A744,POOL!$H$2:$Q$974,3,FALSE)</f>
        <v>0</v>
      </c>
      <c r="F744" s="42">
        <f>VLOOKUP($A744,POOL!$H$2:$Q$974,4,FALSE)</f>
        <v>0</v>
      </c>
      <c r="O744" s="313">
        <f t="shared" si="11"/>
        <v>0</v>
      </c>
    </row>
    <row r="745" spans="1:15" ht="24" customHeight="1" x14ac:dyDescent="0.25">
      <c r="A745" s="39">
        <v>738</v>
      </c>
      <c r="B745" s="40">
        <f>VLOOKUP($A745,POOL!$H$2:$Q$974,5,FALSE)</f>
        <v>0</v>
      </c>
      <c r="C745" s="41" t="str">
        <f>VLOOKUP($A745,POOL!$H$2:$Q$974,6,FALSE)</f>
        <v>-</v>
      </c>
      <c r="D745" s="61">
        <f>VLOOKUP($A745,POOL!$H$2:$Q$974,7,FALSE)</f>
        <v>0</v>
      </c>
      <c r="E745" s="42">
        <f>VLOOKUP($A745,POOL!$H$2:$Q$974,3,FALSE)</f>
        <v>0</v>
      </c>
      <c r="F745" s="42">
        <f>VLOOKUP($A745,POOL!$H$2:$Q$974,4,FALSE)</f>
        <v>0</v>
      </c>
      <c r="O745" s="313">
        <f t="shared" si="11"/>
        <v>0</v>
      </c>
    </row>
    <row r="746" spans="1:15" ht="24" customHeight="1" x14ac:dyDescent="0.25">
      <c r="A746" s="39">
        <v>739</v>
      </c>
      <c r="B746" s="40">
        <f>VLOOKUP($A746,POOL!$H$2:$Q$974,5,FALSE)</f>
        <v>0</v>
      </c>
      <c r="C746" s="41" t="str">
        <f>VLOOKUP($A746,POOL!$H$2:$Q$974,6,FALSE)</f>
        <v>-</v>
      </c>
      <c r="D746" s="61">
        <f>VLOOKUP($A746,POOL!$H$2:$Q$974,7,FALSE)</f>
        <v>0</v>
      </c>
      <c r="E746" s="42">
        <f>VLOOKUP($A746,POOL!$H$2:$Q$974,3,FALSE)</f>
        <v>0</v>
      </c>
      <c r="F746" s="42">
        <f>VLOOKUP($A746,POOL!$H$2:$Q$974,4,FALSE)</f>
        <v>0</v>
      </c>
      <c r="O746" s="313">
        <f t="shared" si="11"/>
        <v>0</v>
      </c>
    </row>
    <row r="747" spans="1:15" ht="24" customHeight="1" x14ac:dyDescent="0.25">
      <c r="A747" s="39">
        <v>740</v>
      </c>
      <c r="B747" s="40">
        <f>VLOOKUP($A747,POOL!$H$2:$Q$974,5,FALSE)</f>
        <v>0</v>
      </c>
      <c r="C747" s="41" t="str">
        <f>VLOOKUP($A747,POOL!$H$2:$Q$974,6,FALSE)</f>
        <v>-</v>
      </c>
      <c r="D747" s="61">
        <f>VLOOKUP($A747,POOL!$H$2:$Q$974,7,FALSE)</f>
        <v>0</v>
      </c>
      <c r="E747" s="42">
        <f>VLOOKUP($A747,POOL!$H$2:$Q$974,3,FALSE)</f>
        <v>0</v>
      </c>
      <c r="F747" s="42">
        <f>VLOOKUP($A747,POOL!$H$2:$Q$974,4,FALSE)</f>
        <v>0</v>
      </c>
      <c r="O747" s="313">
        <f t="shared" si="11"/>
        <v>0</v>
      </c>
    </row>
    <row r="748" spans="1:15" ht="24" customHeight="1" x14ac:dyDescent="0.25">
      <c r="A748" s="39">
        <v>741</v>
      </c>
      <c r="B748" s="40">
        <f>VLOOKUP($A748,POOL!$H$2:$Q$974,5,FALSE)</f>
        <v>0</v>
      </c>
      <c r="C748" s="41" t="str">
        <f>VLOOKUP($A748,POOL!$H$2:$Q$974,6,FALSE)</f>
        <v>-</v>
      </c>
      <c r="D748" s="61">
        <f>VLOOKUP($A748,POOL!$H$2:$Q$974,7,FALSE)</f>
        <v>0</v>
      </c>
      <c r="E748" s="42">
        <f>VLOOKUP($A748,POOL!$H$2:$Q$974,3,FALSE)</f>
        <v>0</v>
      </c>
      <c r="F748" s="42">
        <f>VLOOKUP($A748,POOL!$H$2:$Q$974,4,FALSE)</f>
        <v>0</v>
      </c>
      <c r="O748" s="313">
        <f t="shared" si="11"/>
        <v>0</v>
      </c>
    </row>
    <row r="749" spans="1:15" ht="24" customHeight="1" x14ac:dyDescent="0.25">
      <c r="A749" s="39">
        <v>742</v>
      </c>
      <c r="B749" s="40">
        <f>VLOOKUP($A749,POOL!$H$2:$Q$974,5,FALSE)</f>
        <v>0</v>
      </c>
      <c r="C749" s="41" t="str">
        <f>VLOOKUP($A749,POOL!$H$2:$Q$974,6,FALSE)</f>
        <v>-</v>
      </c>
      <c r="D749" s="61">
        <f>VLOOKUP($A749,POOL!$H$2:$Q$974,7,FALSE)</f>
        <v>0</v>
      </c>
      <c r="E749" s="42">
        <f>VLOOKUP($A749,POOL!$H$2:$Q$974,3,FALSE)</f>
        <v>0</v>
      </c>
      <c r="F749" s="42">
        <f>VLOOKUP($A749,POOL!$H$2:$Q$974,4,FALSE)</f>
        <v>0</v>
      </c>
      <c r="O749" s="313">
        <f t="shared" si="11"/>
        <v>0</v>
      </c>
    </row>
    <row r="750" spans="1:15" ht="24" customHeight="1" x14ac:dyDescent="0.25">
      <c r="A750" s="39">
        <v>743</v>
      </c>
      <c r="B750" s="40">
        <f>VLOOKUP($A750,POOL!$H$2:$Q$974,5,FALSE)</f>
        <v>0</v>
      </c>
      <c r="C750" s="41" t="str">
        <f>VLOOKUP($A750,POOL!$H$2:$Q$974,6,FALSE)</f>
        <v>-</v>
      </c>
      <c r="D750" s="61">
        <f>VLOOKUP($A750,POOL!$H$2:$Q$974,7,FALSE)</f>
        <v>0</v>
      </c>
      <c r="E750" s="42">
        <f>VLOOKUP($A750,POOL!$H$2:$Q$974,3,FALSE)</f>
        <v>0</v>
      </c>
      <c r="F750" s="42">
        <f>VLOOKUP($A750,POOL!$H$2:$Q$974,4,FALSE)</f>
        <v>0</v>
      </c>
      <c r="O750" s="313">
        <f t="shared" si="11"/>
        <v>0</v>
      </c>
    </row>
    <row r="751" spans="1:15" ht="24" customHeight="1" x14ac:dyDescent="0.25">
      <c r="A751" s="39">
        <v>744</v>
      </c>
      <c r="B751" s="40">
        <f>VLOOKUP($A751,POOL!$H$2:$Q$974,5,FALSE)</f>
        <v>0</v>
      </c>
      <c r="C751" s="41" t="str">
        <f>VLOOKUP($A751,POOL!$H$2:$Q$974,6,FALSE)</f>
        <v>-</v>
      </c>
      <c r="D751" s="61">
        <f>VLOOKUP($A751,POOL!$H$2:$Q$974,7,FALSE)</f>
        <v>0</v>
      </c>
      <c r="E751" s="42">
        <f>VLOOKUP($A751,POOL!$H$2:$Q$974,3,FALSE)</f>
        <v>0</v>
      </c>
      <c r="F751" s="42">
        <f>VLOOKUP($A751,POOL!$H$2:$Q$974,4,FALSE)</f>
        <v>0</v>
      </c>
      <c r="O751" s="313">
        <f t="shared" si="11"/>
        <v>0</v>
      </c>
    </row>
    <row r="752" spans="1:15" ht="24" customHeight="1" x14ac:dyDescent="0.25">
      <c r="A752" s="39">
        <v>745</v>
      </c>
      <c r="B752" s="40">
        <f>VLOOKUP($A752,POOL!$H$2:$Q$974,5,FALSE)</f>
        <v>0</v>
      </c>
      <c r="C752" s="41" t="str">
        <f>VLOOKUP($A752,POOL!$H$2:$Q$974,6,FALSE)</f>
        <v>-</v>
      </c>
      <c r="D752" s="61">
        <f>VLOOKUP($A752,POOL!$H$2:$Q$974,7,FALSE)</f>
        <v>0</v>
      </c>
      <c r="E752" s="42">
        <f>VLOOKUP($A752,POOL!$H$2:$Q$974,3,FALSE)</f>
        <v>0</v>
      </c>
      <c r="F752" s="42">
        <f>VLOOKUP($A752,POOL!$H$2:$Q$974,4,FALSE)</f>
        <v>0</v>
      </c>
      <c r="O752" s="313">
        <f t="shared" si="11"/>
        <v>0</v>
      </c>
    </row>
    <row r="753" spans="1:15" ht="24" customHeight="1" x14ac:dyDescent="0.25">
      <c r="A753" s="39">
        <v>746</v>
      </c>
      <c r="B753" s="40">
        <f>VLOOKUP($A753,POOL!$H$2:$Q$974,5,FALSE)</f>
        <v>0</v>
      </c>
      <c r="C753" s="41" t="str">
        <f>VLOOKUP($A753,POOL!$H$2:$Q$974,6,FALSE)</f>
        <v>-</v>
      </c>
      <c r="D753" s="61">
        <f>VLOOKUP($A753,POOL!$H$2:$Q$974,7,FALSE)</f>
        <v>0</v>
      </c>
      <c r="E753" s="42">
        <f>VLOOKUP($A753,POOL!$H$2:$Q$974,3,FALSE)</f>
        <v>0</v>
      </c>
      <c r="F753" s="42">
        <f>VLOOKUP($A753,POOL!$H$2:$Q$974,4,FALSE)</f>
        <v>0</v>
      </c>
      <c r="O753" s="313">
        <f t="shared" si="11"/>
        <v>0</v>
      </c>
    </row>
    <row r="754" spans="1:15" ht="24" customHeight="1" x14ac:dyDescent="0.25">
      <c r="A754" s="39">
        <v>747</v>
      </c>
      <c r="B754" s="40">
        <f>VLOOKUP($A754,POOL!$H$2:$Q$974,5,FALSE)</f>
        <v>0</v>
      </c>
      <c r="C754" s="41" t="str">
        <f>VLOOKUP($A754,POOL!$H$2:$Q$974,6,FALSE)</f>
        <v>-</v>
      </c>
      <c r="D754" s="61">
        <f>VLOOKUP($A754,POOL!$H$2:$Q$974,7,FALSE)</f>
        <v>0</v>
      </c>
      <c r="E754" s="42">
        <f>VLOOKUP($A754,POOL!$H$2:$Q$974,3,FALSE)</f>
        <v>0</v>
      </c>
      <c r="F754" s="42">
        <f>VLOOKUP($A754,POOL!$H$2:$Q$974,4,FALSE)</f>
        <v>0</v>
      </c>
      <c r="O754" s="313">
        <f t="shared" si="11"/>
        <v>0</v>
      </c>
    </row>
    <row r="755" spans="1:15" ht="24" customHeight="1" x14ac:dyDescent="0.25">
      <c r="A755" s="39">
        <v>748</v>
      </c>
      <c r="B755" s="40">
        <f>VLOOKUP($A755,POOL!$H$2:$Q$974,5,FALSE)</f>
        <v>0</v>
      </c>
      <c r="C755" s="41" t="str">
        <f>VLOOKUP($A755,POOL!$H$2:$Q$974,6,FALSE)</f>
        <v>-</v>
      </c>
      <c r="D755" s="61">
        <f>VLOOKUP($A755,POOL!$H$2:$Q$974,7,FALSE)</f>
        <v>0</v>
      </c>
      <c r="E755" s="42">
        <f>VLOOKUP($A755,POOL!$H$2:$Q$974,3,FALSE)</f>
        <v>0</v>
      </c>
      <c r="F755" s="42">
        <f>VLOOKUP($A755,POOL!$H$2:$Q$974,4,FALSE)</f>
        <v>0</v>
      </c>
      <c r="O755" s="313">
        <f t="shared" si="11"/>
        <v>0</v>
      </c>
    </row>
    <row r="756" spans="1:15" ht="24" customHeight="1" x14ac:dyDescent="0.25">
      <c r="A756" s="39">
        <v>749</v>
      </c>
      <c r="B756" s="40">
        <f>VLOOKUP($A756,POOL!$H$2:$Q$974,5,FALSE)</f>
        <v>0</v>
      </c>
      <c r="C756" s="41" t="str">
        <f>VLOOKUP($A756,POOL!$H$2:$Q$974,6,FALSE)</f>
        <v>-</v>
      </c>
      <c r="D756" s="61">
        <f>VLOOKUP($A756,POOL!$H$2:$Q$974,7,FALSE)</f>
        <v>0</v>
      </c>
      <c r="E756" s="42">
        <f>VLOOKUP($A756,POOL!$H$2:$Q$974,3,FALSE)</f>
        <v>0</v>
      </c>
      <c r="F756" s="42">
        <f>VLOOKUP($A756,POOL!$H$2:$Q$974,4,FALSE)</f>
        <v>0</v>
      </c>
      <c r="O756" s="313">
        <f t="shared" si="11"/>
        <v>0</v>
      </c>
    </row>
    <row r="757" spans="1:15" ht="24" customHeight="1" x14ac:dyDescent="0.25">
      <c r="A757" s="39">
        <v>750</v>
      </c>
      <c r="B757" s="40">
        <f>VLOOKUP($A757,POOL!$H$2:$Q$974,5,FALSE)</f>
        <v>0</v>
      </c>
      <c r="C757" s="41" t="str">
        <f>VLOOKUP($A757,POOL!$H$2:$Q$974,6,FALSE)</f>
        <v>-</v>
      </c>
      <c r="D757" s="61">
        <f>VLOOKUP($A757,POOL!$H$2:$Q$974,7,FALSE)</f>
        <v>0</v>
      </c>
      <c r="E757" s="42">
        <f>VLOOKUP($A757,POOL!$H$2:$Q$974,3,FALSE)</f>
        <v>0</v>
      </c>
      <c r="F757" s="42">
        <f>VLOOKUP($A757,POOL!$H$2:$Q$974,4,FALSE)</f>
        <v>0</v>
      </c>
      <c r="O757" s="313">
        <f t="shared" si="11"/>
        <v>0</v>
      </c>
    </row>
    <row r="758" spans="1:15" ht="24" customHeight="1" x14ac:dyDescent="0.25">
      <c r="A758" s="39">
        <v>751</v>
      </c>
      <c r="B758" s="40">
        <f>VLOOKUP($A758,POOL!$H$2:$Q$974,5,FALSE)</f>
        <v>0</v>
      </c>
      <c r="C758" s="41" t="str">
        <f>VLOOKUP($A758,POOL!$H$2:$Q$974,6,FALSE)</f>
        <v>-</v>
      </c>
      <c r="D758" s="61">
        <f>VLOOKUP($A758,POOL!$H$2:$Q$974,7,FALSE)</f>
        <v>0</v>
      </c>
      <c r="E758" s="42">
        <f>VLOOKUP($A758,POOL!$H$2:$Q$974,3,FALSE)</f>
        <v>0</v>
      </c>
      <c r="F758" s="42">
        <f>VLOOKUP($A758,POOL!$H$2:$Q$974,4,FALSE)</f>
        <v>0</v>
      </c>
      <c r="O758" s="313">
        <f t="shared" si="11"/>
        <v>0</v>
      </c>
    </row>
    <row r="759" spans="1:15" ht="24" customHeight="1" x14ac:dyDescent="0.25">
      <c r="A759" s="39">
        <v>752</v>
      </c>
      <c r="B759" s="40">
        <f>VLOOKUP($A759,POOL!$H$2:$Q$974,5,FALSE)</f>
        <v>0</v>
      </c>
      <c r="C759" s="41" t="str">
        <f>VLOOKUP($A759,POOL!$H$2:$Q$974,6,FALSE)</f>
        <v>-</v>
      </c>
      <c r="D759" s="61">
        <f>VLOOKUP($A759,POOL!$H$2:$Q$974,7,FALSE)</f>
        <v>0</v>
      </c>
      <c r="E759" s="42">
        <f>VLOOKUP($A759,POOL!$H$2:$Q$974,3,FALSE)</f>
        <v>0</v>
      </c>
      <c r="F759" s="42">
        <f>VLOOKUP($A759,POOL!$H$2:$Q$974,4,FALSE)</f>
        <v>0</v>
      </c>
      <c r="O759" s="313">
        <f t="shared" si="11"/>
        <v>0</v>
      </c>
    </row>
    <row r="760" spans="1:15" ht="24" customHeight="1" x14ac:dyDescent="0.25">
      <c r="A760" s="39">
        <v>753</v>
      </c>
      <c r="B760" s="40">
        <f>VLOOKUP($A760,POOL!$H$2:$Q$974,5,FALSE)</f>
        <v>0</v>
      </c>
      <c r="C760" s="41" t="str">
        <f>VLOOKUP($A760,POOL!$H$2:$Q$974,6,FALSE)</f>
        <v>-</v>
      </c>
      <c r="D760" s="61">
        <f>VLOOKUP($A760,POOL!$H$2:$Q$974,7,FALSE)</f>
        <v>0</v>
      </c>
      <c r="E760" s="42">
        <f>VLOOKUP($A760,POOL!$H$2:$Q$974,3,FALSE)</f>
        <v>0</v>
      </c>
      <c r="F760" s="42">
        <f>VLOOKUP($A760,POOL!$H$2:$Q$974,4,FALSE)</f>
        <v>0</v>
      </c>
      <c r="O760" s="313">
        <f t="shared" si="11"/>
        <v>0</v>
      </c>
    </row>
    <row r="761" spans="1:15" ht="24" customHeight="1" x14ac:dyDescent="0.25">
      <c r="A761" s="39">
        <v>754</v>
      </c>
      <c r="B761" s="40">
        <f>VLOOKUP($A761,POOL!$H$2:$Q$974,5,FALSE)</f>
        <v>0</v>
      </c>
      <c r="C761" s="41" t="str">
        <f>VLOOKUP($A761,POOL!$H$2:$Q$974,6,FALSE)</f>
        <v>-</v>
      </c>
      <c r="D761" s="61">
        <f>VLOOKUP($A761,POOL!$H$2:$Q$974,7,FALSE)</f>
        <v>0</v>
      </c>
      <c r="E761" s="42">
        <f>VLOOKUP($A761,POOL!$H$2:$Q$974,3,FALSE)</f>
        <v>0</v>
      </c>
      <c r="F761" s="42">
        <f>VLOOKUP($A761,POOL!$H$2:$Q$974,4,FALSE)</f>
        <v>0</v>
      </c>
      <c r="O761" s="313">
        <f t="shared" si="11"/>
        <v>0</v>
      </c>
    </row>
    <row r="762" spans="1:15" ht="24" customHeight="1" x14ac:dyDescent="0.25">
      <c r="A762" s="39">
        <v>755</v>
      </c>
      <c r="B762" s="40">
        <f>VLOOKUP($A762,POOL!$H$2:$Q$974,5,FALSE)</f>
        <v>0</v>
      </c>
      <c r="C762" s="41" t="str">
        <f>VLOOKUP($A762,POOL!$H$2:$Q$974,6,FALSE)</f>
        <v>-</v>
      </c>
      <c r="D762" s="61">
        <f>VLOOKUP($A762,POOL!$H$2:$Q$974,7,FALSE)</f>
        <v>0</v>
      </c>
      <c r="E762" s="42">
        <f>VLOOKUP($A762,POOL!$H$2:$Q$974,3,FALSE)</f>
        <v>0</v>
      </c>
      <c r="F762" s="42">
        <f>VLOOKUP($A762,POOL!$H$2:$Q$974,4,FALSE)</f>
        <v>0</v>
      </c>
      <c r="O762" s="313">
        <f t="shared" si="11"/>
        <v>0</v>
      </c>
    </row>
    <row r="763" spans="1:15" ht="24" customHeight="1" x14ac:dyDescent="0.25">
      <c r="A763" s="39">
        <v>756</v>
      </c>
      <c r="B763" s="40">
        <f>VLOOKUP($A763,POOL!$H$2:$Q$974,5,FALSE)</f>
        <v>0</v>
      </c>
      <c r="C763" s="41" t="str">
        <f>VLOOKUP($A763,POOL!$H$2:$Q$974,6,FALSE)</f>
        <v>-</v>
      </c>
      <c r="D763" s="61">
        <f>VLOOKUP($A763,POOL!$H$2:$Q$974,7,FALSE)</f>
        <v>0</v>
      </c>
      <c r="E763" s="42">
        <f>VLOOKUP($A763,POOL!$H$2:$Q$974,3,FALSE)</f>
        <v>0</v>
      </c>
      <c r="F763" s="42">
        <f>VLOOKUP($A763,POOL!$H$2:$Q$974,4,FALSE)</f>
        <v>0</v>
      </c>
      <c r="O763" s="313">
        <f t="shared" si="11"/>
        <v>0</v>
      </c>
    </row>
    <row r="764" spans="1:15" ht="24" customHeight="1" x14ac:dyDescent="0.25">
      <c r="A764" s="39">
        <v>757</v>
      </c>
      <c r="B764" s="40">
        <f>VLOOKUP($A764,POOL!$H$2:$Q$974,5,FALSE)</f>
        <v>0</v>
      </c>
      <c r="C764" s="41" t="str">
        <f>VLOOKUP($A764,POOL!$H$2:$Q$974,6,FALSE)</f>
        <v>-</v>
      </c>
      <c r="D764" s="61">
        <f>VLOOKUP($A764,POOL!$H$2:$Q$974,7,FALSE)</f>
        <v>0</v>
      </c>
      <c r="E764" s="42">
        <f>VLOOKUP($A764,POOL!$H$2:$Q$974,3,FALSE)</f>
        <v>0</v>
      </c>
      <c r="F764" s="42">
        <f>VLOOKUP($A764,POOL!$H$2:$Q$974,4,FALSE)</f>
        <v>0</v>
      </c>
      <c r="O764" s="313">
        <f t="shared" si="11"/>
        <v>0</v>
      </c>
    </row>
    <row r="765" spans="1:15" ht="24" customHeight="1" x14ac:dyDescent="0.25">
      <c r="A765" s="39">
        <v>758</v>
      </c>
      <c r="B765" s="40">
        <f>VLOOKUP($A765,POOL!$H$2:$Q$974,5,FALSE)</f>
        <v>0</v>
      </c>
      <c r="C765" s="41" t="str">
        <f>VLOOKUP($A765,POOL!$H$2:$Q$974,6,FALSE)</f>
        <v>-</v>
      </c>
      <c r="D765" s="61">
        <f>VLOOKUP($A765,POOL!$H$2:$Q$974,7,FALSE)</f>
        <v>0</v>
      </c>
      <c r="E765" s="42">
        <f>VLOOKUP($A765,POOL!$H$2:$Q$974,3,FALSE)</f>
        <v>0</v>
      </c>
      <c r="F765" s="42">
        <f>VLOOKUP($A765,POOL!$H$2:$Q$974,4,FALSE)</f>
        <v>0</v>
      </c>
      <c r="O765" s="313">
        <f t="shared" si="11"/>
        <v>0</v>
      </c>
    </row>
    <row r="766" spans="1:15" ht="24" customHeight="1" x14ac:dyDescent="0.25">
      <c r="A766" s="39">
        <v>759</v>
      </c>
      <c r="B766" s="40">
        <f>VLOOKUP($A766,POOL!$H$2:$Q$974,5,FALSE)</f>
        <v>0</v>
      </c>
      <c r="C766" s="41" t="str">
        <f>VLOOKUP($A766,POOL!$H$2:$Q$974,6,FALSE)</f>
        <v>-</v>
      </c>
      <c r="D766" s="61">
        <f>VLOOKUP($A766,POOL!$H$2:$Q$974,7,FALSE)</f>
        <v>0</v>
      </c>
      <c r="E766" s="42">
        <f>VLOOKUP($A766,POOL!$H$2:$Q$974,3,FALSE)</f>
        <v>0</v>
      </c>
      <c r="F766" s="42">
        <f>VLOOKUP($A766,POOL!$H$2:$Q$974,4,FALSE)</f>
        <v>0</v>
      </c>
      <c r="O766" s="313">
        <f t="shared" si="11"/>
        <v>0</v>
      </c>
    </row>
    <row r="767" spans="1:15" ht="24" customHeight="1" x14ac:dyDescent="0.25">
      <c r="A767" s="39">
        <v>760</v>
      </c>
      <c r="B767" s="40">
        <f>VLOOKUP($A767,POOL!$H$2:$Q$974,5,FALSE)</f>
        <v>0</v>
      </c>
      <c r="C767" s="41" t="str">
        <f>VLOOKUP($A767,POOL!$H$2:$Q$974,6,FALSE)</f>
        <v>-</v>
      </c>
      <c r="D767" s="61">
        <f>VLOOKUP($A767,POOL!$H$2:$Q$974,7,FALSE)</f>
        <v>0</v>
      </c>
      <c r="E767" s="42">
        <f>VLOOKUP($A767,POOL!$H$2:$Q$974,3,FALSE)</f>
        <v>0</v>
      </c>
      <c r="F767" s="42">
        <f>VLOOKUP($A767,POOL!$H$2:$Q$974,4,FALSE)</f>
        <v>0</v>
      </c>
      <c r="O767" s="313">
        <f t="shared" si="11"/>
        <v>0</v>
      </c>
    </row>
    <row r="768" spans="1:15" ht="24" customHeight="1" x14ac:dyDescent="0.25">
      <c r="A768" s="39">
        <v>761</v>
      </c>
      <c r="B768" s="40">
        <f>VLOOKUP($A768,POOL!$H$2:$Q$974,5,FALSE)</f>
        <v>0</v>
      </c>
      <c r="C768" s="41" t="str">
        <f>VLOOKUP($A768,POOL!$H$2:$Q$974,6,FALSE)</f>
        <v>-</v>
      </c>
      <c r="D768" s="61">
        <f>VLOOKUP($A768,POOL!$H$2:$Q$974,7,FALSE)</f>
        <v>0</v>
      </c>
      <c r="E768" s="42">
        <f>VLOOKUP($A768,POOL!$H$2:$Q$974,3,FALSE)</f>
        <v>0</v>
      </c>
      <c r="F768" s="42">
        <f>VLOOKUP($A768,POOL!$H$2:$Q$974,4,FALSE)</f>
        <v>0</v>
      </c>
      <c r="O768" s="313">
        <f t="shared" si="11"/>
        <v>0</v>
      </c>
    </row>
    <row r="769" spans="1:15" ht="24" customHeight="1" x14ac:dyDescent="0.25">
      <c r="A769" s="39">
        <v>762</v>
      </c>
      <c r="B769" s="40">
        <f>VLOOKUP($A769,POOL!$H$2:$Q$974,5,FALSE)</f>
        <v>0</v>
      </c>
      <c r="C769" s="41" t="str">
        <f>VLOOKUP($A769,POOL!$H$2:$Q$974,6,FALSE)</f>
        <v>-</v>
      </c>
      <c r="D769" s="61">
        <f>VLOOKUP($A769,POOL!$H$2:$Q$974,7,FALSE)</f>
        <v>0</v>
      </c>
      <c r="E769" s="42">
        <f>VLOOKUP($A769,POOL!$H$2:$Q$974,3,FALSE)</f>
        <v>0</v>
      </c>
      <c r="F769" s="42">
        <f>VLOOKUP($A769,POOL!$H$2:$Q$974,4,FALSE)</f>
        <v>0</v>
      </c>
      <c r="O769" s="313">
        <f t="shared" si="11"/>
        <v>0</v>
      </c>
    </row>
    <row r="770" spans="1:15" ht="24" customHeight="1" x14ac:dyDescent="0.25">
      <c r="A770" s="39">
        <v>763</v>
      </c>
      <c r="B770" s="40">
        <f>VLOOKUP($A770,POOL!$H$2:$Q$974,5,FALSE)</f>
        <v>0</v>
      </c>
      <c r="C770" s="41" t="str">
        <f>VLOOKUP($A770,POOL!$H$2:$Q$974,6,FALSE)</f>
        <v>-</v>
      </c>
      <c r="D770" s="61">
        <f>VLOOKUP($A770,POOL!$H$2:$Q$974,7,FALSE)</f>
        <v>0</v>
      </c>
      <c r="E770" s="42">
        <f>VLOOKUP($A770,POOL!$H$2:$Q$974,3,FALSE)</f>
        <v>0</v>
      </c>
      <c r="F770" s="42">
        <f>VLOOKUP($A770,POOL!$H$2:$Q$974,4,FALSE)</f>
        <v>0</v>
      </c>
      <c r="O770" s="313">
        <f t="shared" si="11"/>
        <v>0</v>
      </c>
    </row>
    <row r="771" spans="1:15" ht="24" customHeight="1" x14ac:dyDescent="0.25">
      <c r="A771" s="39">
        <v>764</v>
      </c>
      <c r="B771" s="40">
        <f>VLOOKUP($A771,POOL!$H$2:$Q$974,5,FALSE)</f>
        <v>0</v>
      </c>
      <c r="C771" s="41" t="str">
        <f>VLOOKUP($A771,POOL!$H$2:$Q$974,6,FALSE)</f>
        <v>-</v>
      </c>
      <c r="D771" s="61">
        <f>VLOOKUP($A771,POOL!$H$2:$Q$974,7,FALSE)</f>
        <v>0</v>
      </c>
      <c r="E771" s="42">
        <f>VLOOKUP($A771,POOL!$H$2:$Q$974,3,FALSE)</f>
        <v>0</v>
      </c>
      <c r="F771" s="42">
        <f>VLOOKUP($A771,POOL!$H$2:$Q$974,4,FALSE)</f>
        <v>0</v>
      </c>
      <c r="O771" s="313">
        <f t="shared" si="11"/>
        <v>0</v>
      </c>
    </row>
    <row r="772" spans="1:15" ht="24" customHeight="1" x14ac:dyDescent="0.25">
      <c r="A772" s="39">
        <v>765</v>
      </c>
      <c r="B772" s="40">
        <f>VLOOKUP($A772,POOL!$H$2:$Q$974,5,FALSE)</f>
        <v>0</v>
      </c>
      <c r="C772" s="41" t="str">
        <f>VLOOKUP($A772,POOL!$H$2:$Q$974,6,FALSE)</f>
        <v>-</v>
      </c>
      <c r="D772" s="61">
        <f>VLOOKUP($A772,POOL!$H$2:$Q$974,7,FALSE)</f>
        <v>0</v>
      </c>
      <c r="E772" s="42">
        <f>VLOOKUP($A772,POOL!$H$2:$Q$974,3,FALSE)</f>
        <v>0</v>
      </c>
      <c r="F772" s="42">
        <f>VLOOKUP($A772,POOL!$H$2:$Q$974,4,FALSE)</f>
        <v>0</v>
      </c>
      <c r="O772" s="313">
        <f t="shared" si="11"/>
        <v>0</v>
      </c>
    </row>
    <row r="773" spans="1:15" ht="24" customHeight="1" x14ac:dyDescent="0.25">
      <c r="A773" s="39">
        <v>766</v>
      </c>
      <c r="B773" s="40">
        <f>VLOOKUP($A773,POOL!$H$2:$Q$974,5,FALSE)</f>
        <v>0</v>
      </c>
      <c r="C773" s="41" t="str">
        <f>VLOOKUP($A773,POOL!$H$2:$Q$974,6,FALSE)</f>
        <v>-</v>
      </c>
      <c r="D773" s="61">
        <f>VLOOKUP($A773,POOL!$H$2:$Q$974,7,FALSE)</f>
        <v>0</v>
      </c>
      <c r="E773" s="42">
        <f>VLOOKUP($A773,POOL!$H$2:$Q$974,3,FALSE)</f>
        <v>0</v>
      </c>
      <c r="F773" s="42">
        <f>VLOOKUP($A773,POOL!$H$2:$Q$974,4,FALSE)</f>
        <v>0</v>
      </c>
      <c r="O773" s="313">
        <f t="shared" si="11"/>
        <v>0</v>
      </c>
    </row>
    <row r="774" spans="1:15" ht="24" customHeight="1" x14ac:dyDescent="0.25">
      <c r="A774" s="39">
        <v>767</v>
      </c>
      <c r="B774" s="40">
        <f>VLOOKUP($A774,POOL!$H$2:$Q$974,5,FALSE)</f>
        <v>0</v>
      </c>
      <c r="C774" s="41" t="str">
        <f>VLOOKUP($A774,POOL!$H$2:$Q$974,6,FALSE)</f>
        <v>-</v>
      </c>
      <c r="D774" s="61">
        <f>VLOOKUP($A774,POOL!$H$2:$Q$974,7,FALSE)</f>
        <v>0</v>
      </c>
      <c r="E774" s="42">
        <f>VLOOKUP($A774,POOL!$H$2:$Q$974,3,FALSE)</f>
        <v>0</v>
      </c>
      <c r="F774" s="42">
        <f>VLOOKUP($A774,POOL!$H$2:$Q$974,4,FALSE)</f>
        <v>0</v>
      </c>
      <c r="O774" s="313">
        <f t="shared" si="11"/>
        <v>0</v>
      </c>
    </row>
    <row r="775" spans="1:15" ht="24" customHeight="1" x14ac:dyDescent="0.25">
      <c r="A775" s="39">
        <v>768</v>
      </c>
      <c r="B775" s="40">
        <f>VLOOKUP($A775,POOL!$H$2:$Q$974,5,FALSE)</f>
        <v>0</v>
      </c>
      <c r="C775" s="41" t="str">
        <f>VLOOKUP($A775,POOL!$H$2:$Q$974,6,FALSE)</f>
        <v>-</v>
      </c>
      <c r="D775" s="61">
        <f>VLOOKUP($A775,POOL!$H$2:$Q$974,7,FALSE)</f>
        <v>0</v>
      </c>
      <c r="E775" s="42">
        <f>VLOOKUP($A775,POOL!$H$2:$Q$974,3,FALSE)</f>
        <v>0</v>
      </c>
      <c r="F775" s="42">
        <f>VLOOKUP($A775,POOL!$H$2:$Q$974,4,FALSE)</f>
        <v>0</v>
      </c>
      <c r="O775" s="313">
        <f t="shared" si="11"/>
        <v>0</v>
      </c>
    </row>
    <row r="776" spans="1:15" ht="24" customHeight="1" x14ac:dyDescent="0.25">
      <c r="A776" s="39">
        <v>769</v>
      </c>
      <c r="B776" s="40">
        <f>VLOOKUP($A776,POOL!$H$2:$Q$974,5,FALSE)</f>
        <v>0</v>
      </c>
      <c r="C776" s="41" t="str">
        <f>VLOOKUP($A776,POOL!$H$2:$Q$974,6,FALSE)</f>
        <v>-</v>
      </c>
      <c r="D776" s="61">
        <f>VLOOKUP($A776,POOL!$H$2:$Q$974,7,FALSE)</f>
        <v>0</v>
      </c>
      <c r="E776" s="42">
        <f>VLOOKUP($A776,POOL!$H$2:$Q$974,3,FALSE)</f>
        <v>0</v>
      </c>
      <c r="F776" s="42">
        <f>VLOOKUP($A776,POOL!$H$2:$Q$974,4,FALSE)</f>
        <v>0</v>
      </c>
      <c r="O776" s="313">
        <f t="shared" si="11"/>
        <v>0</v>
      </c>
    </row>
    <row r="777" spans="1:15" ht="24" customHeight="1" x14ac:dyDescent="0.25">
      <c r="A777" s="39">
        <v>770</v>
      </c>
      <c r="B777" s="40">
        <f>VLOOKUP($A777,POOL!$H$2:$Q$974,5,FALSE)</f>
        <v>0</v>
      </c>
      <c r="C777" s="41" t="str">
        <f>VLOOKUP($A777,POOL!$H$2:$Q$974,6,FALSE)</f>
        <v>-</v>
      </c>
      <c r="D777" s="61">
        <f>VLOOKUP($A777,POOL!$H$2:$Q$974,7,FALSE)</f>
        <v>0</v>
      </c>
      <c r="E777" s="42">
        <f>VLOOKUP($A777,POOL!$H$2:$Q$974,3,FALSE)</f>
        <v>0</v>
      </c>
      <c r="F777" s="42">
        <f>VLOOKUP($A777,POOL!$H$2:$Q$974,4,FALSE)</f>
        <v>0</v>
      </c>
      <c r="O777" s="313">
        <f t="shared" ref="O777:O840" si="12">IF(B777&gt;0,1,0)</f>
        <v>0</v>
      </c>
    </row>
    <row r="778" spans="1:15" ht="24" customHeight="1" x14ac:dyDescent="0.25">
      <c r="A778" s="39">
        <v>771</v>
      </c>
      <c r="B778" s="40">
        <f>VLOOKUP($A778,POOL!$H$2:$Q$974,5,FALSE)</f>
        <v>0</v>
      </c>
      <c r="C778" s="41" t="str">
        <f>VLOOKUP($A778,POOL!$H$2:$Q$974,6,FALSE)</f>
        <v>-</v>
      </c>
      <c r="D778" s="61">
        <f>VLOOKUP($A778,POOL!$H$2:$Q$974,7,FALSE)</f>
        <v>0</v>
      </c>
      <c r="E778" s="42">
        <f>VLOOKUP($A778,POOL!$H$2:$Q$974,3,FALSE)</f>
        <v>0</v>
      </c>
      <c r="F778" s="42">
        <f>VLOOKUP($A778,POOL!$H$2:$Q$974,4,FALSE)</f>
        <v>0</v>
      </c>
      <c r="O778" s="313">
        <f t="shared" si="12"/>
        <v>0</v>
      </c>
    </row>
    <row r="779" spans="1:15" ht="24" customHeight="1" x14ac:dyDescent="0.25">
      <c r="A779" s="39">
        <v>772</v>
      </c>
      <c r="B779" s="40">
        <f>VLOOKUP($A779,POOL!$H$2:$Q$974,5,FALSE)</f>
        <v>0</v>
      </c>
      <c r="C779" s="41" t="str">
        <f>VLOOKUP($A779,POOL!$H$2:$Q$974,6,FALSE)</f>
        <v>-</v>
      </c>
      <c r="D779" s="61">
        <f>VLOOKUP($A779,POOL!$H$2:$Q$974,7,FALSE)</f>
        <v>0</v>
      </c>
      <c r="E779" s="42">
        <f>VLOOKUP($A779,POOL!$H$2:$Q$974,3,FALSE)</f>
        <v>0</v>
      </c>
      <c r="F779" s="42">
        <f>VLOOKUP($A779,POOL!$H$2:$Q$974,4,FALSE)</f>
        <v>0</v>
      </c>
      <c r="O779" s="313">
        <f t="shared" si="12"/>
        <v>0</v>
      </c>
    </row>
    <row r="780" spans="1:15" ht="24" customHeight="1" x14ac:dyDescent="0.25">
      <c r="A780" s="39">
        <v>773</v>
      </c>
      <c r="B780" s="40">
        <f>VLOOKUP($A780,POOL!$H$2:$Q$974,5,FALSE)</f>
        <v>0</v>
      </c>
      <c r="C780" s="41" t="str">
        <f>VLOOKUP($A780,POOL!$H$2:$Q$974,6,FALSE)</f>
        <v>-</v>
      </c>
      <c r="D780" s="61">
        <f>VLOOKUP($A780,POOL!$H$2:$Q$974,7,FALSE)</f>
        <v>0</v>
      </c>
      <c r="E780" s="42">
        <f>VLOOKUP($A780,POOL!$H$2:$Q$974,3,FALSE)</f>
        <v>0</v>
      </c>
      <c r="F780" s="42">
        <f>VLOOKUP($A780,POOL!$H$2:$Q$974,4,FALSE)</f>
        <v>0</v>
      </c>
      <c r="O780" s="313">
        <f t="shared" si="12"/>
        <v>0</v>
      </c>
    </row>
    <row r="781" spans="1:15" ht="24" customHeight="1" x14ac:dyDescent="0.25">
      <c r="A781" s="39">
        <v>774</v>
      </c>
      <c r="B781" s="40">
        <f>VLOOKUP($A781,POOL!$H$2:$Q$974,5,FALSE)</f>
        <v>0</v>
      </c>
      <c r="C781" s="41" t="str">
        <f>VLOOKUP($A781,POOL!$H$2:$Q$974,6,FALSE)</f>
        <v>-</v>
      </c>
      <c r="D781" s="61">
        <f>VLOOKUP($A781,POOL!$H$2:$Q$974,7,FALSE)</f>
        <v>0</v>
      </c>
      <c r="E781" s="42">
        <f>VLOOKUP($A781,POOL!$H$2:$Q$974,3,FALSE)</f>
        <v>0</v>
      </c>
      <c r="F781" s="42">
        <f>VLOOKUP($A781,POOL!$H$2:$Q$974,4,FALSE)</f>
        <v>0</v>
      </c>
      <c r="O781" s="313">
        <f t="shared" si="12"/>
        <v>0</v>
      </c>
    </row>
    <row r="782" spans="1:15" ht="24" customHeight="1" x14ac:dyDescent="0.25">
      <c r="A782" s="39">
        <v>775</v>
      </c>
      <c r="B782" s="40">
        <f>VLOOKUP($A782,POOL!$H$2:$Q$974,5,FALSE)</f>
        <v>0</v>
      </c>
      <c r="C782" s="41" t="str">
        <f>VLOOKUP($A782,POOL!$H$2:$Q$974,6,FALSE)</f>
        <v>-</v>
      </c>
      <c r="D782" s="61">
        <f>VLOOKUP($A782,POOL!$H$2:$Q$974,7,FALSE)</f>
        <v>0</v>
      </c>
      <c r="E782" s="42">
        <f>VLOOKUP($A782,POOL!$H$2:$Q$974,3,FALSE)</f>
        <v>0</v>
      </c>
      <c r="F782" s="42">
        <f>VLOOKUP($A782,POOL!$H$2:$Q$974,4,FALSE)</f>
        <v>0</v>
      </c>
      <c r="O782" s="313">
        <f t="shared" si="12"/>
        <v>0</v>
      </c>
    </row>
    <row r="783" spans="1:15" ht="24" customHeight="1" x14ac:dyDescent="0.25">
      <c r="A783" s="39">
        <v>776</v>
      </c>
      <c r="B783" s="40">
        <f>VLOOKUP($A783,POOL!$H$2:$Q$974,5,FALSE)</f>
        <v>0</v>
      </c>
      <c r="C783" s="41" t="str">
        <f>VLOOKUP($A783,POOL!$H$2:$Q$974,6,FALSE)</f>
        <v>-</v>
      </c>
      <c r="D783" s="61">
        <f>VLOOKUP($A783,POOL!$H$2:$Q$974,7,FALSE)</f>
        <v>0</v>
      </c>
      <c r="E783" s="42">
        <f>VLOOKUP($A783,POOL!$H$2:$Q$974,3,FALSE)</f>
        <v>0</v>
      </c>
      <c r="F783" s="42">
        <f>VLOOKUP($A783,POOL!$H$2:$Q$974,4,FALSE)</f>
        <v>0</v>
      </c>
      <c r="O783" s="313">
        <f t="shared" si="12"/>
        <v>0</v>
      </c>
    </row>
    <row r="784" spans="1:15" ht="24" customHeight="1" x14ac:dyDescent="0.25">
      <c r="A784" s="39">
        <v>777</v>
      </c>
      <c r="B784" s="40">
        <f>VLOOKUP($A784,POOL!$H$2:$Q$974,5,FALSE)</f>
        <v>0</v>
      </c>
      <c r="C784" s="41" t="str">
        <f>VLOOKUP($A784,POOL!$H$2:$Q$974,6,FALSE)</f>
        <v>-</v>
      </c>
      <c r="D784" s="61">
        <f>VLOOKUP($A784,POOL!$H$2:$Q$974,7,FALSE)</f>
        <v>0</v>
      </c>
      <c r="E784" s="42">
        <f>VLOOKUP($A784,POOL!$H$2:$Q$974,3,FALSE)</f>
        <v>0</v>
      </c>
      <c r="F784" s="42">
        <f>VLOOKUP($A784,POOL!$H$2:$Q$974,4,FALSE)</f>
        <v>0</v>
      </c>
      <c r="O784" s="313">
        <f t="shared" si="12"/>
        <v>0</v>
      </c>
    </row>
    <row r="785" spans="1:15" ht="24" customHeight="1" x14ac:dyDescent="0.25">
      <c r="A785" s="39">
        <v>778</v>
      </c>
      <c r="B785" s="40">
        <f>VLOOKUP($A785,POOL!$H$2:$Q$974,5,FALSE)</f>
        <v>0</v>
      </c>
      <c r="C785" s="41" t="str">
        <f>VLOOKUP($A785,POOL!$H$2:$Q$974,6,FALSE)</f>
        <v>-</v>
      </c>
      <c r="D785" s="61">
        <f>VLOOKUP($A785,POOL!$H$2:$Q$974,7,FALSE)</f>
        <v>0</v>
      </c>
      <c r="E785" s="42">
        <f>VLOOKUP($A785,POOL!$H$2:$Q$974,3,FALSE)</f>
        <v>0</v>
      </c>
      <c r="F785" s="42">
        <f>VLOOKUP($A785,POOL!$H$2:$Q$974,4,FALSE)</f>
        <v>0</v>
      </c>
      <c r="O785" s="313">
        <f t="shared" si="12"/>
        <v>0</v>
      </c>
    </row>
    <row r="786" spans="1:15" ht="24" customHeight="1" x14ac:dyDescent="0.25">
      <c r="A786" s="39">
        <v>779</v>
      </c>
      <c r="B786" s="40">
        <f>VLOOKUP($A786,POOL!$H$2:$Q$974,5,FALSE)</f>
        <v>0</v>
      </c>
      <c r="C786" s="41" t="str">
        <f>VLOOKUP($A786,POOL!$H$2:$Q$974,6,FALSE)</f>
        <v>-</v>
      </c>
      <c r="D786" s="61">
        <f>VLOOKUP($A786,POOL!$H$2:$Q$974,7,FALSE)</f>
        <v>0</v>
      </c>
      <c r="E786" s="42">
        <f>VLOOKUP($A786,POOL!$H$2:$Q$974,3,FALSE)</f>
        <v>0</v>
      </c>
      <c r="F786" s="42">
        <f>VLOOKUP($A786,POOL!$H$2:$Q$974,4,FALSE)</f>
        <v>0</v>
      </c>
      <c r="O786" s="313">
        <f t="shared" si="12"/>
        <v>0</v>
      </c>
    </row>
    <row r="787" spans="1:15" ht="24" customHeight="1" x14ac:dyDescent="0.25">
      <c r="A787" s="39">
        <v>780</v>
      </c>
      <c r="B787" s="40">
        <f>VLOOKUP($A787,POOL!$H$2:$Q$974,5,FALSE)</f>
        <v>0</v>
      </c>
      <c r="C787" s="41" t="str">
        <f>VLOOKUP($A787,POOL!$H$2:$Q$974,6,FALSE)</f>
        <v>-</v>
      </c>
      <c r="D787" s="61">
        <f>VLOOKUP($A787,POOL!$H$2:$Q$974,7,FALSE)</f>
        <v>0</v>
      </c>
      <c r="E787" s="42">
        <f>VLOOKUP($A787,POOL!$H$2:$Q$974,3,FALSE)</f>
        <v>0</v>
      </c>
      <c r="F787" s="42">
        <f>VLOOKUP($A787,POOL!$H$2:$Q$974,4,FALSE)</f>
        <v>0</v>
      </c>
      <c r="O787" s="313">
        <f t="shared" si="12"/>
        <v>0</v>
      </c>
    </row>
    <row r="788" spans="1:15" ht="24" customHeight="1" x14ac:dyDescent="0.25">
      <c r="A788" s="39">
        <v>781</v>
      </c>
      <c r="B788" s="40">
        <f>VLOOKUP($A788,POOL!$H$2:$Q$974,5,FALSE)</f>
        <v>0</v>
      </c>
      <c r="C788" s="41" t="str">
        <f>VLOOKUP($A788,POOL!$H$2:$Q$974,6,FALSE)</f>
        <v>-</v>
      </c>
      <c r="D788" s="61">
        <f>VLOOKUP($A788,POOL!$H$2:$Q$974,7,FALSE)</f>
        <v>0</v>
      </c>
      <c r="E788" s="42">
        <f>VLOOKUP($A788,POOL!$H$2:$Q$974,3,FALSE)</f>
        <v>0</v>
      </c>
      <c r="F788" s="42">
        <f>VLOOKUP($A788,POOL!$H$2:$Q$974,4,FALSE)</f>
        <v>0</v>
      </c>
      <c r="O788" s="313">
        <f t="shared" si="12"/>
        <v>0</v>
      </c>
    </row>
    <row r="789" spans="1:15" ht="24" customHeight="1" x14ac:dyDescent="0.25">
      <c r="A789" s="39">
        <v>782</v>
      </c>
      <c r="B789" s="40">
        <f>VLOOKUP($A789,POOL!$H$2:$Q$974,5,FALSE)</f>
        <v>0</v>
      </c>
      <c r="C789" s="41" t="str">
        <f>VLOOKUP($A789,POOL!$H$2:$Q$974,6,FALSE)</f>
        <v>-</v>
      </c>
      <c r="D789" s="61">
        <f>VLOOKUP($A789,POOL!$H$2:$Q$974,7,FALSE)</f>
        <v>0</v>
      </c>
      <c r="E789" s="42">
        <f>VLOOKUP($A789,POOL!$H$2:$Q$974,3,FALSE)</f>
        <v>0</v>
      </c>
      <c r="F789" s="42">
        <f>VLOOKUP($A789,POOL!$H$2:$Q$974,4,FALSE)</f>
        <v>0</v>
      </c>
      <c r="O789" s="313">
        <f t="shared" si="12"/>
        <v>0</v>
      </c>
    </row>
    <row r="790" spans="1:15" ht="24" customHeight="1" x14ac:dyDescent="0.25">
      <c r="A790" s="39">
        <v>783</v>
      </c>
      <c r="B790" s="40">
        <f>VLOOKUP($A790,POOL!$H$2:$Q$974,5,FALSE)</f>
        <v>0</v>
      </c>
      <c r="C790" s="41" t="str">
        <f>VLOOKUP($A790,POOL!$H$2:$Q$974,6,FALSE)</f>
        <v>-</v>
      </c>
      <c r="D790" s="61">
        <f>VLOOKUP($A790,POOL!$H$2:$Q$974,7,FALSE)</f>
        <v>0</v>
      </c>
      <c r="E790" s="42">
        <f>VLOOKUP($A790,POOL!$H$2:$Q$974,3,FALSE)</f>
        <v>0</v>
      </c>
      <c r="F790" s="42">
        <f>VLOOKUP($A790,POOL!$H$2:$Q$974,4,FALSE)</f>
        <v>0</v>
      </c>
      <c r="O790" s="313">
        <f t="shared" si="12"/>
        <v>0</v>
      </c>
    </row>
    <row r="791" spans="1:15" ht="24" customHeight="1" x14ac:dyDescent="0.25">
      <c r="A791" s="39">
        <v>784</v>
      </c>
      <c r="B791" s="40">
        <f>VLOOKUP($A791,POOL!$H$2:$Q$974,5,FALSE)</f>
        <v>0</v>
      </c>
      <c r="C791" s="41" t="str">
        <f>VLOOKUP($A791,POOL!$H$2:$Q$974,6,FALSE)</f>
        <v>-</v>
      </c>
      <c r="D791" s="61">
        <f>VLOOKUP($A791,POOL!$H$2:$Q$974,7,FALSE)</f>
        <v>0</v>
      </c>
      <c r="E791" s="42">
        <f>VLOOKUP($A791,POOL!$H$2:$Q$974,3,FALSE)</f>
        <v>0</v>
      </c>
      <c r="F791" s="42">
        <f>VLOOKUP($A791,POOL!$H$2:$Q$974,4,FALSE)</f>
        <v>0</v>
      </c>
      <c r="O791" s="313">
        <f t="shared" si="12"/>
        <v>0</v>
      </c>
    </row>
    <row r="792" spans="1:15" ht="24" customHeight="1" x14ac:dyDescent="0.25">
      <c r="A792" s="39">
        <v>785</v>
      </c>
      <c r="B792" s="40">
        <f>VLOOKUP($A792,POOL!$H$2:$Q$974,5,FALSE)</f>
        <v>0</v>
      </c>
      <c r="C792" s="41" t="str">
        <f>VLOOKUP($A792,POOL!$H$2:$Q$974,6,FALSE)</f>
        <v>-</v>
      </c>
      <c r="D792" s="61">
        <f>VLOOKUP($A792,POOL!$H$2:$Q$974,7,FALSE)</f>
        <v>0</v>
      </c>
      <c r="E792" s="42">
        <f>VLOOKUP($A792,POOL!$H$2:$Q$974,3,FALSE)</f>
        <v>0</v>
      </c>
      <c r="F792" s="42">
        <f>VLOOKUP($A792,POOL!$H$2:$Q$974,4,FALSE)</f>
        <v>0</v>
      </c>
      <c r="O792" s="313">
        <f t="shared" si="12"/>
        <v>0</v>
      </c>
    </row>
    <row r="793" spans="1:15" ht="24" customHeight="1" x14ac:dyDescent="0.25">
      <c r="A793" s="39">
        <v>786</v>
      </c>
      <c r="B793" s="40">
        <f>VLOOKUP($A793,POOL!$H$2:$Q$974,5,FALSE)</f>
        <v>0</v>
      </c>
      <c r="C793" s="41" t="str">
        <f>VLOOKUP($A793,POOL!$H$2:$Q$974,6,FALSE)</f>
        <v>-</v>
      </c>
      <c r="D793" s="61">
        <f>VLOOKUP($A793,POOL!$H$2:$Q$974,7,FALSE)</f>
        <v>0</v>
      </c>
      <c r="E793" s="42">
        <f>VLOOKUP($A793,POOL!$H$2:$Q$974,3,FALSE)</f>
        <v>0</v>
      </c>
      <c r="F793" s="42">
        <f>VLOOKUP($A793,POOL!$H$2:$Q$974,4,FALSE)</f>
        <v>0</v>
      </c>
      <c r="O793" s="313">
        <f t="shared" si="12"/>
        <v>0</v>
      </c>
    </row>
    <row r="794" spans="1:15" ht="24" customHeight="1" x14ac:dyDescent="0.25">
      <c r="A794" s="39">
        <v>787</v>
      </c>
      <c r="B794" s="40">
        <f>VLOOKUP($A794,POOL!$H$2:$Q$974,5,FALSE)</f>
        <v>0</v>
      </c>
      <c r="C794" s="41" t="str">
        <f>VLOOKUP($A794,POOL!$H$2:$Q$974,6,FALSE)</f>
        <v>-</v>
      </c>
      <c r="D794" s="61">
        <f>VLOOKUP($A794,POOL!$H$2:$Q$974,7,FALSE)</f>
        <v>0</v>
      </c>
      <c r="E794" s="42">
        <f>VLOOKUP($A794,POOL!$H$2:$Q$974,3,FALSE)</f>
        <v>0</v>
      </c>
      <c r="F794" s="42">
        <f>VLOOKUP($A794,POOL!$H$2:$Q$974,4,FALSE)</f>
        <v>0</v>
      </c>
      <c r="O794" s="313">
        <f t="shared" si="12"/>
        <v>0</v>
      </c>
    </row>
    <row r="795" spans="1:15" ht="24" customHeight="1" x14ac:dyDescent="0.25">
      <c r="A795" s="39">
        <v>788</v>
      </c>
      <c r="B795" s="40">
        <f>VLOOKUP($A795,POOL!$H$2:$Q$974,5,FALSE)</f>
        <v>0</v>
      </c>
      <c r="C795" s="41" t="str">
        <f>VLOOKUP($A795,POOL!$H$2:$Q$974,6,FALSE)</f>
        <v>-</v>
      </c>
      <c r="D795" s="61">
        <f>VLOOKUP($A795,POOL!$H$2:$Q$974,7,FALSE)</f>
        <v>0</v>
      </c>
      <c r="E795" s="42">
        <f>VLOOKUP($A795,POOL!$H$2:$Q$974,3,FALSE)</f>
        <v>0</v>
      </c>
      <c r="F795" s="42">
        <f>VLOOKUP($A795,POOL!$H$2:$Q$974,4,FALSE)</f>
        <v>0</v>
      </c>
      <c r="O795" s="313">
        <f t="shared" si="12"/>
        <v>0</v>
      </c>
    </row>
    <row r="796" spans="1:15" ht="24" customHeight="1" x14ac:dyDescent="0.25">
      <c r="A796" s="39">
        <v>789</v>
      </c>
      <c r="B796" s="40">
        <f>VLOOKUP($A796,POOL!$H$2:$Q$974,5,FALSE)</f>
        <v>0</v>
      </c>
      <c r="C796" s="41" t="str">
        <f>VLOOKUP($A796,POOL!$H$2:$Q$974,6,FALSE)</f>
        <v>-</v>
      </c>
      <c r="D796" s="61">
        <f>VLOOKUP($A796,POOL!$H$2:$Q$974,7,FALSE)</f>
        <v>0</v>
      </c>
      <c r="E796" s="42">
        <f>VLOOKUP($A796,POOL!$H$2:$Q$974,3,FALSE)</f>
        <v>0</v>
      </c>
      <c r="F796" s="42">
        <f>VLOOKUP($A796,POOL!$H$2:$Q$974,4,FALSE)</f>
        <v>0</v>
      </c>
      <c r="O796" s="313">
        <f t="shared" si="12"/>
        <v>0</v>
      </c>
    </row>
    <row r="797" spans="1:15" ht="24" customHeight="1" x14ac:dyDescent="0.25">
      <c r="A797" s="39">
        <v>790</v>
      </c>
      <c r="B797" s="40">
        <f>VLOOKUP($A797,POOL!$H$2:$Q$974,5,FALSE)</f>
        <v>0</v>
      </c>
      <c r="C797" s="41" t="str">
        <f>VLOOKUP($A797,POOL!$H$2:$Q$974,6,FALSE)</f>
        <v>-</v>
      </c>
      <c r="D797" s="61">
        <f>VLOOKUP($A797,POOL!$H$2:$Q$974,7,FALSE)</f>
        <v>0</v>
      </c>
      <c r="E797" s="42">
        <f>VLOOKUP($A797,POOL!$H$2:$Q$974,3,FALSE)</f>
        <v>0</v>
      </c>
      <c r="F797" s="42">
        <f>VLOOKUP($A797,POOL!$H$2:$Q$974,4,FALSE)</f>
        <v>0</v>
      </c>
      <c r="O797" s="313">
        <f t="shared" si="12"/>
        <v>0</v>
      </c>
    </row>
    <row r="798" spans="1:15" ht="24" customHeight="1" x14ac:dyDescent="0.25">
      <c r="A798" s="39">
        <v>791</v>
      </c>
      <c r="B798" s="40">
        <f>VLOOKUP($A798,POOL!$H$2:$Q$974,5,FALSE)</f>
        <v>0</v>
      </c>
      <c r="C798" s="41" t="str">
        <f>VLOOKUP($A798,POOL!$H$2:$Q$974,6,FALSE)</f>
        <v>-</v>
      </c>
      <c r="D798" s="61">
        <f>VLOOKUP($A798,POOL!$H$2:$Q$974,7,FALSE)</f>
        <v>0</v>
      </c>
      <c r="E798" s="42">
        <f>VLOOKUP($A798,POOL!$H$2:$Q$974,3,FALSE)</f>
        <v>0</v>
      </c>
      <c r="F798" s="42">
        <f>VLOOKUP($A798,POOL!$H$2:$Q$974,4,FALSE)</f>
        <v>0</v>
      </c>
      <c r="O798" s="313">
        <f t="shared" si="12"/>
        <v>0</v>
      </c>
    </row>
    <row r="799" spans="1:15" ht="24" customHeight="1" x14ac:dyDescent="0.25">
      <c r="A799" s="39">
        <v>792</v>
      </c>
      <c r="B799" s="40">
        <f>VLOOKUP($A799,POOL!$H$2:$Q$974,5,FALSE)</f>
        <v>0</v>
      </c>
      <c r="C799" s="41" t="str">
        <f>VLOOKUP($A799,POOL!$H$2:$Q$974,6,FALSE)</f>
        <v>-</v>
      </c>
      <c r="D799" s="61">
        <f>VLOOKUP($A799,POOL!$H$2:$Q$974,7,FALSE)</f>
        <v>0</v>
      </c>
      <c r="E799" s="42">
        <f>VLOOKUP($A799,POOL!$H$2:$Q$974,3,FALSE)</f>
        <v>0</v>
      </c>
      <c r="F799" s="42">
        <f>VLOOKUP($A799,POOL!$H$2:$Q$974,4,FALSE)</f>
        <v>0</v>
      </c>
      <c r="O799" s="313">
        <f t="shared" si="12"/>
        <v>0</v>
      </c>
    </row>
    <row r="800" spans="1:15" ht="24" customHeight="1" x14ac:dyDescent="0.25">
      <c r="A800" s="39">
        <v>793</v>
      </c>
      <c r="B800" s="40">
        <f>VLOOKUP($A800,POOL!$H$2:$Q$974,5,FALSE)</f>
        <v>0</v>
      </c>
      <c r="C800" s="41" t="str">
        <f>VLOOKUP($A800,POOL!$H$2:$Q$974,6,FALSE)</f>
        <v>-</v>
      </c>
      <c r="D800" s="61">
        <f>VLOOKUP($A800,POOL!$H$2:$Q$974,7,FALSE)</f>
        <v>0</v>
      </c>
      <c r="E800" s="42">
        <f>VLOOKUP($A800,POOL!$H$2:$Q$974,3,FALSE)</f>
        <v>0</v>
      </c>
      <c r="F800" s="42">
        <f>VLOOKUP($A800,POOL!$H$2:$Q$974,4,FALSE)</f>
        <v>0</v>
      </c>
      <c r="O800" s="313">
        <f t="shared" si="12"/>
        <v>0</v>
      </c>
    </row>
    <row r="801" spans="1:15" ht="24" customHeight="1" x14ac:dyDescent="0.25">
      <c r="A801" s="39">
        <v>794</v>
      </c>
      <c r="B801" s="40">
        <f>VLOOKUP($A801,POOL!$H$2:$Q$974,5,FALSE)</f>
        <v>0</v>
      </c>
      <c r="C801" s="41" t="str">
        <f>VLOOKUP($A801,POOL!$H$2:$Q$974,6,FALSE)</f>
        <v>-</v>
      </c>
      <c r="D801" s="61">
        <f>VLOOKUP($A801,POOL!$H$2:$Q$974,7,FALSE)</f>
        <v>0</v>
      </c>
      <c r="E801" s="42">
        <f>VLOOKUP($A801,POOL!$H$2:$Q$974,3,FALSE)</f>
        <v>0</v>
      </c>
      <c r="F801" s="42">
        <f>VLOOKUP($A801,POOL!$H$2:$Q$974,4,FALSE)</f>
        <v>0</v>
      </c>
      <c r="O801" s="313">
        <f t="shared" si="12"/>
        <v>0</v>
      </c>
    </row>
    <row r="802" spans="1:15" ht="24" customHeight="1" x14ac:dyDescent="0.25">
      <c r="A802" s="39">
        <v>795</v>
      </c>
      <c r="B802" s="40">
        <f>VLOOKUP($A802,POOL!$H$2:$Q$974,5,FALSE)</f>
        <v>0</v>
      </c>
      <c r="C802" s="41" t="str">
        <f>VLOOKUP($A802,POOL!$H$2:$Q$974,6,FALSE)</f>
        <v>-</v>
      </c>
      <c r="D802" s="61">
        <f>VLOOKUP($A802,POOL!$H$2:$Q$974,7,FALSE)</f>
        <v>0</v>
      </c>
      <c r="E802" s="42">
        <f>VLOOKUP($A802,POOL!$H$2:$Q$974,3,FALSE)</f>
        <v>0</v>
      </c>
      <c r="F802" s="42">
        <f>VLOOKUP($A802,POOL!$H$2:$Q$974,4,FALSE)</f>
        <v>0</v>
      </c>
      <c r="O802" s="313">
        <f t="shared" si="12"/>
        <v>0</v>
      </c>
    </row>
    <row r="803" spans="1:15" ht="24" customHeight="1" x14ac:dyDescent="0.25">
      <c r="A803" s="39">
        <v>796</v>
      </c>
      <c r="B803" s="40">
        <f>VLOOKUP($A803,POOL!$H$2:$Q$974,5,FALSE)</f>
        <v>0</v>
      </c>
      <c r="C803" s="41" t="str">
        <f>VLOOKUP($A803,POOL!$H$2:$Q$974,6,FALSE)</f>
        <v>-</v>
      </c>
      <c r="D803" s="61">
        <f>VLOOKUP($A803,POOL!$H$2:$Q$974,7,FALSE)</f>
        <v>0</v>
      </c>
      <c r="E803" s="42">
        <f>VLOOKUP($A803,POOL!$H$2:$Q$974,3,FALSE)</f>
        <v>0</v>
      </c>
      <c r="F803" s="42">
        <f>VLOOKUP($A803,POOL!$H$2:$Q$974,4,FALSE)</f>
        <v>0</v>
      </c>
      <c r="O803" s="313">
        <f t="shared" si="12"/>
        <v>0</v>
      </c>
    </row>
    <row r="804" spans="1:15" ht="24" customHeight="1" x14ac:dyDescent="0.25">
      <c r="A804" s="39">
        <v>797</v>
      </c>
      <c r="B804" s="40">
        <f>VLOOKUP($A804,POOL!$H$2:$Q$974,5,FALSE)</f>
        <v>0</v>
      </c>
      <c r="C804" s="41" t="str">
        <f>VLOOKUP($A804,POOL!$H$2:$Q$974,6,FALSE)</f>
        <v>-</v>
      </c>
      <c r="D804" s="61">
        <f>VLOOKUP($A804,POOL!$H$2:$Q$974,7,FALSE)</f>
        <v>0</v>
      </c>
      <c r="E804" s="42">
        <f>VLOOKUP($A804,POOL!$H$2:$Q$974,3,FALSE)</f>
        <v>0</v>
      </c>
      <c r="F804" s="42">
        <f>VLOOKUP($A804,POOL!$H$2:$Q$974,4,FALSE)</f>
        <v>0</v>
      </c>
      <c r="O804" s="313">
        <f t="shared" si="12"/>
        <v>0</v>
      </c>
    </row>
    <row r="805" spans="1:15" ht="24" customHeight="1" x14ac:dyDescent="0.25">
      <c r="A805" s="39">
        <v>798</v>
      </c>
      <c r="B805" s="40">
        <f>VLOOKUP($A805,POOL!$H$2:$Q$974,5,FALSE)</f>
        <v>0</v>
      </c>
      <c r="C805" s="41" t="str">
        <f>VLOOKUP($A805,POOL!$H$2:$Q$974,6,FALSE)</f>
        <v>-</v>
      </c>
      <c r="D805" s="61">
        <f>VLOOKUP($A805,POOL!$H$2:$Q$974,7,FALSE)</f>
        <v>0</v>
      </c>
      <c r="E805" s="42">
        <f>VLOOKUP($A805,POOL!$H$2:$Q$974,3,FALSE)</f>
        <v>0</v>
      </c>
      <c r="F805" s="42">
        <f>VLOOKUP($A805,POOL!$H$2:$Q$974,4,FALSE)</f>
        <v>0</v>
      </c>
      <c r="O805" s="313">
        <f t="shared" si="12"/>
        <v>0</v>
      </c>
    </row>
    <row r="806" spans="1:15" ht="24" customHeight="1" x14ac:dyDescent="0.25">
      <c r="A806" s="39">
        <v>799</v>
      </c>
      <c r="B806" s="40">
        <f>VLOOKUP($A806,POOL!$H$2:$Q$974,5,FALSE)</f>
        <v>0</v>
      </c>
      <c r="C806" s="41" t="str">
        <f>VLOOKUP($A806,POOL!$H$2:$Q$974,6,FALSE)</f>
        <v>-</v>
      </c>
      <c r="D806" s="61">
        <f>VLOOKUP($A806,POOL!$H$2:$Q$974,7,FALSE)</f>
        <v>0</v>
      </c>
      <c r="E806" s="42">
        <f>VLOOKUP($A806,POOL!$H$2:$Q$974,3,FALSE)</f>
        <v>0</v>
      </c>
      <c r="F806" s="42">
        <f>VLOOKUP($A806,POOL!$H$2:$Q$974,4,FALSE)</f>
        <v>0</v>
      </c>
      <c r="O806" s="313">
        <f t="shared" si="12"/>
        <v>0</v>
      </c>
    </row>
    <row r="807" spans="1:15" ht="24" customHeight="1" x14ac:dyDescent="0.25">
      <c r="A807" s="39">
        <v>800</v>
      </c>
      <c r="B807" s="40">
        <f>VLOOKUP($A807,POOL!$H$2:$Q$974,5,FALSE)</f>
        <v>0</v>
      </c>
      <c r="C807" s="41" t="str">
        <f>VLOOKUP($A807,POOL!$H$2:$Q$974,6,FALSE)</f>
        <v>-</v>
      </c>
      <c r="D807" s="61">
        <f>VLOOKUP($A807,POOL!$H$2:$Q$974,7,FALSE)</f>
        <v>0</v>
      </c>
      <c r="E807" s="42">
        <f>VLOOKUP($A807,POOL!$H$2:$Q$974,3,FALSE)</f>
        <v>0</v>
      </c>
      <c r="F807" s="42">
        <f>VLOOKUP($A807,POOL!$H$2:$Q$974,4,FALSE)</f>
        <v>0</v>
      </c>
      <c r="O807" s="313">
        <f t="shared" si="12"/>
        <v>0</v>
      </c>
    </row>
    <row r="808" spans="1:15" ht="24" customHeight="1" x14ac:dyDescent="0.25">
      <c r="A808" s="39">
        <v>801</v>
      </c>
      <c r="B808" s="40">
        <f>VLOOKUP($A808,POOL!$H$2:$Q$974,5,FALSE)</f>
        <v>0</v>
      </c>
      <c r="C808" s="41" t="str">
        <f>VLOOKUP($A808,POOL!$H$2:$Q$974,6,FALSE)</f>
        <v>-</v>
      </c>
      <c r="D808" s="61">
        <f>VLOOKUP($A808,POOL!$H$2:$Q$974,7,FALSE)</f>
        <v>0</v>
      </c>
      <c r="E808" s="42">
        <f>VLOOKUP($A808,POOL!$H$2:$Q$974,3,FALSE)</f>
        <v>0</v>
      </c>
      <c r="F808" s="42">
        <f>VLOOKUP($A808,POOL!$H$2:$Q$974,4,FALSE)</f>
        <v>0</v>
      </c>
      <c r="O808" s="313">
        <f t="shared" si="12"/>
        <v>0</v>
      </c>
    </row>
    <row r="809" spans="1:15" ht="24" customHeight="1" x14ac:dyDescent="0.25">
      <c r="A809" s="39">
        <v>802</v>
      </c>
      <c r="B809" s="40">
        <f>VLOOKUP($A809,POOL!$H$2:$Q$974,5,FALSE)</f>
        <v>0</v>
      </c>
      <c r="C809" s="41" t="str">
        <f>VLOOKUP($A809,POOL!$H$2:$Q$974,6,FALSE)</f>
        <v>-</v>
      </c>
      <c r="D809" s="61">
        <f>VLOOKUP($A809,POOL!$H$2:$Q$974,7,FALSE)</f>
        <v>0</v>
      </c>
      <c r="E809" s="42">
        <f>VLOOKUP($A809,POOL!$H$2:$Q$974,3,FALSE)</f>
        <v>0</v>
      </c>
      <c r="F809" s="42">
        <f>VLOOKUP($A809,POOL!$H$2:$Q$974,4,FALSE)</f>
        <v>0</v>
      </c>
      <c r="O809" s="313">
        <f t="shared" si="12"/>
        <v>0</v>
      </c>
    </row>
    <row r="810" spans="1:15" ht="24" customHeight="1" x14ac:dyDescent="0.25">
      <c r="A810" s="39">
        <v>803</v>
      </c>
      <c r="B810" s="40">
        <f>VLOOKUP($A810,POOL!$H$2:$Q$974,5,FALSE)</f>
        <v>0</v>
      </c>
      <c r="C810" s="41" t="str">
        <f>VLOOKUP($A810,POOL!$H$2:$Q$974,6,FALSE)</f>
        <v>-</v>
      </c>
      <c r="D810" s="61">
        <f>VLOOKUP($A810,POOL!$H$2:$Q$974,7,FALSE)</f>
        <v>0</v>
      </c>
      <c r="E810" s="42">
        <f>VLOOKUP($A810,POOL!$H$2:$Q$974,3,FALSE)</f>
        <v>0</v>
      </c>
      <c r="F810" s="42">
        <f>VLOOKUP($A810,POOL!$H$2:$Q$974,4,FALSE)</f>
        <v>0</v>
      </c>
      <c r="O810" s="313">
        <f t="shared" si="12"/>
        <v>0</v>
      </c>
    </row>
    <row r="811" spans="1:15" ht="24" customHeight="1" x14ac:dyDescent="0.25">
      <c r="A811" s="39">
        <v>804</v>
      </c>
      <c r="B811" s="40">
        <f>VLOOKUP($A811,POOL!$H$2:$Q$974,5,FALSE)</f>
        <v>0</v>
      </c>
      <c r="C811" s="41" t="str">
        <f>VLOOKUP($A811,POOL!$H$2:$Q$974,6,FALSE)</f>
        <v>-</v>
      </c>
      <c r="D811" s="61">
        <f>VLOOKUP($A811,POOL!$H$2:$Q$974,7,FALSE)</f>
        <v>0</v>
      </c>
      <c r="E811" s="42">
        <f>VLOOKUP($A811,POOL!$H$2:$Q$974,3,FALSE)</f>
        <v>0</v>
      </c>
      <c r="F811" s="42">
        <f>VLOOKUP($A811,POOL!$H$2:$Q$974,4,FALSE)</f>
        <v>0</v>
      </c>
      <c r="O811" s="313">
        <f t="shared" si="12"/>
        <v>0</v>
      </c>
    </row>
    <row r="812" spans="1:15" ht="24" customHeight="1" x14ac:dyDescent="0.25">
      <c r="A812" s="39">
        <v>805</v>
      </c>
      <c r="B812" s="40">
        <f>VLOOKUP($A812,POOL!$H$2:$Q$974,5,FALSE)</f>
        <v>0</v>
      </c>
      <c r="C812" s="41" t="str">
        <f>VLOOKUP($A812,POOL!$H$2:$Q$974,6,FALSE)</f>
        <v>-</v>
      </c>
      <c r="D812" s="61">
        <f>VLOOKUP($A812,POOL!$H$2:$Q$974,7,FALSE)</f>
        <v>0</v>
      </c>
      <c r="E812" s="42">
        <f>VLOOKUP($A812,POOL!$H$2:$Q$974,3,FALSE)</f>
        <v>0</v>
      </c>
      <c r="F812" s="42">
        <f>VLOOKUP($A812,POOL!$H$2:$Q$974,4,FALSE)</f>
        <v>0</v>
      </c>
      <c r="O812" s="313">
        <f t="shared" si="12"/>
        <v>0</v>
      </c>
    </row>
    <row r="813" spans="1:15" ht="24" customHeight="1" x14ac:dyDescent="0.25">
      <c r="A813" s="39">
        <v>806</v>
      </c>
      <c r="B813" s="40">
        <f>VLOOKUP($A813,POOL!$H$2:$Q$974,5,FALSE)</f>
        <v>0</v>
      </c>
      <c r="C813" s="41" t="str">
        <f>VLOOKUP($A813,POOL!$H$2:$Q$974,6,FALSE)</f>
        <v>-</v>
      </c>
      <c r="D813" s="61">
        <f>VLOOKUP($A813,POOL!$H$2:$Q$974,7,FALSE)</f>
        <v>0</v>
      </c>
      <c r="E813" s="42">
        <f>VLOOKUP($A813,POOL!$H$2:$Q$974,3,FALSE)</f>
        <v>0</v>
      </c>
      <c r="F813" s="42">
        <f>VLOOKUP($A813,POOL!$H$2:$Q$974,4,FALSE)</f>
        <v>0</v>
      </c>
      <c r="O813" s="313">
        <f t="shared" si="12"/>
        <v>0</v>
      </c>
    </row>
    <row r="814" spans="1:15" ht="24" customHeight="1" x14ac:dyDescent="0.25">
      <c r="A814" s="39">
        <v>807</v>
      </c>
      <c r="B814" s="40">
        <f>VLOOKUP($A814,POOL!$H$2:$Q$974,5,FALSE)</f>
        <v>0</v>
      </c>
      <c r="C814" s="41" t="str">
        <f>VLOOKUP($A814,POOL!$H$2:$Q$974,6,FALSE)</f>
        <v>-</v>
      </c>
      <c r="D814" s="61">
        <f>VLOOKUP($A814,POOL!$H$2:$Q$974,7,FALSE)</f>
        <v>0</v>
      </c>
      <c r="E814" s="42">
        <f>VLOOKUP($A814,POOL!$H$2:$Q$974,3,FALSE)</f>
        <v>0</v>
      </c>
      <c r="F814" s="42">
        <f>VLOOKUP($A814,POOL!$H$2:$Q$974,4,FALSE)</f>
        <v>0</v>
      </c>
      <c r="O814" s="313">
        <f t="shared" si="12"/>
        <v>0</v>
      </c>
    </row>
    <row r="815" spans="1:15" ht="24" customHeight="1" x14ac:dyDescent="0.25">
      <c r="A815" s="39">
        <v>808</v>
      </c>
      <c r="B815" s="40">
        <f>VLOOKUP($A815,POOL!$H$2:$Q$974,5,FALSE)</f>
        <v>0</v>
      </c>
      <c r="C815" s="41" t="str">
        <f>VLOOKUP($A815,POOL!$H$2:$Q$974,6,FALSE)</f>
        <v>-</v>
      </c>
      <c r="D815" s="61">
        <f>VLOOKUP($A815,POOL!$H$2:$Q$974,7,FALSE)</f>
        <v>0</v>
      </c>
      <c r="E815" s="42">
        <f>VLOOKUP($A815,POOL!$H$2:$Q$974,3,FALSE)</f>
        <v>0</v>
      </c>
      <c r="F815" s="42">
        <f>VLOOKUP($A815,POOL!$H$2:$Q$974,4,FALSE)</f>
        <v>0</v>
      </c>
      <c r="O815" s="313">
        <f t="shared" si="12"/>
        <v>0</v>
      </c>
    </row>
    <row r="816" spans="1:15" ht="24" customHeight="1" x14ac:dyDescent="0.25">
      <c r="A816" s="39">
        <v>809</v>
      </c>
      <c r="B816" s="40">
        <f>VLOOKUP($A816,POOL!$H$2:$Q$974,5,FALSE)</f>
        <v>0</v>
      </c>
      <c r="C816" s="41" t="str">
        <f>VLOOKUP($A816,POOL!$H$2:$Q$974,6,FALSE)</f>
        <v>-</v>
      </c>
      <c r="D816" s="61">
        <f>VLOOKUP($A816,POOL!$H$2:$Q$974,7,FALSE)</f>
        <v>0</v>
      </c>
      <c r="E816" s="42">
        <f>VLOOKUP($A816,POOL!$H$2:$Q$974,3,FALSE)</f>
        <v>0</v>
      </c>
      <c r="F816" s="42">
        <f>VLOOKUP($A816,POOL!$H$2:$Q$974,4,FALSE)</f>
        <v>0</v>
      </c>
      <c r="O816" s="313">
        <f t="shared" si="12"/>
        <v>0</v>
      </c>
    </row>
    <row r="817" spans="1:15" ht="24" customHeight="1" x14ac:dyDescent="0.25">
      <c r="A817" s="39">
        <v>810</v>
      </c>
      <c r="B817" s="40">
        <f>VLOOKUP($A817,POOL!$H$2:$Q$974,5,FALSE)</f>
        <v>0</v>
      </c>
      <c r="C817" s="41" t="str">
        <f>VLOOKUP($A817,POOL!$H$2:$Q$974,6,FALSE)</f>
        <v>-</v>
      </c>
      <c r="D817" s="61">
        <f>VLOOKUP($A817,POOL!$H$2:$Q$974,7,FALSE)</f>
        <v>0</v>
      </c>
      <c r="E817" s="42">
        <f>VLOOKUP($A817,POOL!$H$2:$Q$974,3,FALSE)</f>
        <v>0</v>
      </c>
      <c r="F817" s="42">
        <f>VLOOKUP($A817,POOL!$H$2:$Q$974,4,FALSE)</f>
        <v>0</v>
      </c>
      <c r="O817" s="313">
        <f t="shared" si="12"/>
        <v>0</v>
      </c>
    </row>
    <row r="818" spans="1:15" ht="24" customHeight="1" x14ac:dyDescent="0.25">
      <c r="A818" s="39">
        <v>811</v>
      </c>
      <c r="B818" s="40">
        <f>VLOOKUP($A818,POOL!$H$2:$Q$974,5,FALSE)</f>
        <v>0</v>
      </c>
      <c r="C818" s="41" t="str">
        <f>VLOOKUP($A818,POOL!$H$2:$Q$974,6,FALSE)</f>
        <v>-</v>
      </c>
      <c r="D818" s="61">
        <f>VLOOKUP($A818,POOL!$H$2:$Q$974,7,FALSE)</f>
        <v>0</v>
      </c>
      <c r="E818" s="42">
        <f>VLOOKUP($A818,POOL!$H$2:$Q$974,3,FALSE)</f>
        <v>0</v>
      </c>
      <c r="F818" s="42">
        <f>VLOOKUP($A818,POOL!$H$2:$Q$974,4,FALSE)</f>
        <v>0</v>
      </c>
      <c r="O818" s="313">
        <f t="shared" si="12"/>
        <v>0</v>
      </c>
    </row>
    <row r="819" spans="1:15" ht="24" customHeight="1" x14ac:dyDescent="0.25">
      <c r="A819" s="39">
        <v>812</v>
      </c>
      <c r="B819" s="40">
        <f>VLOOKUP($A819,POOL!$H$2:$Q$974,5,FALSE)</f>
        <v>0</v>
      </c>
      <c r="C819" s="41" t="str">
        <f>VLOOKUP($A819,POOL!$H$2:$Q$974,6,FALSE)</f>
        <v>-</v>
      </c>
      <c r="D819" s="61">
        <f>VLOOKUP($A819,POOL!$H$2:$Q$974,7,FALSE)</f>
        <v>0</v>
      </c>
      <c r="E819" s="42">
        <f>VLOOKUP($A819,POOL!$H$2:$Q$974,3,FALSE)</f>
        <v>0</v>
      </c>
      <c r="F819" s="42">
        <f>VLOOKUP($A819,POOL!$H$2:$Q$974,4,FALSE)</f>
        <v>0</v>
      </c>
      <c r="O819" s="313">
        <f t="shared" si="12"/>
        <v>0</v>
      </c>
    </row>
    <row r="820" spans="1:15" ht="24" customHeight="1" x14ac:dyDescent="0.25">
      <c r="A820" s="39">
        <v>813</v>
      </c>
      <c r="B820" s="40">
        <f>VLOOKUP($A820,POOL!$H$2:$Q$974,5,FALSE)</f>
        <v>0</v>
      </c>
      <c r="C820" s="41" t="str">
        <f>VLOOKUP($A820,POOL!$H$2:$Q$974,6,FALSE)</f>
        <v>-</v>
      </c>
      <c r="D820" s="61">
        <f>VLOOKUP($A820,POOL!$H$2:$Q$974,7,FALSE)</f>
        <v>0</v>
      </c>
      <c r="E820" s="42">
        <f>VLOOKUP($A820,POOL!$H$2:$Q$974,3,FALSE)</f>
        <v>0</v>
      </c>
      <c r="F820" s="42">
        <f>VLOOKUP($A820,POOL!$H$2:$Q$974,4,FALSE)</f>
        <v>0</v>
      </c>
      <c r="O820" s="313">
        <f t="shared" si="12"/>
        <v>0</v>
      </c>
    </row>
    <row r="821" spans="1:15" ht="24" customHeight="1" x14ac:dyDescent="0.25">
      <c r="A821" s="39">
        <v>814</v>
      </c>
      <c r="B821" s="40">
        <f>VLOOKUP($A821,POOL!$H$2:$Q$974,5,FALSE)</f>
        <v>0</v>
      </c>
      <c r="C821" s="41" t="str">
        <f>VLOOKUP($A821,POOL!$H$2:$Q$974,6,FALSE)</f>
        <v>-</v>
      </c>
      <c r="D821" s="61">
        <f>VLOOKUP($A821,POOL!$H$2:$Q$974,7,FALSE)</f>
        <v>0</v>
      </c>
      <c r="E821" s="42">
        <f>VLOOKUP($A821,POOL!$H$2:$Q$974,3,FALSE)</f>
        <v>0</v>
      </c>
      <c r="F821" s="42">
        <f>VLOOKUP($A821,POOL!$H$2:$Q$974,4,FALSE)</f>
        <v>0</v>
      </c>
      <c r="O821" s="313">
        <f t="shared" si="12"/>
        <v>0</v>
      </c>
    </row>
    <row r="822" spans="1:15" ht="24" customHeight="1" x14ac:dyDescent="0.25">
      <c r="A822" s="39">
        <v>815</v>
      </c>
      <c r="B822" s="40">
        <f>VLOOKUP($A822,POOL!$H$2:$Q$974,5,FALSE)</f>
        <v>0</v>
      </c>
      <c r="C822" s="41" t="str">
        <f>VLOOKUP($A822,POOL!$H$2:$Q$974,6,FALSE)</f>
        <v>-</v>
      </c>
      <c r="D822" s="61">
        <f>VLOOKUP($A822,POOL!$H$2:$Q$974,7,FALSE)</f>
        <v>0</v>
      </c>
      <c r="E822" s="42">
        <f>VLOOKUP($A822,POOL!$H$2:$Q$974,3,FALSE)</f>
        <v>0</v>
      </c>
      <c r="F822" s="42">
        <f>VLOOKUP($A822,POOL!$H$2:$Q$974,4,FALSE)</f>
        <v>0</v>
      </c>
      <c r="O822" s="313">
        <f t="shared" si="12"/>
        <v>0</v>
      </c>
    </row>
    <row r="823" spans="1:15" ht="24" customHeight="1" x14ac:dyDescent="0.25">
      <c r="A823" s="39">
        <v>816</v>
      </c>
      <c r="B823" s="40">
        <f>VLOOKUP($A823,POOL!$H$2:$Q$974,5,FALSE)</f>
        <v>0</v>
      </c>
      <c r="C823" s="41" t="str">
        <f>VLOOKUP($A823,POOL!$H$2:$Q$974,6,FALSE)</f>
        <v>-</v>
      </c>
      <c r="D823" s="61">
        <f>VLOOKUP($A823,POOL!$H$2:$Q$974,7,FALSE)</f>
        <v>0</v>
      </c>
      <c r="E823" s="42">
        <f>VLOOKUP($A823,POOL!$H$2:$Q$974,3,FALSE)</f>
        <v>0</v>
      </c>
      <c r="F823" s="42">
        <f>VLOOKUP($A823,POOL!$H$2:$Q$974,4,FALSE)</f>
        <v>0</v>
      </c>
      <c r="O823" s="313">
        <f t="shared" si="12"/>
        <v>0</v>
      </c>
    </row>
    <row r="824" spans="1:15" ht="24" customHeight="1" x14ac:dyDescent="0.25">
      <c r="A824" s="39">
        <v>817</v>
      </c>
      <c r="B824" s="40">
        <f>VLOOKUP($A824,POOL!$H$2:$Q$974,5,FALSE)</f>
        <v>0</v>
      </c>
      <c r="C824" s="41" t="str">
        <f>VLOOKUP($A824,POOL!$H$2:$Q$974,6,FALSE)</f>
        <v>-</v>
      </c>
      <c r="D824" s="61">
        <f>VLOOKUP($A824,POOL!$H$2:$Q$974,7,FALSE)</f>
        <v>0</v>
      </c>
      <c r="E824" s="42">
        <f>VLOOKUP($A824,POOL!$H$2:$Q$974,3,FALSE)</f>
        <v>0</v>
      </c>
      <c r="F824" s="42">
        <f>VLOOKUP($A824,POOL!$H$2:$Q$974,4,FALSE)</f>
        <v>0</v>
      </c>
      <c r="O824" s="313">
        <f t="shared" si="12"/>
        <v>0</v>
      </c>
    </row>
    <row r="825" spans="1:15" ht="24" customHeight="1" x14ac:dyDescent="0.25">
      <c r="A825" s="39">
        <v>818</v>
      </c>
      <c r="B825" s="40">
        <f>VLOOKUP($A825,POOL!$H$2:$Q$974,5,FALSE)</f>
        <v>0</v>
      </c>
      <c r="C825" s="41" t="str">
        <f>VLOOKUP($A825,POOL!$H$2:$Q$974,6,FALSE)</f>
        <v>-</v>
      </c>
      <c r="D825" s="61">
        <f>VLOOKUP($A825,POOL!$H$2:$Q$974,7,FALSE)</f>
        <v>0</v>
      </c>
      <c r="E825" s="42">
        <f>VLOOKUP($A825,POOL!$H$2:$Q$974,3,FALSE)</f>
        <v>0</v>
      </c>
      <c r="F825" s="42">
        <f>VLOOKUP($A825,POOL!$H$2:$Q$974,4,FALSE)</f>
        <v>0</v>
      </c>
      <c r="O825" s="313">
        <f t="shared" si="12"/>
        <v>0</v>
      </c>
    </row>
    <row r="826" spans="1:15" ht="24" customHeight="1" x14ac:dyDescent="0.25">
      <c r="A826" s="39">
        <v>819</v>
      </c>
      <c r="B826" s="40">
        <f>VLOOKUP($A826,POOL!$H$2:$Q$974,5,FALSE)</f>
        <v>0</v>
      </c>
      <c r="C826" s="41" t="str">
        <f>VLOOKUP($A826,POOL!$H$2:$Q$974,6,FALSE)</f>
        <v>-</v>
      </c>
      <c r="D826" s="61">
        <f>VLOOKUP($A826,POOL!$H$2:$Q$974,7,FALSE)</f>
        <v>0</v>
      </c>
      <c r="E826" s="42">
        <f>VLOOKUP($A826,POOL!$H$2:$Q$974,3,FALSE)</f>
        <v>0</v>
      </c>
      <c r="F826" s="42">
        <f>VLOOKUP($A826,POOL!$H$2:$Q$974,4,FALSE)</f>
        <v>0</v>
      </c>
      <c r="O826" s="313">
        <f t="shared" si="12"/>
        <v>0</v>
      </c>
    </row>
    <row r="827" spans="1:15" ht="24" customHeight="1" x14ac:dyDescent="0.25">
      <c r="A827" s="39">
        <v>820</v>
      </c>
      <c r="B827" s="40">
        <f>VLOOKUP($A827,POOL!$H$2:$Q$974,5,FALSE)</f>
        <v>0</v>
      </c>
      <c r="C827" s="41" t="str">
        <f>VLOOKUP($A827,POOL!$H$2:$Q$974,6,FALSE)</f>
        <v>-</v>
      </c>
      <c r="D827" s="61">
        <f>VLOOKUP($A827,POOL!$H$2:$Q$974,7,FALSE)</f>
        <v>0</v>
      </c>
      <c r="E827" s="42">
        <f>VLOOKUP($A827,POOL!$H$2:$Q$974,3,FALSE)</f>
        <v>0</v>
      </c>
      <c r="F827" s="42">
        <f>VLOOKUP($A827,POOL!$H$2:$Q$974,4,FALSE)</f>
        <v>0</v>
      </c>
      <c r="O827" s="313">
        <f t="shared" si="12"/>
        <v>0</v>
      </c>
    </row>
    <row r="828" spans="1:15" ht="24" customHeight="1" x14ac:dyDescent="0.25">
      <c r="A828" s="39">
        <v>821</v>
      </c>
      <c r="B828" s="40">
        <f>VLOOKUP($A828,POOL!$H$2:$Q$974,5,FALSE)</f>
        <v>0</v>
      </c>
      <c r="C828" s="41" t="str">
        <f>VLOOKUP($A828,POOL!$H$2:$Q$974,6,FALSE)</f>
        <v>-</v>
      </c>
      <c r="D828" s="61">
        <f>VLOOKUP($A828,POOL!$H$2:$Q$974,7,FALSE)</f>
        <v>0</v>
      </c>
      <c r="E828" s="42">
        <f>VLOOKUP($A828,POOL!$H$2:$Q$974,3,FALSE)</f>
        <v>0</v>
      </c>
      <c r="F828" s="42">
        <f>VLOOKUP($A828,POOL!$H$2:$Q$974,4,FALSE)</f>
        <v>0</v>
      </c>
      <c r="O828" s="313">
        <f t="shared" si="12"/>
        <v>0</v>
      </c>
    </row>
    <row r="829" spans="1:15" ht="24" customHeight="1" x14ac:dyDescent="0.25">
      <c r="A829" s="39">
        <v>822</v>
      </c>
      <c r="B829" s="40">
        <f>VLOOKUP($A829,POOL!$H$2:$Q$974,5,FALSE)</f>
        <v>0</v>
      </c>
      <c r="C829" s="41" t="str">
        <f>VLOOKUP($A829,POOL!$H$2:$Q$974,6,FALSE)</f>
        <v>-</v>
      </c>
      <c r="D829" s="61">
        <f>VLOOKUP($A829,POOL!$H$2:$Q$974,7,FALSE)</f>
        <v>0</v>
      </c>
      <c r="E829" s="42">
        <f>VLOOKUP($A829,POOL!$H$2:$Q$974,3,FALSE)</f>
        <v>0</v>
      </c>
      <c r="F829" s="42">
        <f>VLOOKUP($A829,POOL!$H$2:$Q$974,4,FALSE)</f>
        <v>0</v>
      </c>
      <c r="O829" s="313">
        <f t="shared" si="12"/>
        <v>0</v>
      </c>
    </row>
    <row r="830" spans="1:15" ht="24" customHeight="1" x14ac:dyDescent="0.25">
      <c r="A830" s="39">
        <v>823</v>
      </c>
      <c r="B830" s="40">
        <f>VLOOKUP($A830,POOL!$H$2:$Q$974,5,FALSE)</f>
        <v>0</v>
      </c>
      <c r="C830" s="41" t="str">
        <f>VLOOKUP($A830,POOL!$H$2:$Q$974,6,FALSE)</f>
        <v>-</v>
      </c>
      <c r="D830" s="61">
        <f>VLOOKUP($A830,POOL!$H$2:$Q$974,7,FALSE)</f>
        <v>0</v>
      </c>
      <c r="E830" s="42">
        <f>VLOOKUP($A830,POOL!$H$2:$Q$974,3,FALSE)</f>
        <v>0</v>
      </c>
      <c r="F830" s="42">
        <f>VLOOKUP($A830,POOL!$H$2:$Q$974,4,FALSE)</f>
        <v>0</v>
      </c>
      <c r="O830" s="313">
        <f t="shared" si="12"/>
        <v>0</v>
      </c>
    </row>
    <row r="831" spans="1:15" ht="24" customHeight="1" x14ac:dyDescent="0.25">
      <c r="A831" s="39">
        <v>824</v>
      </c>
      <c r="B831" s="40">
        <f>VLOOKUP($A831,POOL!$H$2:$Q$974,5,FALSE)</f>
        <v>0</v>
      </c>
      <c r="C831" s="41" t="str">
        <f>VLOOKUP($A831,POOL!$H$2:$Q$974,6,FALSE)</f>
        <v>-</v>
      </c>
      <c r="D831" s="61">
        <f>VLOOKUP($A831,POOL!$H$2:$Q$974,7,FALSE)</f>
        <v>0</v>
      </c>
      <c r="E831" s="42">
        <f>VLOOKUP($A831,POOL!$H$2:$Q$974,3,FALSE)</f>
        <v>0</v>
      </c>
      <c r="F831" s="42">
        <f>VLOOKUP($A831,POOL!$H$2:$Q$974,4,FALSE)</f>
        <v>0</v>
      </c>
      <c r="O831" s="313">
        <f t="shared" si="12"/>
        <v>0</v>
      </c>
    </row>
    <row r="832" spans="1:15" ht="24" customHeight="1" x14ac:dyDescent="0.25">
      <c r="A832" s="39">
        <v>825</v>
      </c>
      <c r="B832" s="40">
        <f>VLOOKUP($A832,POOL!$H$2:$Q$974,5,FALSE)</f>
        <v>0</v>
      </c>
      <c r="C832" s="41" t="str">
        <f>VLOOKUP($A832,POOL!$H$2:$Q$974,6,FALSE)</f>
        <v>-</v>
      </c>
      <c r="D832" s="61">
        <f>VLOOKUP($A832,POOL!$H$2:$Q$974,7,FALSE)</f>
        <v>0</v>
      </c>
      <c r="E832" s="42">
        <f>VLOOKUP($A832,POOL!$H$2:$Q$974,3,FALSE)</f>
        <v>0</v>
      </c>
      <c r="F832" s="42">
        <f>VLOOKUP($A832,POOL!$H$2:$Q$974,4,FALSE)</f>
        <v>0</v>
      </c>
      <c r="O832" s="313">
        <f t="shared" si="12"/>
        <v>0</v>
      </c>
    </row>
    <row r="833" spans="1:15" ht="24" customHeight="1" x14ac:dyDescent="0.25">
      <c r="A833" s="39">
        <v>826</v>
      </c>
      <c r="B833" s="40">
        <f>VLOOKUP($A833,POOL!$H$2:$Q$974,5,FALSE)</f>
        <v>0</v>
      </c>
      <c r="C833" s="41" t="str">
        <f>VLOOKUP($A833,POOL!$H$2:$Q$974,6,FALSE)</f>
        <v>-</v>
      </c>
      <c r="D833" s="61">
        <f>VLOOKUP($A833,POOL!$H$2:$Q$974,7,FALSE)</f>
        <v>0</v>
      </c>
      <c r="E833" s="42">
        <f>VLOOKUP($A833,POOL!$H$2:$Q$974,3,FALSE)</f>
        <v>0</v>
      </c>
      <c r="F833" s="42">
        <f>VLOOKUP($A833,POOL!$H$2:$Q$974,4,FALSE)</f>
        <v>0</v>
      </c>
      <c r="O833" s="313">
        <f t="shared" si="12"/>
        <v>0</v>
      </c>
    </row>
    <row r="834" spans="1:15" ht="24" customHeight="1" x14ac:dyDescent="0.25">
      <c r="A834" s="39">
        <v>827</v>
      </c>
      <c r="B834" s="40">
        <f>VLOOKUP($A834,POOL!$H$2:$Q$974,5,FALSE)</f>
        <v>0</v>
      </c>
      <c r="C834" s="41" t="str">
        <f>VLOOKUP($A834,POOL!$H$2:$Q$974,6,FALSE)</f>
        <v>-</v>
      </c>
      <c r="D834" s="61">
        <f>VLOOKUP($A834,POOL!$H$2:$Q$974,7,FALSE)</f>
        <v>0</v>
      </c>
      <c r="E834" s="42">
        <f>VLOOKUP($A834,POOL!$H$2:$Q$974,3,FALSE)</f>
        <v>0</v>
      </c>
      <c r="F834" s="42">
        <f>VLOOKUP($A834,POOL!$H$2:$Q$974,4,FALSE)</f>
        <v>0</v>
      </c>
      <c r="O834" s="313">
        <f t="shared" si="12"/>
        <v>0</v>
      </c>
    </row>
    <row r="835" spans="1:15" ht="24" customHeight="1" x14ac:dyDescent="0.25">
      <c r="A835" s="39">
        <v>828</v>
      </c>
      <c r="B835" s="40">
        <f>VLOOKUP($A835,POOL!$H$2:$Q$974,5,FALSE)</f>
        <v>0</v>
      </c>
      <c r="C835" s="41" t="str">
        <f>VLOOKUP($A835,POOL!$H$2:$Q$974,6,FALSE)</f>
        <v>-</v>
      </c>
      <c r="D835" s="61">
        <f>VLOOKUP($A835,POOL!$H$2:$Q$974,7,FALSE)</f>
        <v>0</v>
      </c>
      <c r="E835" s="42">
        <f>VLOOKUP($A835,POOL!$H$2:$Q$974,3,FALSE)</f>
        <v>0</v>
      </c>
      <c r="F835" s="42">
        <f>VLOOKUP($A835,POOL!$H$2:$Q$974,4,FALSE)</f>
        <v>0</v>
      </c>
      <c r="O835" s="313">
        <f t="shared" si="12"/>
        <v>0</v>
      </c>
    </row>
    <row r="836" spans="1:15" ht="24" customHeight="1" x14ac:dyDescent="0.25">
      <c r="A836" s="39">
        <v>829</v>
      </c>
      <c r="B836" s="40">
        <f>VLOOKUP($A836,POOL!$H$2:$Q$974,5,FALSE)</f>
        <v>0</v>
      </c>
      <c r="C836" s="41" t="str">
        <f>VLOOKUP($A836,POOL!$H$2:$Q$974,6,FALSE)</f>
        <v>-</v>
      </c>
      <c r="D836" s="61">
        <f>VLOOKUP($A836,POOL!$H$2:$Q$974,7,FALSE)</f>
        <v>0</v>
      </c>
      <c r="E836" s="42">
        <f>VLOOKUP($A836,POOL!$H$2:$Q$974,3,FALSE)</f>
        <v>0</v>
      </c>
      <c r="F836" s="42">
        <f>VLOOKUP($A836,POOL!$H$2:$Q$974,4,FALSE)</f>
        <v>0</v>
      </c>
      <c r="O836" s="313">
        <f t="shared" si="12"/>
        <v>0</v>
      </c>
    </row>
    <row r="837" spans="1:15" ht="24" customHeight="1" x14ac:dyDescent="0.25">
      <c r="A837" s="39">
        <v>830</v>
      </c>
      <c r="B837" s="40">
        <f>VLOOKUP($A837,POOL!$H$2:$Q$974,5,FALSE)</f>
        <v>0</v>
      </c>
      <c r="C837" s="41" t="str">
        <f>VLOOKUP($A837,POOL!$H$2:$Q$974,6,FALSE)</f>
        <v>-</v>
      </c>
      <c r="D837" s="61">
        <f>VLOOKUP($A837,POOL!$H$2:$Q$974,7,FALSE)</f>
        <v>0</v>
      </c>
      <c r="E837" s="42">
        <f>VLOOKUP($A837,POOL!$H$2:$Q$974,3,FALSE)</f>
        <v>0</v>
      </c>
      <c r="F837" s="42">
        <f>VLOOKUP($A837,POOL!$H$2:$Q$974,4,FALSE)</f>
        <v>0</v>
      </c>
      <c r="O837" s="313">
        <f t="shared" si="12"/>
        <v>0</v>
      </c>
    </row>
    <row r="838" spans="1:15" ht="24" customHeight="1" x14ac:dyDescent="0.25">
      <c r="A838" s="39">
        <v>831</v>
      </c>
      <c r="B838" s="40">
        <f>VLOOKUP($A838,POOL!$H$2:$Q$974,5,FALSE)</f>
        <v>0</v>
      </c>
      <c r="C838" s="41" t="str">
        <f>VLOOKUP($A838,POOL!$H$2:$Q$974,6,FALSE)</f>
        <v>-</v>
      </c>
      <c r="D838" s="61">
        <f>VLOOKUP($A838,POOL!$H$2:$Q$974,7,FALSE)</f>
        <v>0</v>
      </c>
      <c r="E838" s="42">
        <f>VLOOKUP($A838,POOL!$H$2:$Q$974,3,FALSE)</f>
        <v>0</v>
      </c>
      <c r="F838" s="42">
        <f>VLOOKUP($A838,POOL!$H$2:$Q$974,4,FALSE)</f>
        <v>0</v>
      </c>
      <c r="O838" s="313">
        <f t="shared" si="12"/>
        <v>0</v>
      </c>
    </row>
    <row r="839" spans="1:15" ht="24" customHeight="1" x14ac:dyDescent="0.25">
      <c r="A839" s="39">
        <v>832</v>
      </c>
      <c r="B839" s="40">
        <f>VLOOKUP($A839,POOL!$H$2:$Q$974,5,FALSE)</f>
        <v>0</v>
      </c>
      <c r="C839" s="41" t="str">
        <f>VLOOKUP($A839,POOL!$H$2:$Q$974,6,FALSE)</f>
        <v>-</v>
      </c>
      <c r="D839" s="61">
        <f>VLOOKUP($A839,POOL!$H$2:$Q$974,7,FALSE)</f>
        <v>0</v>
      </c>
      <c r="E839" s="42">
        <f>VLOOKUP($A839,POOL!$H$2:$Q$974,3,FALSE)</f>
        <v>0</v>
      </c>
      <c r="F839" s="42">
        <f>VLOOKUP($A839,POOL!$H$2:$Q$974,4,FALSE)</f>
        <v>0</v>
      </c>
      <c r="O839" s="313">
        <f t="shared" si="12"/>
        <v>0</v>
      </c>
    </row>
    <row r="840" spans="1:15" ht="24" customHeight="1" x14ac:dyDescent="0.25">
      <c r="A840" s="39">
        <v>833</v>
      </c>
      <c r="B840" s="40">
        <f>VLOOKUP($A840,POOL!$H$2:$Q$974,5,FALSE)</f>
        <v>0</v>
      </c>
      <c r="C840" s="41" t="str">
        <f>VLOOKUP($A840,POOL!$H$2:$Q$974,6,FALSE)</f>
        <v>-</v>
      </c>
      <c r="D840" s="61">
        <f>VLOOKUP($A840,POOL!$H$2:$Q$974,7,FALSE)</f>
        <v>0</v>
      </c>
      <c r="E840" s="42">
        <f>VLOOKUP($A840,POOL!$H$2:$Q$974,3,FALSE)</f>
        <v>0</v>
      </c>
      <c r="F840" s="42">
        <f>VLOOKUP($A840,POOL!$H$2:$Q$974,4,FALSE)</f>
        <v>0</v>
      </c>
      <c r="O840" s="313">
        <f t="shared" si="12"/>
        <v>0</v>
      </c>
    </row>
    <row r="841" spans="1:15" ht="24" customHeight="1" x14ac:dyDescent="0.25">
      <c r="A841" s="39">
        <v>834</v>
      </c>
      <c r="B841" s="40">
        <f>VLOOKUP($A841,POOL!$H$2:$Q$974,5,FALSE)</f>
        <v>0</v>
      </c>
      <c r="C841" s="41" t="str">
        <f>VLOOKUP($A841,POOL!$H$2:$Q$974,6,FALSE)</f>
        <v>-</v>
      </c>
      <c r="D841" s="61">
        <f>VLOOKUP($A841,POOL!$H$2:$Q$974,7,FALSE)</f>
        <v>0</v>
      </c>
      <c r="E841" s="42">
        <f>VLOOKUP($A841,POOL!$H$2:$Q$974,3,FALSE)</f>
        <v>0</v>
      </c>
      <c r="F841" s="42">
        <f>VLOOKUP($A841,POOL!$H$2:$Q$974,4,FALSE)</f>
        <v>0</v>
      </c>
      <c r="O841" s="313">
        <f t="shared" ref="O841:O904" si="13">IF(B841&gt;0,1,0)</f>
        <v>0</v>
      </c>
    </row>
    <row r="842" spans="1:15" ht="24" customHeight="1" x14ac:dyDescent="0.25">
      <c r="A842" s="39">
        <v>835</v>
      </c>
      <c r="B842" s="40">
        <f>VLOOKUP($A842,POOL!$H$2:$Q$974,5,FALSE)</f>
        <v>0</v>
      </c>
      <c r="C842" s="41" t="str">
        <f>VLOOKUP($A842,POOL!$H$2:$Q$974,6,FALSE)</f>
        <v>-</v>
      </c>
      <c r="D842" s="61">
        <f>VLOOKUP($A842,POOL!$H$2:$Q$974,7,FALSE)</f>
        <v>0</v>
      </c>
      <c r="E842" s="42">
        <f>VLOOKUP($A842,POOL!$H$2:$Q$974,3,FALSE)</f>
        <v>0</v>
      </c>
      <c r="F842" s="42">
        <f>VLOOKUP($A842,POOL!$H$2:$Q$974,4,FALSE)</f>
        <v>0</v>
      </c>
      <c r="O842" s="313">
        <f t="shared" si="13"/>
        <v>0</v>
      </c>
    </row>
    <row r="843" spans="1:15" ht="24" customHeight="1" x14ac:dyDescent="0.25">
      <c r="A843" s="39">
        <v>836</v>
      </c>
      <c r="B843" s="40">
        <f>VLOOKUP($A843,POOL!$H$2:$Q$974,5,FALSE)</f>
        <v>0</v>
      </c>
      <c r="C843" s="41" t="str">
        <f>VLOOKUP($A843,POOL!$H$2:$Q$974,6,FALSE)</f>
        <v>-</v>
      </c>
      <c r="D843" s="61">
        <f>VLOOKUP($A843,POOL!$H$2:$Q$974,7,FALSE)</f>
        <v>0</v>
      </c>
      <c r="E843" s="42">
        <f>VLOOKUP($A843,POOL!$H$2:$Q$974,3,FALSE)</f>
        <v>0</v>
      </c>
      <c r="F843" s="42">
        <f>VLOOKUP($A843,POOL!$H$2:$Q$974,4,FALSE)</f>
        <v>0</v>
      </c>
      <c r="O843" s="313">
        <f t="shared" si="13"/>
        <v>0</v>
      </c>
    </row>
    <row r="844" spans="1:15" ht="24" customHeight="1" x14ac:dyDescent="0.25">
      <c r="A844" s="39">
        <v>837</v>
      </c>
      <c r="B844" s="40">
        <f>VLOOKUP($A844,POOL!$H$2:$Q$974,5,FALSE)</f>
        <v>0</v>
      </c>
      <c r="C844" s="41" t="str">
        <f>VLOOKUP($A844,POOL!$H$2:$Q$974,6,FALSE)</f>
        <v>-</v>
      </c>
      <c r="D844" s="61">
        <f>VLOOKUP($A844,POOL!$H$2:$Q$974,7,FALSE)</f>
        <v>0</v>
      </c>
      <c r="E844" s="42">
        <f>VLOOKUP($A844,POOL!$H$2:$Q$974,3,FALSE)</f>
        <v>0</v>
      </c>
      <c r="F844" s="42">
        <f>VLOOKUP($A844,POOL!$H$2:$Q$974,4,FALSE)</f>
        <v>0</v>
      </c>
      <c r="O844" s="313">
        <f t="shared" si="13"/>
        <v>0</v>
      </c>
    </row>
    <row r="845" spans="1:15" ht="24" customHeight="1" x14ac:dyDescent="0.25">
      <c r="A845" s="39">
        <v>838</v>
      </c>
      <c r="B845" s="40">
        <f>VLOOKUP($A845,POOL!$H$2:$Q$974,5,FALSE)</f>
        <v>0</v>
      </c>
      <c r="C845" s="41" t="str">
        <f>VLOOKUP($A845,POOL!$H$2:$Q$974,6,FALSE)</f>
        <v>-</v>
      </c>
      <c r="D845" s="61">
        <f>VLOOKUP($A845,POOL!$H$2:$Q$974,7,FALSE)</f>
        <v>0</v>
      </c>
      <c r="E845" s="42">
        <f>VLOOKUP($A845,POOL!$H$2:$Q$974,3,FALSE)</f>
        <v>0</v>
      </c>
      <c r="F845" s="42">
        <f>VLOOKUP($A845,POOL!$H$2:$Q$974,4,FALSE)</f>
        <v>0</v>
      </c>
      <c r="O845" s="313">
        <f t="shared" si="13"/>
        <v>0</v>
      </c>
    </row>
    <row r="846" spans="1:15" ht="24" customHeight="1" x14ac:dyDescent="0.25">
      <c r="A846" s="39">
        <v>839</v>
      </c>
      <c r="B846" s="40">
        <f>VLOOKUP($A846,POOL!$H$2:$Q$974,5,FALSE)</f>
        <v>0</v>
      </c>
      <c r="C846" s="41" t="str">
        <f>VLOOKUP($A846,POOL!$H$2:$Q$974,6,FALSE)</f>
        <v>-</v>
      </c>
      <c r="D846" s="61">
        <f>VLOOKUP($A846,POOL!$H$2:$Q$974,7,FALSE)</f>
        <v>0</v>
      </c>
      <c r="E846" s="42">
        <f>VLOOKUP($A846,POOL!$H$2:$Q$974,3,FALSE)</f>
        <v>0</v>
      </c>
      <c r="F846" s="42">
        <f>VLOOKUP($A846,POOL!$H$2:$Q$974,4,FALSE)</f>
        <v>0</v>
      </c>
      <c r="O846" s="313">
        <f t="shared" si="13"/>
        <v>0</v>
      </c>
    </row>
    <row r="847" spans="1:15" ht="24" customHeight="1" x14ac:dyDescent="0.25">
      <c r="A847" s="39">
        <v>840</v>
      </c>
      <c r="B847" s="40">
        <f>VLOOKUP($A847,POOL!$H$2:$Q$974,5,FALSE)</f>
        <v>0</v>
      </c>
      <c r="C847" s="41" t="str">
        <f>VLOOKUP($A847,POOL!$H$2:$Q$974,6,FALSE)</f>
        <v>-</v>
      </c>
      <c r="D847" s="61">
        <f>VLOOKUP($A847,POOL!$H$2:$Q$974,7,FALSE)</f>
        <v>0</v>
      </c>
      <c r="E847" s="42">
        <f>VLOOKUP($A847,POOL!$H$2:$Q$974,3,FALSE)</f>
        <v>0</v>
      </c>
      <c r="F847" s="42">
        <f>VLOOKUP($A847,POOL!$H$2:$Q$974,4,FALSE)</f>
        <v>0</v>
      </c>
      <c r="O847" s="313">
        <f t="shared" si="13"/>
        <v>0</v>
      </c>
    </row>
    <row r="848" spans="1:15" ht="24" customHeight="1" x14ac:dyDescent="0.25">
      <c r="A848" s="39">
        <v>841</v>
      </c>
      <c r="B848" s="40">
        <f>VLOOKUP($A848,POOL!$H$2:$Q$974,5,FALSE)</f>
        <v>0</v>
      </c>
      <c r="C848" s="41" t="str">
        <f>VLOOKUP($A848,POOL!$H$2:$Q$974,6,FALSE)</f>
        <v>-</v>
      </c>
      <c r="D848" s="61">
        <f>VLOOKUP($A848,POOL!$H$2:$Q$974,7,FALSE)</f>
        <v>0</v>
      </c>
      <c r="E848" s="42">
        <f>VLOOKUP($A848,POOL!$H$2:$Q$974,3,FALSE)</f>
        <v>0</v>
      </c>
      <c r="F848" s="42">
        <f>VLOOKUP($A848,POOL!$H$2:$Q$974,4,FALSE)</f>
        <v>0</v>
      </c>
      <c r="O848" s="313">
        <f t="shared" si="13"/>
        <v>0</v>
      </c>
    </row>
    <row r="849" spans="1:15" ht="24" customHeight="1" x14ac:dyDescent="0.25">
      <c r="A849" s="39">
        <v>842</v>
      </c>
      <c r="B849" s="40">
        <f>VLOOKUP($A849,POOL!$H$2:$Q$974,5,FALSE)</f>
        <v>0</v>
      </c>
      <c r="C849" s="41" t="str">
        <f>VLOOKUP($A849,POOL!$H$2:$Q$974,6,FALSE)</f>
        <v>-</v>
      </c>
      <c r="D849" s="61">
        <f>VLOOKUP($A849,POOL!$H$2:$Q$974,7,FALSE)</f>
        <v>0</v>
      </c>
      <c r="E849" s="42">
        <f>VLOOKUP($A849,POOL!$H$2:$Q$974,3,FALSE)</f>
        <v>0</v>
      </c>
      <c r="F849" s="42">
        <f>VLOOKUP($A849,POOL!$H$2:$Q$974,4,FALSE)</f>
        <v>0</v>
      </c>
      <c r="O849" s="313">
        <f t="shared" si="13"/>
        <v>0</v>
      </c>
    </row>
    <row r="850" spans="1:15" ht="24" customHeight="1" x14ac:dyDescent="0.25">
      <c r="A850" s="39">
        <v>843</v>
      </c>
      <c r="B850" s="40">
        <f>VLOOKUP($A850,POOL!$H$2:$Q$974,5,FALSE)</f>
        <v>0</v>
      </c>
      <c r="C850" s="41" t="str">
        <f>VLOOKUP($A850,POOL!$H$2:$Q$974,6,FALSE)</f>
        <v>-</v>
      </c>
      <c r="D850" s="61">
        <f>VLOOKUP($A850,POOL!$H$2:$Q$974,7,FALSE)</f>
        <v>0</v>
      </c>
      <c r="E850" s="42">
        <f>VLOOKUP($A850,POOL!$H$2:$Q$974,3,FALSE)</f>
        <v>0</v>
      </c>
      <c r="F850" s="42">
        <f>VLOOKUP($A850,POOL!$H$2:$Q$974,4,FALSE)</f>
        <v>0</v>
      </c>
      <c r="O850" s="313">
        <f t="shared" si="13"/>
        <v>0</v>
      </c>
    </row>
    <row r="851" spans="1:15" ht="24" customHeight="1" x14ac:dyDescent="0.25">
      <c r="A851" s="39">
        <v>844</v>
      </c>
      <c r="B851" s="40">
        <f>VLOOKUP($A851,POOL!$H$2:$Q$974,5,FALSE)</f>
        <v>0</v>
      </c>
      <c r="C851" s="41" t="str">
        <f>VLOOKUP($A851,POOL!$H$2:$Q$974,6,FALSE)</f>
        <v>-</v>
      </c>
      <c r="D851" s="61">
        <f>VLOOKUP($A851,POOL!$H$2:$Q$974,7,FALSE)</f>
        <v>0</v>
      </c>
      <c r="E851" s="42">
        <f>VLOOKUP($A851,POOL!$H$2:$Q$974,3,FALSE)</f>
        <v>0</v>
      </c>
      <c r="F851" s="42">
        <f>VLOOKUP($A851,POOL!$H$2:$Q$974,4,FALSE)</f>
        <v>0</v>
      </c>
      <c r="O851" s="313">
        <f t="shared" si="13"/>
        <v>0</v>
      </c>
    </row>
    <row r="852" spans="1:15" ht="24" customHeight="1" x14ac:dyDescent="0.25">
      <c r="A852" s="39">
        <v>845</v>
      </c>
      <c r="B852" s="40">
        <f>VLOOKUP($A852,POOL!$H$2:$Q$974,5,FALSE)</f>
        <v>0</v>
      </c>
      <c r="C852" s="41" t="str">
        <f>VLOOKUP($A852,POOL!$H$2:$Q$974,6,FALSE)</f>
        <v>-</v>
      </c>
      <c r="D852" s="61">
        <f>VLOOKUP($A852,POOL!$H$2:$Q$974,7,FALSE)</f>
        <v>0</v>
      </c>
      <c r="E852" s="42">
        <f>VLOOKUP($A852,POOL!$H$2:$Q$974,3,FALSE)</f>
        <v>0</v>
      </c>
      <c r="F852" s="42">
        <f>VLOOKUP($A852,POOL!$H$2:$Q$974,4,FALSE)</f>
        <v>0</v>
      </c>
      <c r="O852" s="313">
        <f t="shared" si="13"/>
        <v>0</v>
      </c>
    </row>
    <row r="853" spans="1:15" ht="24" customHeight="1" x14ac:dyDescent="0.25">
      <c r="A853" s="39">
        <v>846</v>
      </c>
      <c r="B853" s="40">
        <f>VLOOKUP($A853,POOL!$H$2:$Q$974,5,FALSE)</f>
        <v>0</v>
      </c>
      <c r="C853" s="41" t="str">
        <f>VLOOKUP($A853,POOL!$H$2:$Q$974,6,FALSE)</f>
        <v>-</v>
      </c>
      <c r="D853" s="61">
        <f>VLOOKUP($A853,POOL!$H$2:$Q$974,7,FALSE)</f>
        <v>0</v>
      </c>
      <c r="E853" s="42">
        <f>VLOOKUP($A853,POOL!$H$2:$Q$974,3,FALSE)</f>
        <v>0</v>
      </c>
      <c r="F853" s="42">
        <f>VLOOKUP($A853,POOL!$H$2:$Q$974,4,FALSE)</f>
        <v>0</v>
      </c>
      <c r="O853" s="313">
        <f t="shared" si="13"/>
        <v>0</v>
      </c>
    </row>
    <row r="854" spans="1:15" ht="24" customHeight="1" x14ac:dyDescent="0.25">
      <c r="A854" s="39">
        <v>847</v>
      </c>
      <c r="B854" s="40">
        <f>VLOOKUP($A854,POOL!$H$2:$Q$974,5,FALSE)</f>
        <v>0</v>
      </c>
      <c r="C854" s="41" t="str">
        <f>VLOOKUP($A854,POOL!$H$2:$Q$974,6,FALSE)</f>
        <v>-</v>
      </c>
      <c r="D854" s="61">
        <f>VLOOKUP($A854,POOL!$H$2:$Q$974,7,FALSE)</f>
        <v>0</v>
      </c>
      <c r="E854" s="42">
        <f>VLOOKUP($A854,POOL!$H$2:$Q$974,3,FALSE)</f>
        <v>0</v>
      </c>
      <c r="F854" s="42">
        <f>VLOOKUP($A854,POOL!$H$2:$Q$974,4,FALSE)</f>
        <v>0</v>
      </c>
      <c r="O854" s="313">
        <f t="shared" si="13"/>
        <v>0</v>
      </c>
    </row>
    <row r="855" spans="1:15" ht="24" customHeight="1" x14ac:dyDescent="0.25">
      <c r="A855" s="39">
        <v>848</v>
      </c>
      <c r="B855" s="40">
        <f>VLOOKUP($A855,POOL!$H$2:$Q$974,5,FALSE)</f>
        <v>0</v>
      </c>
      <c r="C855" s="41" t="str">
        <f>VLOOKUP($A855,POOL!$H$2:$Q$974,6,FALSE)</f>
        <v>-</v>
      </c>
      <c r="D855" s="61">
        <f>VLOOKUP($A855,POOL!$H$2:$Q$974,7,FALSE)</f>
        <v>0</v>
      </c>
      <c r="E855" s="42">
        <f>VLOOKUP($A855,POOL!$H$2:$Q$974,3,FALSE)</f>
        <v>0</v>
      </c>
      <c r="F855" s="42">
        <f>VLOOKUP($A855,POOL!$H$2:$Q$974,4,FALSE)</f>
        <v>0</v>
      </c>
      <c r="O855" s="313">
        <f t="shared" si="13"/>
        <v>0</v>
      </c>
    </row>
    <row r="856" spans="1:15" ht="24" customHeight="1" x14ac:dyDescent="0.25">
      <c r="A856" s="39">
        <v>849</v>
      </c>
      <c r="B856" s="40">
        <f>VLOOKUP($A856,POOL!$H$2:$Q$974,5,FALSE)</f>
        <v>0</v>
      </c>
      <c r="C856" s="41" t="str">
        <f>VLOOKUP($A856,POOL!$H$2:$Q$974,6,FALSE)</f>
        <v>-</v>
      </c>
      <c r="D856" s="61">
        <f>VLOOKUP($A856,POOL!$H$2:$Q$974,7,FALSE)</f>
        <v>0</v>
      </c>
      <c r="E856" s="42">
        <f>VLOOKUP($A856,POOL!$H$2:$Q$974,3,FALSE)</f>
        <v>0</v>
      </c>
      <c r="F856" s="42">
        <f>VLOOKUP($A856,POOL!$H$2:$Q$974,4,FALSE)</f>
        <v>0</v>
      </c>
      <c r="O856" s="313">
        <f t="shared" si="13"/>
        <v>0</v>
      </c>
    </row>
    <row r="857" spans="1:15" ht="24" customHeight="1" x14ac:dyDescent="0.25">
      <c r="A857" s="39">
        <v>850</v>
      </c>
      <c r="B857" s="40">
        <f>VLOOKUP($A857,POOL!$H$2:$Q$974,5,FALSE)</f>
        <v>0</v>
      </c>
      <c r="C857" s="41" t="str">
        <f>VLOOKUP($A857,POOL!$H$2:$Q$974,6,FALSE)</f>
        <v>-</v>
      </c>
      <c r="D857" s="61">
        <f>VLOOKUP($A857,POOL!$H$2:$Q$974,7,FALSE)</f>
        <v>0</v>
      </c>
      <c r="E857" s="42">
        <f>VLOOKUP($A857,POOL!$H$2:$Q$974,3,FALSE)</f>
        <v>0</v>
      </c>
      <c r="F857" s="42">
        <f>VLOOKUP($A857,POOL!$H$2:$Q$974,4,FALSE)</f>
        <v>0</v>
      </c>
      <c r="O857" s="313">
        <f t="shared" si="13"/>
        <v>0</v>
      </c>
    </row>
    <row r="858" spans="1:15" ht="24" customHeight="1" x14ac:dyDescent="0.25">
      <c r="A858" s="39">
        <v>851</v>
      </c>
      <c r="B858" s="40">
        <f>VLOOKUP($A858,POOL!$H$2:$Q$974,5,FALSE)</f>
        <v>0</v>
      </c>
      <c r="C858" s="41" t="str">
        <f>VLOOKUP($A858,POOL!$H$2:$Q$974,6,FALSE)</f>
        <v>-</v>
      </c>
      <c r="D858" s="61">
        <f>VLOOKUP($A858,POOL!$H$2:$Q$974,7,FALSE)</f>
        <v>0</v>
      </c>
      <c r="E858" s="42">
        <f>VLOOKUP($A858,POOL!$H$2:$Q$974,3,FALSE)</f>
        <v>0</v>
      </c>
      <c r="F858" s="42">
        <f>VLOOKUP($A858,POOL!$H$2:$Q$974,4,FALSE)</f>
        <v>0</v>
      </c>
      <c r="O858" s="313">
        <f t="shared" si="13"/>
        <v>0</v>
      </c>
    </row>
    <row r="859" spans="1:15" ht="24" customHeight="1" x14ac:dyDescent="0.25">
      <c r="A859" s="39">
        <v>852</v>
      </c>
      <c r="B859" s="40">
        <f>VLOOKUP($A859,POOL!$H$2:$Q$974,5,FALSE)</f>
        <v>0</v>
      </c>
      <c r="C859" s="41" t="str">
        <f>VLOOKUP($A859,POOL!$H$2:$Q$974,6,FALSE)</f>
        <v>-</v>
      </c>
      <c r="D859" s="61">
        <f>VLOOKUP($A859,POOL!$H$2:$Q$974,7,FALSE)</f>
        <v>0</v>
      </c>
      <c r="E859" s="42">
        <f>VLOOKUP($A859,POOL!$H$2:$Q$974,3,FALSE)</f>
        <v>0</v>
      </c>
      <c r="F859" s="42">
        <f>VLOOKUP($A859,POOL!$H$2:$Q$974,4,FALSE)</f>
        <v>0</v>
      </c>
      <c r="O859" s="313">
        <f t="shared" si="13"/>
        <v>0</v>
      </c>
    </row>
    <row r="860" spans="1:15" ht="24" customHeight="1" x14ac:dyDescent="0.25">
      <c r="A860" s="39">
        <v>853</v>
      </c>
      <c r="B860" s="40">
        <f>VLOOKUP($A860,POOL!$H$2:$Q$974,5,FALSE)</f>
        <v>0</v>
      </c>
      <c r="C860" s="41" t="str">
        <f>VLOOKUP($A860,POOL!$H$2:$Q$974,6,FALSE)</f>
        <v>-</v>
      </c>
      <c r="D860" s="61">
        <f>VLOOKUP($A860,POOL!$H$2:$Q$974,7,FALSE)</f>
        <v>0</v>
      </c>
      <c r="E860" s="42">
        <f>VLOOKUP($A860,POOL!$H$2:$Q$974,3,FALSE)</f>
        <v>0</v>
      </c>
      <c r="F860" s="42">
        <f>VLOOKUP($A860,POOL!$H$2:$Q$974,4,FALSE)</f>
        <v>0</v>
      </c>
      <c r="O860" s="313">
        <f t="shared" si="13"/>
        <v>0</v>
      </c>
    </row>
    <row r="861" spans="1:15" ht="24" customHeight="1" x14ac:dyDescent="0.25">
      <c r="A861" s="39">
        <v>854</v>
      </c>
      <c r="B861" s="40">
        <f>VLOOKUP($A861,POOL!$H$2:$Q$974,5,FALSE)</f>
        <v>0</v>
      </c>
      <c r="C861" s="41" t="str">
        <f>VLOOKUP($A861,POOL!$H$2:$Q$974,6,FALSE)</f>
        <v>-</v>
      </c>
      <c r="D861" s="61">
        <f>VLOOKUP($A861,POOL!$H$2:$Q$974,7,FALSE)</f>
        <v>0</v>
      </c>
      <c r="E861" s="42">
        <f>VLOOKUP($A861,POOL!$H$2:$Q$974,3,FALSE)</f>
        <v>0</v>
      </c>
      <c r="F861" s="42">
        <f>VLOOKUP($A861,POOL!$H$2:$Q$974,4,FALSE)</f>
        <v>0</v>
      </c>
      <c r="O861" s="313">
        <f t="shared" si="13"/>
        <v>0</v>
      </c>
    </row>
    <row r="862" spans="1:15" ht="24" customHeight="1" x14ac:dyDescent="0.25">
      <c r="A862" s="39">
        <v>855</v>
      </c>
      <c r="B862" s="40">
        <f>VLOOKUP($A862,POOL!$H$2:$Q$974,5,FALSE)</f>
        <v>0</v>
      </c>
      <c r="C862" s="41" t="str">
        <f>VLOOKUP($A862,POOL!$H$2:$Q$974,6,FALSE)</f>
        <v>-</v>
      </c>
      <c r="D862" s="61">
        <f>VLOOKUP($A862,POOL!$H$2:$Q$974,7,FALSE)</f>
        <v>0</v>
      </c>
      <c r="E862" s="42">
        <f>VLOOKUP($A862,POOL!$H$2:$Q$974,3,FALSE)</f>
        <v>0</v>
      </c>
      <c r="F862" s="42">
        <f>VLOOKUP($A862,POOL!$H$2:$Q$974,4,FALSE)</f>
        <v>0</v>
      </c>
      <c r="O862" s="313">
        <f t="shared" si="13"/>
        <v>0</v>
      </c>
    </row>
    <row r="863" spans="1:15" ht="24" customHeight="1" x14ac:dyDescent="0.25">
      <c r="A863" s="39">
        <v>856</v>
      </c>
      <c r="B863" s="40">
        <f>VLOOKUP($A863,POOL!$H$2:$Q$974,5,FALSE)</f>
        <v>0</v>
      </c>
      <c r="C863" s="41" t="str">
        <f>VLOOKUP($A863,POOL!$H$2:$Q$974,6,FALSE)</f>
        <v>-</v>
      </c>
      <c r="D863" s="61">
        <f>VLOOKUP($A863,POOL!$H$2:$Q$974,7,FALSE)</f>
        <v>0</v>
      </c>
      <c r="E863" s="42">
        <f>VLOOKUP($A863,POOL!$H$2:$Q$974,3,FALSE)</f>
        <v>0</v>
      </c>
      <c r="F863" s="42">
        <f>VLOOKUP($A863,POOL!$H$2:$Q$974,4,FALSE)</f>
        <v>0</v>
      </c>
      <c r="O863" s="313">
        <f t="shared" si="13"/>
        <v>0</v>
      </c>
    </row>
    <row r="864" spans="1:15" ht="24" customHeight="1" x14ac:dyDescent="0.25">
      <c r="A864" s="39">
        <v>857</v>
      </c>
      <c r="B864" s="40">
        <f>VLOOKUP($A864,POOL!$H$2:$Q$974,5,FALSE)</f>
        <v>0</v>
      </c>
      <c r="C864" s="41" t="str">
        <f>VLOOKUP($A864,POOL!$H$2:$Q$974,6,FALSE)</f>
        <v>-</v>
      </c>
      <c r="D864" s="61">
        <f>VLOOKUP($A864,POOL!$H$2:$Q$974,7,FALSE)</f>
        <v>0</v>
      </c>
      <c r="E864" s="42">
        <f>VLOOKUP($A864,POOL!$H$2:$Q$974,3,FALSE)</f>
        <v>0</v>
      </c>
      <c r="F864" s="42">
        <f>VLOOKUP($A864,POOL!$H$2:$Q$974,4,FALSE)</f>
        <v>0</v>
      </c>
      <c r="O864" s="313">
        <f t="shared" si="13"/>
        <v>0</v>
      </c>
    </row>
    <row r="865" spans="1:15" ht="24" customHeight="1" x14ac:dyDescent="0.25">
      <c r="A865" s="39">
        <v>858</v>
      </c>
      <c r="B865" s="40">
        <f>VLOOKUP($A865,POOL!$H$2:$Q$974,5,FALSE)</f>
        <v>0</v>
      </c>
      <c r="C865" s="41" t="str">
        <f>VLOOKUP($A865,POOL!$H$2:$Q$974,6,FALSE)</f>
        <v>-</v>
      </c>
      <c r="D865" s="61">
        <f>VLOOKUP($A865,POOL!$H$2:$Q$974,7,FALSE)</f>
        <v>0</v>
      </c>
      <c r="E865" s="42">
        <f>VLOOKUP($A865,POOL!$H$2:$Q$974,3,FALSE)</f>
        <v>0</v>
      </c>
      <c r="F865" s="42">
        <f>VLOOKUP($A865,POOL!$H$2:$Q$974,4,FALSE)</f>
        <v>0</v>
      </c>
      <c r="O865" s="313">
        <f t="shared" si="13"/>
        <v>0</v>
      </c>
    </row>
    <row r="866" spans="1:15" ht="24" customHeight="1" x14ac:dyDescent="0.25">
      <c r="A866" s="39">
        <v>859</v>
      </c>
      <c r="B866" s="40">
        <f>VLOOKUP($A866,POOL!$H$2:$Q$974,5,FALSE)</f>
        <v>0</v>
      </c>
      <c r="C866" s="41" t="str">
        <f>VLOOKUP($A866,POOL!$H$2:$Q$974,6,FALSE)</f>
        <v>-</v>
      </c>
      <c r="D866" s="61">
        <f>VLOOKUP($A866,POOL!$H$2:$Q$974,7,FALSE)</f>
        <v>0</v>
      </c>
      <c r="E866" s="42">
        <f>VLOOKUP($A866,POOL!$H$2:$Q$974,3,FALSE)</f>
        <v>0</v>
      </c>
      <c r="F866" s="42">
        <f>VLOOKUP($A866,POOL!$H$2:$Q$974,4,FALSE)</f>
        <v>0</v>
      </c>
      <c r="O866" s="313">
        <f t="shared" si="13"/>
        <v>0</v>
      </c>
    </row>
    <row r="867" spans="1:15" ht="24" customHeight="1" x14ac:dyDescent="0.25">
      <c r="A867" s="39">
        <v>860</v>
      </c>
      <c r="B867" s="40">
        <f>VLOOKUP($A867,POOL!$H$2:$Q$974,5,FALSE)</f>
        <v>0</v>
      </c>
      <c r="C867" s="41" t="str">
        <f>VLOOKUP($A867,POOL!$H$2:$Q$974,6,FALSE)</f>
        <v>-</v>
      </c>
      <c r="D867" s="61">
        <f>VLOOKUP($A867,POOL!$H$2:$Q$974,7,FALSE)</f>
        <v>0</v>
      </c>
      <c r="E867" s="42">
        <f>VLOOKUP($A867,POOL!$H$2:$Q$974,3,FALSE)</f>
        <v>0</v>
      </c>
      <c r="F867" s="42">
        <f>VLOOKUP($A867,POOL!$H$2:$Q$974,4,FALSE)</f>
        <v>0</v>
      </c>
      <c r="O867" s="313">
        <f t="shared" si="13"/>
        <v>0</v>
      </c>
    </row>
    <row r="868" spans="1:15" ht="24" customHeight="1" x14ac:dyDescent="0.25">
      <c r="A868" s="39">
        <v>861</v>
      </c>
      <c r="B868" s="40">
        <f>VLOOKUP($A868,POOL!$H$2:$Q$974,5,FALSE)</f>
        <v>0</v>
      </c>
      <c r="C868" s="41" t="str">
        <f>VLOOKUP($A868,POOL!$H$2:$Q$974,6,FALSE)</f>
        <v>-</v>
      </c>
      <c r="D868" s="61">
        <f>VLOOKUP($A868,POOL!$H$2:$Q$974,7,FALSE)</f>
        <v>0</v>
      </c>
      <c r="E868" s="42">
        <f>VLOOKUP($A868,POOL!$H$2:$Q$974,3,FALSE)</f>
        <v>0</v>
      </c>
      <c r="F868" s="42">
        <f>VLOOKUP($A868,POOL!$H$2:$Q$974,4,FALSE)</f>
        <v>0</v>
      </c>
      <c r="O868" s="313">
        <f t="shared" si="13"/>
        <v>0</v>
      </c>
    </row>
    <row r="869" spans="1:15" ht="24" customHeight="1" x14ac:dyDescent="0.25">
      <c r="A869" s="39">
        <v>862</v>
      </c>
      <c r="B869" s="40">
        <f>VLOOKUP($A869,POOL!$H$2:$Q$974,5,FALSE)</f>
        <v>0</v>
      </c>
      <c r="C869" s="41" t="str">
        <f>VLOOKUP($A869,POOL!$H$2:$Q$974,6,FALSE)</f>
        <v>-</v>
      </c>
      <c r="D869" s="61">
        <f>VLOOKUP($A869,POOL!$H$2:$Q$974,7,FALSE)</f>
        <v>0</v>
      </c>
      <c r="E869" s="42">
        <f>VLOOKUP($A869,POOL!$H$2:$Q$974,3,FALSE)</f>
        <v>0</v>
      </c>
      <c r="F869" s="42">
        <f>VLOOKUP($A869,POOL!$H$2:$Q$974,4,FALSE)</f>
        <v>0</v>
      </c>
      <c r="O869" s="313">
        <f t="shared" si="13"/>
        <v>0</v>
      </c>
    </row>
    <row r="870" spans="1:15" ht="24" customHeight="1" x14ac:dyDescent="0.25">
      <c r="A870" s="39">
        <v>863</v>
      </c>
      <c r="B870" s="40">
        <f>VLOOKUP($A870,POOL!$H$2:$Q$974,5,FALSE)</f>
        <v>0</v>
      </c>
      <c r="C870" s="41" t="str">
        <f>VLOOKUP($A870,POOL!$H$2:$Q$974,6,FALSE)</f>
        <v>-</v>
      </c>
      <c r="D870" s="61">
        <f>VLOOKUP($A870,POOL!$H$2:$Q$974,7,FALSE)</f>
        <v>0</v>
      </c>
      <c r="E870" s="42">
        <f>VLOOKUP($A870,POOL!$H$2:$Q$974,3,FALSE)</f>
        <v>0</v>
      </c>
      <c r="F870" s="42">
        <f>VLOOKUP($A870,POOL!$H$2:$Q$974,4,FALSE)</f>
        <v>0</v>
      </c>
      <c r="O870" s="313">
        <f t="shared" si="13"/>
        <v>0</v>
      </c>
    </row>
    <row r="871" spans="1:15" ht="24" customHeight="1" x14ac:dyDescent="0.25">
      <c r="A871" s="39">
        <v>864</v>
      </c>
      <c r="B871" s="40">
        <f>VLOOKUP($A871,POOL!$H$2:$Q$974,5,FALSE)</f>
        <v>0</v>
      </c>
      <c r="C871" s="41" t="str">
        <f>VLOOKUP($A871,POOL!$H$2:$Q$974,6,FALSE)</f>
        <v>-</v>
      </c>
      <c r="D871" s="61">
        <f>VLOOKUP($A871,POOL!$H$2:$Q$974,7,FALSE)</f>
        <v>0</v>
      </c>
      <c r="E871" s="42">
        <f>VLOOKUP($A871,POOL!$H$2:$Q$974,3,FALSE)</f>
        <v>0</v>
      </c>
      <c r="F871" s="42">
        <f>VLOOKUP($A871,POOL!$H$2:$Q$974,4,FALSE)</f>
        <v>0</v>
      </c>
      <c r="O871" s="313">
        <f t="shared" si="13"/>
        <v>0</v>
      </c>
    </row>
    <row r="872" spans="1:15" ht="24" customHeight="1" x14ac:dyDescent="0.25">
      <c r="A872" s="39">
        <v>865</v>
      </c>
      <c r="B872" s="40">
        <f>VLOOKUP($A872,POOL!$H$2:$Q$974,5,FALSE)</f>
        <v>0</v>
      </c>
      <c r="C872" s="41" t="str">
        <f>VLOOKUP($A872,POOL!$H$2:$Q$974,6,FALSE)</f>
        <v>-</v>
      </c>
      <c r="D872" s="61">
        <f>VLOOKUP($A872,POOL!$H$2:$Q$974,7,FALSE)</f>
        <v>0</v>
      </c>
      <c r="E872" s="42">
        <f>VLOOKUP($A872,POOL!$H$2:$Q$974,3,FALSE)</f>
        <v>0</v>
      </c>
      <c r="F872" s="42">
        <f>VLOOKUP($A872,POOL!$H$2:$Q$974,4,FALSE)</f>
        <v>0</v>
      </c>
      <c r="O872" s="313">
        <f t="shared" si="13"/>
        <v>0</v>
      </c>
    </row>
    <row r="873" spans="1:15" ht="24" customHeight="1" x14ac:dyDescent="0.25">
      <c r="A873" s="39">
        <v>866</v>
      </c>
      <c r="B873" s="40">
        <f>VLOOKUP($A873,POOL!$H$2:$Q$974,5,FALSE)</f>
        <v>0</v>
      </c>
      <c r="C873" s="41" t="str">
        <f>VLOOKUP($A873,POOL!$H$2:$Q$974,6,FALSE)</f>
        <v>-</v>
      </c>
      <c r="D873" s="61">
        <f>VLOOKUP($A873,POOL!$H$2:$Q$974,7,FALSE)</f>
        <v>0</v>
      </c>
      <c r="E873" s="42">
        <f>VLOOKUP($A873,POOL!$H$2:$Q$974,3,FALSE)</f>
        <v>0</v>
      </c>
      <c r="F873" s="42">
        <f>VLOOKUP($A873,POOL!$H$2:$Q$974,4,FALSE)</f>
        <v>0</v>
      </c>
      <c r="O873" s="313">
        <f t="shared" si="13"/>
        <v>0</v>
      </c>
    </row>
    <row r="874" spans="1:15" ht="24" customHeight="1" x14ac:dyDescent="0.25">
      <c r="A874" s="39">
        <v>867</v>
      </c>
      <c r="B874" s="40">
        <f>VLOOKUP($A874,POOL!$H$2:$Q$974,5,FALSE)</f>
        <v>0</v>
      </c>
      <c r="C874" s="41" t="str">
        <f>VLOOKUP($A874,POOL!$H$2:$Q$974,6,FALSE)</f>
        <v>-</v>
      </c>
      <c r="D874" s="61">
        <f>VLOOKUP($A874,POOL!$H$2:$Q$974,7,FALSE)</f>
        <v>0</v>
      </c>
      <c r="E874" s="42">
        <f>VLOOKUP($A874,POOL!$H$2:$Q$974,3,FALSE)</f>
        <v>0</v>
      </c>
      <c r="F874" s="42">
        <f>VLOOKUP($A874,POOL!$H$2:$Q$974,4,FALSE)</f>
        <v>0</v>
      </c>
      <c r="O874" s="313">
        <f t="shared" si="13"/>
        <v>0</v>
      </c>
    </row>
    <row r="875" spans="1:15" ht="24" customHeight="1" x14ac:dyDescent="0.25">
      <c r="A875" s="39">
        <v>868</v>
      </c>
      <c r="B875" s="40">
        <f>VLOOKUP($A875,POOL!$H$2:$Q$974,5,FALSE)</f>
        <v>0</v>
      </c>
      <c r="C875" s="41" t="str">
        <f>VLOOKUP($A875,POOL!$H$2:$Q$974,6,FALSE)</f>
        <v>-</v>
      </c>
      <c r="D875" s="61">
        <f>VLOOKUP($A875,POOL!$H$2:$Q$974,7,FALSE)</f>
        <v>0</v>
      </c>
      <c r="E875" s="42">
        <f>VLOOKUP($A875,POOL!$H$2:$Q$974,3,FALSE)</f>
        <v>0</v>
      </c>
      <c r="F875" s="42">
        <f>VLOOKUP($A875,POOL!$H$2:$Q$974,4,FALSE)</f>
        <v>0</v>
      </c>
      <c r="O875" s="313">
        <f t="shared" si="13"/>
        <v>0</v>
      </c>
    </row>
    <row r="876" spans="1:15" ht="24" customHeight="1" x14ac:dyDescent="0.25">
      <c r="A876" s="39">
        <v>869</v>
      </c>
      <c r="B876" s="40">
        <f>VLOOKUP($A876,POOL!$H$2:$Q$974,5,FALSE)</f>
        <v>0</v>
      </c>
      <c r="C876" s="41" t="str">
        <f>VLOOKUP($A876,POOL!$H$2:$Q$974,6,FALSE)</f>
        <v>-</v>
      </c>
      <c r="D876" s="61">
        <f>VLOOKUP($A876,POOL!$H$2:$Q$974,7,FALSE)</f>
        <v>0</v>
      </c>
      <c r="E876" s="42">
        <f>VLOOKUP($A876,POOL!$H$2:$Q$974,3,FALSE)</f>
        <v>0</v>
      </c>
      <c r="F876" s="42">
        <f>VLOOKUP($A876,POOL!$H$2:$Q$974,4,FALSE)</f>
        <v>0</v>
      </c>
      <c r="O876" s="313">
        <f t="shared" si="13"/>
        <v>0</v>
      </c>
    </row>
    <row r="877" spans="1:15" ht="24" customHeight="1" x14ac:dyDescent="0.25">
      <c r="A877" s="39">
        <v>870</v>
      </c>
      <c r="B877" s="40">
        <f>VLOOKUP($A877,POOL!$H$2:$Q$974,5,FALSE)</f>
        <v>0</v>
      </c>
      <c r="C877" s="41" t="str">
        <f>VLOOKUP($A877,POOL!$H$2:$Q$974,6,FALSE)</f>
        <v>-</v>
      </c>
      <c r="D877" s="61">
        <f>VLOOKUP($A877,POOL!$H$2:$Q$974,7,FALSE)</f>
        <v>0</v>
      </c>
      <c r="E877" s="42">
        <f>VLOOKUP($A877,POOL!$H$2:$Q$974,3,FALSE)</f>
        <v>0</v>
      </c>
      <c r="F877" s="42">
        <f>VLOOKUP($A877,POOL!$H$2:$Q$974,4,FALSE)</f>
        <v>0</v>
      </c>
      <c r="O877" s="313">
        <f t="shared" si="13"/>
        <v>0</v>
      </c>
    </row>
    <row r="878" spans="1:15" ht="24" customHeight="1" x14ac:dyDescent="0.25">
      <c r="A878" s="39">
        <v>871</v>
      </c>
      <c r="B878" s="40">
        <f>VLOOKUP($A878,POOL!$H$2:$Q$974,5,FALSE)</f>
        <v>0</v>
      </c>
      <c r="C878" s="41" t="str">
        <f>VLOOKUP($A878,POOL!$H$2:$Q$974,6,FALSE)</f>
        <v>-</v>
      </c>
      <c r="D878" s="61">
        <f>VLOOKUP($A878,POOL!$H$2:$Q$974,7,FALSE)</f>
        <v>0</v>
      </c>
      <c r="E878" s="42">
        <f>VLOOKUP($A878,POOL!$H$2:$Q$974,3,FALSE)</f>
        <v>0</v>
      </c>
      <c r="F878" s="42">
        <f>VLOOKUP($A878,POOL!$H$2:$Q$974,4,FALSE)</f>
        <v>0</v>
      </c>
      <c r="O878" s="313">
        <f t="shared" si="13"/>
        <v>0</v>
      </c>
    </row>
    <row r="879" spans="1:15" ht="24" customHeight="1" x14ac:dyDescent="0.25">
      <c r="A879" s="39">
        <v>872</v>
      </c>
      <c r="B879" s="40">
        <f>VLOOKUP($A879,POOL!$H$2:$Q$974,5,FALSE)</f>
        <v>0</v>
      </c>
      <c r="C879" s="41" t="str">
        <f>VLOOKUP($A879,POOL!$H$2:$Q$974,6,FALSE)</f>
        <v>-</v>
      </c>
      <c r="D879" s="61">
        <f>VLOOKUP($A879,POOL!$H$2:$Q$974,7,FALSE)</f>
        <v>0</v>
      </c>
      <c r="E879" s="42">
        <f>VLOOKUP($A879,POOL!$H$2:$Q$974,3,FALSE)</f>
        <v>0</v>
      </c>
      <c r="F879" s="42">
        <f>VLOOKUP($A879,POOL!$H$2:$Q$974,4,FALSE)</f>
        <v>0</v>
      </c>
      <c r="O879" s="313">
        <f t="shared" si="13"/>
        <v>0</v>
      </c>
    </row>
    <row r="880" spans="1:15" ht="24" customHeight="1" x14ac:dyDescent="0.25">
      <c r="A880" s="39">
        <v>873</v>
      </c>
      <c r="B880" s="40">
        <f>VLOOKUP($A880,POOL!$H$2:$Q$974,5,FALSE)</f>
        <v>0</v>
      </c>
      <c r="C880" s="41" t="str">
        <f>VLOOKUP($A880,POOL!$H$2:$Q$974,6,FALSE)</f>
        <v>-</v>
      </c>
      <c r="D880" s="61">
        <f>VLOOKUP($A880,POOL!$H$2:$Q$974,7,FALSE)</f>
        <v>0</v>
      </c>
      <c r="E880" s="42">
        <f>VLOOKUP($A880,POOL!$H$2:$Q$974,3,FALSE)</f>
        <v>0</v>
      </c>
      <c r="F880" s="42">
        <f>VLOOKUP($A880,POOL!$H$2:$Q$974,4,FALSE)</f>
        <v>0</v>
      </c>
      <c r="O880" s="313">
        <f t="shared" si="13"/>
        <v>0</v>
      </c>
    </row>
    <row r="881" spans="1:15" ht="24" customHeight="1" x14ac:dyDescent="0.25">
      <c r="A881" s="39">
        <v>874</v>
      </c>
      <c r="B881" s="40">
        <f>VLOOKUP($A881,POOL!$H$2:$Q$974,5,FALSE)</f>
        <v>0</v>
      </c>
      <c r="C881" s="41" t="str">
        <f>VLOOKUP($A881,POOL!$H$2:$Q$974,6,FALSE)</f>
        <v>-</v>
      </c>
      <c r="D881" s="61">
        <f>VLOOKUP($A881,POOL!$H$2:$Q$974,7,FALSE)</f>
        <v>0</v>
      </c>
      <c r="E881" s="42">
        <f>VLOOKUP($A881,POOL!$H$2:$Q$974,3,FALSE)</f>
        <v>0</v>
      </c>
      <c r="F881" s="42">
        <f>VLOOKUP($A881,POOL!$H$2:$Q$974,4,FALSE)</f>
        <v>0</v>
      </c>
      <c r="O881" s="313">
        <f t="shared" si="13"/>
        <v>0</v>
      </c>
    </row>
    <row r="882" spans="1:15" ht="24" customHeight="1" x14ac:dyDescent="0.25">
      <c r="A882" s="39">
        <v>875</v>
      </c>
      <c r="B882" s="40">
        <f>VLOOKUP($A882,POOL!$H$2:$Q$974,5,FALSE)</f>
        <v>0</v>
      </c>
      <c r="C882" s="41" t="str">
        <f>VLOOKUP($A882,POOL!$H$2:$Q$974,6,FALSE)</f>
        <v>-</v>
      </c>
      <c r="D882" s="61">
        <f>VLOOKUP($A882,POOL!$H$2:$Q$974,7,FALSE)</f>
        <v>0</v>
      </c>
      <c r="E882" s="42">
        <f>VLOOKUP($A882,POOL!$H$2:$Q$974,3,FALSE)</f>
        <v>0</v>
      </c>
      <c r="F882" s="42">
        <f>VLOOKUP($A882,POOL!$H$2:$Q$974,4,FALSE)</f>
        <v>0</v>
      </c>
      <c r="O882" s="313">
        <f t="shared" si="13"/>
        <v>0</v>
      </c>
    </row>
    <row r="883" spans="1:15" ht="24" customHeight="1" x14ac:dyDescent="0.25">
      <c r="A883" s="39">
        <v>876</v>
      </c>
      <c r="B883" s="40">
        <f>VLOOKUP($A883,POOL!$H$2:$Q$974,5,FALSE)</f>
        <v>0</v>
      </c>
      <c r="C883" s="41" t="str">
        <f>VLOOKUP($A883,POOL!$H$2:$Q$974,6,FALSE)</f>
        <v>-</v>
      </c>
      <c r="D883" s="61">
        <f>VLOOKUP($A883,POOL!$H$2:$Q$974,7,FALSE)</f>
        <v>0</v>
      </c>
      <c r="E883" s="42">
        <f>VLOOKUP($A883,POOL!$H$2:$Q$974,3,FALSE)</f>
        <v>0</v>
      </c>
      <c r="F883" s="42">
        <f>VLOOKUP($A883,POOL!$H$2:$Q$974,4,FALSE)</f>
        <v>0</v>
      </c>
      <c r="O883" s="313">
        <f t="shared" si="13"/>
        <v>0</v>
      </c>
    </row>
    <row r="884" spans="1:15" ht="24" customHeight="1" x14ac:dyDescent="0.25">
      <c r="A884" s="39">
        <v>877</v>
      </c>
      <c r="B884" s="40">
        <f>VLOOKUP($A884,POOL!$H$2:$Q$974,5,FALSE)</f>
        <v>0</v>
      </c>
      <c r="C884" s="41" t="str">
        <f>VLOOKUP($A884,POOL!$H$2:$Q$974,6,FALSE)</f>
        <v>-</v>
      </c>
      <c r="D884" s="61">
        <f>VLOOKUP($A884,POOL!$H$2:$Q$974,7,FALSE)</f>
        <v>0</v>
      </c>
      <c r="E884" s="42">
        <f>VLOOKUP($A884,POOL!$H$2:$Q$974,3,FALSE)</f>
        <v>0</v>
      </c>
      <c r="F884" s="42">
        <f>VLOOKUP($A884,POOL!$H$2:$Q$974,4,FALSE)</f>
        <v>0</v>
      </c>
      <c r="O884" s="313">
        <f t="shared" si="13"/>
        <v>0</v>
      </c>
    </row>
    <row r="885" spans="1:15" ht="24" customHeight="1" x14ac:dyDescent="0.25">
      <c r="A885" s="39">
        <v>878</v>
      </c>
      <c r="B885" s="40">
        <f>VLOOKUP($A885,POOL!$H$2:$Q$974,5,FALSE)</f>
        <v>0</v>
      </c>
      <c r="C885" s="41" t="str">
        <f>VLOOKUP($A885,POOL!$H$2:$Q$974,6,FALSE)</f>
        <v>-</v>
      </c>
      <c r="D885" s="61">
        <f>VLOOKUP($A885,POOL!$H$2:$Q$974,7,FALSE)</f>
        <v>0</v>
      </c>
      <c r="E885" s="42">
        <f>VLOOKUP($A885,POOL!$H$2:$Q$974,3,FALSE)</f>
        <v>0</v>
      </c>
      <c r="F885" s="42">
        <f>VLOOKUP($A885,POOL!$H$2:$Q$974,4,FALSE)</f>
        <v>0</v>
      </c>
      <c r="O885" s="313">
        <f t="shared" si="13"/>
        <v>0</v>
      </c>
    </row>
    <row r="886" spans="1:15" ht="24" customHeight="1" x14ac:dyDescent="0.25">
      <c r="A886" s="39">
        <v>879</v>
      </c>
      <c r="B886" s="40">
        <f>VLOOKUP($A886,POOL!$H$2:$Q$974,5,FALSE)</f>
        <v>0</v>
      </c>
      <c r="C886" s="41" t="str">
        <f>VLOOKUP($A886,POOL!$H$2:$Q$974,6,FALSE)</f>
        <v>-</v>
      </c>
      <c r="D886" s="61">
        <f>VLOOKUP($A886,POOL!$H$2:$Q$974,7,FALSE)</f>
        <v>0</v>
      </c>
      <c r="E886" s="42">
        <f>VLOOKUP($A886,POOL!$H$2:$Q$974,3,FALSE)</f>
        <v>0</v>
      </c>
      <c r="F886" s="42">
        <f>VLOOKUP($A886,POOL!$H$2:$Q$974,4,FALSE)</f>
        <v>0</v>
      </c>
      <c r="O886" s="313">
        <f t="shared" si="13"/>
        <v>0</v>
      </c>
    </row>
    <row r="887" spans="1:15" ht="24" customHeight="1" x14ac:dyDescent="0.25">
      <c r="A887" s="39">
        <v>880</v>
      </c>
      <c r="B887" s="40">
        <f>VLOOKUP($A887,POOL!$H$2:$Q$974,5,FALSE)</f>
        <v>0</v>
      </c>
      <c r="C887" s="41" t="str">
        <f>VLOOKUP($A887,POOL!$H$2:$Q$974,6,FALSE)</f>
        <v>-</v>
      </c>
      <c r="D887" s="61">
        <f>VLOOKUP($A887,POOL!$H$2:$Q$974,7,FALSE)</f>
        <v>0</v>
      </c>
      <c r="E887" s="42">
        <f>VLOOKUP($A887,POOL!$H$2:$Q$974,3,FALSE)</f>
        <v>0</v>
      </c>
      <c r="F887" s="42">
        <f>VLOOKUP($A887,POOL!$H$2:$Q$974,4,FALSE)</f>
        <v>0</v>
      </c>
      <c r="O887" s="313">
        <f t="shared" si="13"/>
        <v>0</v>
      </c>
    </row>
    <row r="888" spans="1:15" ht="24" customHeight="1" x14ac:dyDescent="0.25">
      <c r="A888" s="39">
        <v>881</v>
      </c>
      <c r="B888" s="40">
        <f>VLOOKUP($A888,POOL!$H$2:$Q$974,5,FALSE)</f>
        <v>0</v>
      </c>
      <c r="C888" s="41" t="str">
        <f>VLOOKUP($A888,POOL!$H$2:$Q$974,6,FALSE)</f>
        <v>-</v>
      </c>
      <c r="D888" s="61">
        <f>VLOOKUP($A888,POOL!$H$2:$Q$974,7,FALSE)</f>
        <v>0</v>
      </c>
      <c r="E888" s="42">
        <f>VLOOKUP($A888,POOL!$H$2:$Q$974,3,FALSE)</f>
        <v>0</v>
      </c>
      <c r="F888" s="42">
        <f>VLOOKUP($A888,POOL!$H$2:$Q$974,4,FALSE)</f>
        <v>0</v>
      </c>
      <c r="O888" s="313">
        <f t="shared" si="13"/>
        <v>0</v>
      </c>
    </row>
    <row r="889" spans="1:15" ht="24" customHeight="1" x14ac:dyDescent="0.25">
      <c r="A889" s="39">
        <v>882</v>
      </c>
      <c r="B889" s="40">
        <f>VLOOKUP($A889,POOL!$H$2:$Q$974,5,FALSE)</f>
        <v>0</v>
      </c>
      <c r="C889" s="41" t="str">
        <f>VLOOKUP($A889,POOL!$H$2:$Q$974,6,FALSE)</f>
        <v>-</v>
      </c>
      <c r="D889" s="61">
        <f>VLOOKUP($A889,POOL!$H$2:$Q$974,7,FALSE)</f>
        <v>0</v>
      </c>
      <c r="E889" s="42">
        <f>VLOOKUP($A889,POOL!$H$2:$Q$974,3,FALSE)</f>
        <v>0</v>
      </c>
      <c r="F889" s="42">
        <f>VLOOKUP($A889,POOL!$H$2:$Q$974,4,FALSE)</f>
        <v>0</v>
      </c>
      <c r="O889" s="313">
        <f t="shared" si="13"/>
        <v>0</v>
      </c>
    </row>
    <row r="890" spans="1:15" ht="24" customHeight="1" x14ac:dyDescent="0.25">
      <c r="A890" s="39">
        <v>883</v>
      </c>
      <c r="B890" s="40">
        <f>VLOOKUP($A890,POOL!$H$2:$Q$974,5,FALSE)</f>
        <v>0</v>
      </c>
      <c r="C890" s="41" t="str">
        <f>VLOOKUP($A890,POOL!$H$2:$Q$974,6,FALSE)</f>
        <v>-</v>
      </c>
      <c r="D890" s="61">
        <f>VLOOKUP($A890,POOL!$H$2:$Q$974,7,FALSE)</f>
        <v>0</v>
      </c>
      <c r="E890" s="42">
        <f>VLOOKUP($A890,POOL!$H$2:$Q$974,3,FALSE)</f>
        <v>0</v>
      </c>
      <c r="F890" s="42">
        <f>VLOOKUP($A890,POOL!$H$2:$Q$974,4,FALSE)</f>
        <v>0</v>
      </c>
      <c r="O890" s="313">
        <f t="shared" si="13"/>
        <v>0</v>
      </c>
    </row>
    <row r="891" spans="1:15" ht="24" customHeight="1" x14ac:dyDescent="0.25">
      <c r="A891" s="39">
        <v>884</v>
      </c>
      <c r="B891" s="40">
        <f>VLOOKUP($A891,POOL!$H$2:$Q$974,5,FALSE)</f>
        <v>0</v>
      </c>
      <c r="C891" s="41" t="str">
        <f>VLOOKUP($A891,POOL!$H$2:$Q$974,6,FALSE)</f>
        <v>-</v>
      </c>
      <c r="D891" s="61">
        <f>VLOOKUP($A891,POOL!$H$2:$Q$974,7,FALSE)</f>
        <v>0</v>
      </c>
      <c r="E891" s="42">
        <f>VLOOKUP($A891,POOL!$H$2:$Q$974,3,FALSE)</f>
        <v>0</v>
      </c>
      <c r="F891" s="42">
        <f>VLOOKUP($A891,POOL!$H$2:$Q$974,4,FALSE)</f>
        <v>0</v>
      </c>
      <c r="O891" s="313">
        <f t="shared" si="13"/>
        <v>0</v>
      </c>
    </row>
    <row r="892" spans="1:15" ht="24" customHeight="1" x14ac:dyDescent="0.25">
      <c r="A892" s="39">
        <v>885</v>
      </c>
      <c r="B892" s="40">
        <f>VLOOKUP($A892,POOL!$H$2:$Q$974,5,FALSE)</f>
        <v>0</v>
      </c>
      <c r="C892" s="41" t="str">
        <f>VLOOKUP($A892,POOL!$H$2:$Q$974,6,FALSE)</f>
        <v>-</v>
      </c>
      <c r="D892" s="61">
        <f>VLOOKUP($A892,POOL!$H$2:$Q$974,7,FALSE)</f>
        <v>0</v>
      </c>
      <c r="E892" s="42">
        <f>VLOOKUP($A892,POOL!$H$2:$Q$974,3,FALSE)</f>
        <v>0</v>
      </c>
      <c r="F892" s="42">
        <f>VLOOKUP($A892,POOL!$H$2:$Q$974,4,FALSE)</f>
        <v>0</v>
      </c>
      <c r="O892" s="313">
        <f t="shared" si="13"/>
        <v>0</v>
      </c>
    </row>
    <row r="893" spans="1:15" ht="24" customHeight="1" x14ac:dyDescent="0.25">
      <c r="A893" s="39">
        <v>886</v>
      </c>
      <c r="B893" s="40">
        <f>VLOOKUP($A893,POOL!$H$2:$Q$974,5,FALSE)</f>
        <v>0</v>
      </c>
      <c r="C893" s="41" t="str">
        <f>VLOOKUP($A893,POOL!$H$2:$Q$974,6,FALSE)</f>
        <v>-</v>
      </c>
      <c r="D893" s="61">
        <f>VLOOKUP($A893,POOL!$H$2:$Q$974,7,FALSE)</f>
        <v>0</v>
      </c>
      <c r="E893" s="42">
        <f>VLOOKUP($A893,POOL!$H$2:$Q$974,3,FALSE)</f>
        <v>0</v>
      </c>
      <c r="F893" s="42">
        <f>VLOOKUP($A893,POOL!$H$2:$Q$974,4,FALSE)</f>
        <v>0</v>
      </c>
      <c r="O893" s="313">
        <f t="shared" si="13"/>
        <v>0</v>
      </c>
    </row>
    <row r="894" spans="1:15" ht="24" customHeight="1" x14ac:dyDescent="0.25">
      <c r="A894" s="39">
        <v>887</v>
      </c>
      <c r="B894" s="40">
        <f>VLOOKUP($A894,POOL!$H$2:$Q$974,5,FALSE)</f>
        <v>0</v>
      </c>
      <c r="C894" s="41" t="str">
        <f>VLOOKUP($A894,POOL!$H$2:$Q$974,6,FALSE)</f>
        <v>-</v>
      </c>
      <c r="D894" s="61">
        <f>VLOOKUP($A894,POOL!$H$2:$Q$974,7,FALSE)</f>
        <v>0</v>
      </c>
      <c r="E894" s="42">
        <f>VLOOKUP($A894,POOL!$H$2:$Q$974,3,FALSE)</f>
        <v>0</v>
      </c>
      <c r="F894" s="42">
        <f>VLOOKUP($A894,POOL!$H$2:$Q$974,4,FALSE)</f>
        <v>0</v>
      </c>
      <c r="O894" s="313">
        <f t="shared" si="13"/>
        <v>0</v>
      </c>
    </row>
    <row r="895" spans="1:15" ht="24" customHeight="1" x14ac:dyDescent="0.25">
      <c r="A895" s="39">
        <v>888</v>
      </c>
      <c r="B895" s="40">
        <f>VLOOKUP($A895,POOL!$H$2:$Q$974,5,FALSE)</f>
        <v>0</v>
      </c>
      <c r="C895" s="41" t="str">
        <f>VLOOKUP($A895,POOL!$H$2:$Q$974,6,FALSE)</f>
        <v>-</v>
      </c>
      <c r="D895" s="61">
        <f>VLOOKUP($A895,POOL!$H$2:$Q$974,7,FALSE)</f>
        <v>0</v>
      </c>
      <c r="E895" s="42">
        <f>VLOOKUP($A895,POOL!$H$2:$Q$974,3,FALSE)</f>
        <v>0</v>
      </c>
      <c r="F895" s="42">
        <f>VLOOKUP($A895,POOL!$H$2:$Q$974,4,FALSE)</f>
        <v>0</v>
      </c>
      <c r="O895" s="313">
        <f t="shared" si="13"/>
        <v>0</v>
      </c>
    </row>
    <row r="896" spans="1:15" ht="24" customHeight="1" x14ac:dyDescent="0.25">
      <c r="A896" s="39">
        <v>889</v>
      </c>
      <c r="B896" s="40">
        <f>VLOOKUP($A896,POOL!$H$2:$Q$974,5,FALSE)</f>
        <v>0</v>
      </c>
      <c r="C896" s="41" t="str">
        <f>VLOOKUP($A896,POOL!$H$2:$Q$974,6,FALSE)</f>
        <v>-</v>
      </c>
      <c r="D896" s="61">
        <f>VLOOKUP($A896,POOL!$H$2:$Q$974,7,FALSE)</f>
        <v>0</v>
      </c>
      <c r="E896" s="42">
        <f>VLOOKUP($A896,POOL!$H$2:$Q$974,3,FALSE)</f>
        <v>0</v>
      </c>
      <c r="F896" s="42">
        <f>VLOOKUP($A896,POOL!$H$2:$Q$974,4,FALSE)</f>
        <v>0</v>
      </c>
      <c r="O896" s="313">
        <f t="shared" si="13"/>
        <v>0</v>
      </c>
    </row>
    <row r="897" spans="1:15" ht="24" customHeight="1" x14ac:dyDescent="0.25">
      <c r="A897" s="39">
        <v>890</v>
      </c>
      <c r="B897" s="40">
        <f>VLOOKUP($A897,POOL!$H$2:$Q$974,5,FALSE)</f>
        <v>0</v>
      </c>
      <c r="C897" s="41" t="str">
        <f>VLOOKUP($A897,POOL!$H$2:$Q$974,6,FALSE)</f>
        <v>-</v>
      </c>
      <c r="D897" s="61">
        <f>VLOOKUP($A897,POOL!$H$2:$Q$974,7,FALSE)</f>
        <v>0</v>
      </c>
      <c r="E897" s="42">
        <f>VLOOKUP($A897,POOL!$H$2:$Q$974,3,FALSE)</f>
        <v>0</v>
      </c>
      <c r="F897" s="42">
        <f>VLOOKUP($A897,POOL!$H$2:$Q$974,4,FALSE)</f>
        <v>0</v>
      </c>
      <c r="O897" s="313">
        <f t="shared" si="13"/>
        <v>0</v>
      </c>
    </row>
    <row r="898" spans="1:15" ht="24" customHeight="1" x14ac:dyDescent="0.25">
      <c r="A898" s="39">
        <v>891</v>
      </c>
      <c r="B898" s="40">
        <f>VLOOKUP($A898,POOL!$H$2:$Q$974,5,FALSE)</f>
        <v>0</v>
      </c>
      <c r="C898" s="41" t="str">
        <f>VLOOKUP($A898,POOL!$H$2:$Q$974,6,FALSE)</f>
        <v>-</v>
      </c>
      <c r="D898" s="61">
        <f>VLOOKUP($A898,POOL!$H$2:$Q$974,7,FALSE)</f>
        <v>0</v>
      </c>
      <c r="E898" s="42">
        <f>VLOOKUP($A898,POOL!$H$2:$Q$974,3,FALSE)</f>
        <v>0</v>
      </c>
      <c r="F898" s="42">
        <f>VLOOKUP($A898,POOL!$H$2:$Q$974,4,FALSE)</f>
        <v>0</v>
      </c>
      <c r="O898" s="313">
        <f t="shared" si="13"/>
        <v>0</v>
      </c>
    </row>
    <row r="899" spans="1:15" ht="24" customHeight="1" x14ac:dyDescent="0.25">
      <c r="A899" s="39">
        <v>892</v>
      </c>
      <c r="B899" s="40">
        <f>VLOOKUP($A899,POOL!$H$2:$Q$974,5,FALSE)</f>
        <v>0</v>
      </c>
      <c r="C899" s="41" t="str">
        <f>VLOOKUP($A899,POOL!$H$2:$Q$974,6,FALSE)</f>
        <v>-</v>
      </c>
      <c r="D899" s="61">
        <f>VLOOKUP($A899,POOL!$H$2:$Q$974,7,FALSE)</f>
        <v>0</v>
      </c>
      <c r="E899" s="42">
        <f>VLOOKUP($A899,POOL!$H$2:$Q$974,3,FALSE)</f>
        <v>0</v>
      </c>
      <c r="F899" s="42">
        <f>VLOOKUP($A899,POOL!$H$2:$Q$974,4,FALSE)</f>
        <v>0</v>
      </c>
      <c r="O899" s="313">
        <f t="shared" si="13"/>
        <v>0</v>
      </c>
    </row>
    <row r="900" spans="1:15" ht="24" customHeight="1" x14ac:dyDescent="0.25">
      <c r="A900" s="39">
        <v>893</v>
      </c>
      <c r="B900" s="40">
        <f>VLOOKUP($A900,POOL!$H$2:$Q$974,5,FALSE)</f>
        <v>0</v>
      </c>
      <c r="C900" s="41" t="str">
        <f>VLOOKUP($A900,POOL!$H$2:$Q$974,6,FALSE)</f>
        <v>-</v>
      </c>
      <c r="D900" s="61">
        <f>VLOOKUP($A900,POOL!$H$2:$Q$974,7,FALSE)</f>
        <v>0</v>
      </c>
      <c r="E900" s="42">
        <f>VLOOKUP($A900,POOL!$H$2:$Q$974,3,FALSE)</f>
        <v>0</v>
      </c>
      <c r="F900" s="42">
        <f>VLOOKUP($A900,POOL!$H$2:$Q$974,4,FALSE)</f>
        <v>0</v>
      </c>
      <c r="O900" s="313">
        <f t="shared" si="13"/>
        <v>0</v>
      </c>
    </row>
    <row r="901" spans="1:15" ht="24" customHeight="1" x14ac:dyDescent="0.25">
      <c r="A901" s="39">
        <v>894</v>
      </c>
      <c r="B901" s="40">
        <f>VLOOKUP($A901,POOL!$H$2:$Q$974,5,FALSE)</f>
        <v>0</v>
      </c>
      <c r="C901" s="41" t="str">
        <f>VLOOKUP($A901,POOL!$H$2:$Q$974,6,FALSE)</f>
        <v>-</v>
      </c>
      <c r="D901" s="61">
        <f>VLOOKUP($A901,POOL!$H$2:$Q$974,7,FALSE)</f>
        <v>0</v>
      </c>
      <c r="E901" s="42">
        <f>VLOOKUP($A901,POOL!$H$2:$Q$974,3,FALSE)</f>
        <v>0</v>
      </c>
      <c r="F901" s="42">
        <f>VLOOKUP($A901,POOL!$H$2:$Q$974,4,FALSE)</f>
        <v>0</v>
      </c>
      <c r="O901" s="313">
        <f t="shared" si="13"/>
        <v>0</v>
      </c>
    </row>
    <row r="902" spans="1:15" ht="24" customHeight="1" x14ac:dyDescent="0.25">
      <c r="A902" s="39">
        <v>895</v>
      </c>
      <c r="B902" s="40">
        <f>VLOOKUP($A902,POOL!$H$2:$Q$974,5,FALSE)</f>
        <v>0</v>
      </c>
      <c r="C902" s="41" t="str">
        <f>VLOOKUP($A902,POOL!$H$2:$Q$974,6,FALSE)</f>
        <v>-</v>
      </c>
      <c r="D902" s="61">
        <f>VLOOKUP($A902,POOL!$H$2:$Q$974,7,FALSE)</f>
        <v>0</v>
      </c>
      <c r="E902" s="42">
        <f>VLOOKUP($A902,POOL!$H$2:$Q$974,3,FALSE)</f>
        <v>0</v>
      </c>
      <c r="F902" s="42">
        <f>VLOOKUP($A902,POOL!$H$2:$Q$974,4,FALSE)</f>
        <v>0</v>
      </c>
      <c r="O902" s="313">
        <f t="shared" si="13"/>
        <v>0</v>
      </c>
    </row>
    <row r="903" spans="1:15" ht="24" customHeight="1" x14ac:dyDescent="0.25">
      <c r="A903" s="39">
        <v>896</v>
      </c>
      <c r="B903" s="40">
        <f>VLOOKUP($A903,POOL!$H$2:$Q$974,5,FALSE)</f>
        <v>0</v>
      </c>
      <c r="C903" s="41" t="str">
        <f>VLOOKUP($A903,POOL!$H$2:$Q$974,6,FALSE)</f>
        <v>-</v>
      </c>
      <c r="D903" s="61">
        <f>VLOOKUP($A903,POOL!$H$2:$Q$974,7,FALSE)</f>
        <v>0</v>
      </c>
      <c r="E903" s="42">
        <f>VLOOKUP($A903,POOL!$H$2:$Q$974,3,FALSE)</f>
        <v>0</v>
      </c>
      <c r="F903" s="42">
        <f>VLOOKUP($A903,POOL!$H$2:$Q$974,4,FALSE)</f>
        <v>0</v>
      </c>
      <c r="O903" s="313">
        <f t="shared" si="13"/>
        <v>0</v>
      </c>
    </row>
    <row r="904" spans="1:15" ht="24" customHeight="1" x14ac:dyDescent="0.25">
      <c r="A904" s="39">
        <v>897</v>
      </c>
      <c r="B904" s="40">
        <f>VLOOKUP($A904,POOL!$H$2:$Q$974,5,FALSE)</f>
        <v>0</v>
      </c>
      <c r="C904" s="41" t="str">
        <f>VLOOKUP($A904,POOL!$H$2:$Q$974,6,FALSE)</f>
        <v>-</v>
      </c>
      <c r="D904" s="61">
        <f>VLOOKUP($A904,POOL!$H$2:$Q$974,7,FALSE)</f>
        <v>0</v>
      </c>
      <c r="E904" s="42">
        <f>VLOOKUP($A904,POOL!$H$2:$Q$974,3,FALSE)</f>
        <v>0</v>
      </c>
      <c r="F904" s="42">
        <f>VLOOKUP($A904,POOL!$H$2:$Q$974,4,FALSE)</f>
        <v>0</v>
      </c>
      <c r="O904" s="313">
        <f t="shared" si="13"/>
        <v>0</v>
      </c>
    </row>
    <row r="905" spans="1:15" ht="24" customHeight="1" x14ac:dyDescent="0.25">
      <c r="A905" s="39">
        <v>898</v>
      </c>
      <c r="B905" s="40">
        <f>VLOOKUP($A905,POOL!$H$2:$Q$974,5,FALSE)</f>
        <v>0</v>
      </c>
      <c r="C905" s="41" t="str">
        <f>VLOOKUP($A905,POOL!$H$2:$Q$974,6,FALSE)</f>
        <v>-</v>
      </c>
      <c r="D905" s="61">
        <f>VLOOKUP($A905,POOL!$H$2:$Q$974,7,FALSE)</f>
        <v>0</v>
      </c>
      <c r="E905" s="42">
        <f>VLOOKUP($A905,POOL!$H$2:$Q$974,3,FALSE)</f>
        <v>0</v>
      </c>
      <c r="F905" s="42">
        <f>VLOOKUP($A905,POOL!$H$2:$Q$974,4,FALSE)</f>
        <v>0</v>
      </c>
      <c r="O905" s="313">
        <f t="shared" ref="O905:O966" si="14">IF(B905&gt;0,1,0)</f>
        <v>0</v>
      </c>
    </row>
    <row r="906" spans="1:15" ht="24" customHeight="1" x14ac:dyDescent="0.25">
      <c r="A906" s="39">
        <v>899</v>
      </c>
      <c r="B906" s="40">
        <f>VLOOKUP($A906,POOL!$H$2:$Q$974,5,FALSE)</f>
        <v>0</v>
      </c>
      <c r="C906" s="41" t="str">
        <f>VLOOKUP($A906,POOL!$H$2:$Q$974,6,FALSE)</f>
        <v>-</v>
      </c>
      <c r="D906" s="61">
        <f>VLOOKUP($A906,POOL!$H$2:$Q$974,7,FALSE)</f>
        <v>0</v>
      </c>
      <c r="E906" s="42">
        <f>VLOOKUP($A906,POOL!$H$2:$Q$974,3,FALSE)</f>
        <v>0</v>
      </c>
      <c r="F906" s="42">
        <f>VLOOKUP($A906,POOL!$H$2:$Q$974,4,FALSE)</f>
        <v>0</v>
      </c>
      <c r="O906" s="313">
        <f t="shared" si="14"/>
        <v>0</v>
      </c>
    </row>
    <row r="907" spans="1:15" ht="24" customHeight="1" x14ac:dyDescent="0.25">
      <c r="A907" s="39">
        <v>900</v>
      </c>
      <c r="B907" s="40">
        <f>VLOOKUP($A907,POOL!$H$2:$Q$974,5,FALSE)</f>
        <v>0</v>
      </c>
      <c r="C907" s="41" t="str">
        <f>VLOOKUP($A907,POOL!$H$2:$Q$974,6,FALSE)</f>
        <v>-</v>
      </c>
      <c r="D907" s="61">
        <f>VLOOKUP($A907,POOL!$H$2:$Q$974,7,FALSE)</f>
        <v>0</v>
      </c>
      <c r="E907" s="42">
        <f>VLOOKUP($A907,POOL!$H$2:$Q$974,3,FALSE)</f>
        <v>0</v>
      </c>
      <c r="F907" s="42">
        <f>VLOOKUP($A907,POOL!$H$2:$Q$974,4,FALSE)</f>
        <v>0</v>
      </c>
      <c r="O907" s="313">
        <f t="shared" si="14"/>
        <v>0</v>
      </c>
    </row>
    <row r="908" spans="1:15" ht="24" customHeight="1" x14ac:dyDescent="0.25">
      <c r="A908" s="39">
        <v>901</v>
      </c>
      <c r="B908" s="40">
        <f>VLOOKUP($A908,POOL!$H$2:$Q$974,5,FALSE)</f>
        <v>0</v>
      </c>
      <c r="C908" s="41" t="str">
        <f>VLOOKUP($A908,POOL!$H$2:$Q$974,6,FALSE)</f>
        <v>-</v>
      </c>
      <c r="D908" s="61">
        <f>VLOOKUP($A908,POOL!$H$2:$Q$974,7,FALSE)</f>
        <v>0</v>
      </c>
      <c r="E908" s="42">
        <f>VLOOKUP($A908,POOL!$H$2:$Q$974,3,FALSE)</f>
        <v>0</v>
      </c>
      <c r="F908" s="42">
        <f>VLOOKUP($A908,POOL!$H$2:$Q$974,4,FALSE)</f>
        <v>0</v>
      </c>
      <c r="O908" s="313">
        <f t="shared" si="14"/>
        <v>0</v>
      </c>
    </row>
    <row r="909" spans="1:15" ht="24" customHeight="1" x14ac:dyDescent="0.25">
      <c r="A909" s="39">
        <v>902</v>
      </c>
      <c r="B909" s="40">
        <f>VLOOKUP($A909,POOL!$H$2:$Q$974,5,FALSE)</f>
        <v>0</v>
      </c>
      <c r="C909" s="41" t="str">
        <f>VLOOKUP($A909,POOL!$H$2:$Q$974,6,FALSE)</f>
        <v>-</v>
      </c>
      <c r="D909" s="61">
        <f>VLOOKUP($A909,POOL!$H$2:$Q$974,7,FALSE)</f>
        <v>0</v>
      </c>
      <c r="E909" s="42">
        <f>VLOOKUP($A909,POOL!$H$2:$Q$974,3,FALSE)</f>
        <v>0</v>
      </c>
      <c r="F909" s="42">
        <f>VLOOKUP($A909,POOL!$H$2:$Q$974,4,FALSE)</f>
        <v>0</v>
      </c>
      <c r="O909" s="313">
        <f t="shared" si="14"/>
        <v>0</v>
      </c>
    </row>
    <row r="910" spans="1:15" ht="24" customHeight="1" x14ac:dyDescent="0.25">
      <c r="A910" s="39">
        <v>903</v>
      </c>
      <c r="B910" s="40">
        <f>VLOOKUP($A910,POOL!$H$2:$Q$974,5,FALSE)</f>
        <v>0</v>
      </c>
      <c r="C910" s="41" t="str">
        <f>VLOOKUP($A910,POOL!$H$2:$Q$974,6,FALSE)</f>
        <v>-</v>
      </c>
      <c r="D910" s="61">
        <f>VLOOKUP($A910,POOL!$H$2:$Q$974,7,FALSE)</f>
        <v>0</v>
      </c>
      <c r="E910" s="42">
        <f>VLOOKUP($A910,POOL!$H$2:$Q$974,3,FALSE)</f>
        <v>0</v>
      </c>
      <c r="F910" s="42">
        <f>VLOOKUP($A910,POOL!$H$2:$Q$974,4,FALSE)</f>
        <v>0</v>
      </c>
      <c r="O910" s="313">
        <f t="shared" si="14"/>
        <v>0</v>
      </c>
    </row>
    <row r="911" spans="1:15" ht="24" customHeight="1" x14ac:dyDescent="0.25">
      <c r="A911" s="39">
        <v>904</v>
      </c>
      <c r="B911" s="40">
        <f>VLOOKUP($A911,POOL!$H$2:$Q$974,5,FALSE)</f>
        <v>0</v>
      </c>
      <c r="C911" s="41" t="str">
        <f>VLOOKUP($A911,POOL!$H$2:$Q$974,6,FALSE)</f>
        <v>-</v>
      </c>
      <c r="D911" s="61">
        <f>VLOOKUP($A911,POOL!$H$2:$Q$974,7,FALSE)</f>
        <v>0</v>
      </c>
      <c r="E911" s="42">
        <f>VLOOKUP($A911,POOL!$H$2:$Q$974,3,FALSE)</f>
        <v>0</v>
      </c>
      <c r="F911" s="42">
        <f>VLOOKUP($A911,POOL!$H$2:$Q$974,4,FALSE)</f>
        <v>0</v>
      </c>
      <c r="O911" s="313">
        <f t="shared" si="14"/>
        <v>0</v>
      </c>
    </row>
    <row r="912" spans="1:15" ht="24" customHeight="1" x14ac:dyDescent="0.25">
      <c r="A912" s="39">
        <v>905</v>
      </c>
      <c r="B912" s="40">
        <f>VLOOKUP($A912,POOL!$H$2:$Q$974,5,FALSE)</f>
        <v>0</v>
      </c>
      <c r="C912" s="41" t="str">
        <f>VLOOKUP($A912,POOL!$H$2:$Q$974,6,FALSE)</f>
        <v>-</v>
      </c>
      <c r="D912" s="61">
        <f>VLOOKUP($A912,POOL!$H$2:$Q$974,7,FALSE)</f>
        <v>0</v>
      </c>
      <c r="E912" s="42">
        <f>VLOOKUP($A912,POOL!$H$2:$Q$974,3,FALSE)</f>
        <v>0</v>
      </c>
      <c r="F912" s="42">
        <f>VLOOKUP($A912,POOL!$H$2:$Q$974,4,FALSE)</f>
        <v>0</v>
      </c>
      <c r="O912" s="313">
        <f t="shared" si="14"/>
        <v>0</v>
      </c>
    </row>
    <row r="913" spans="1:15" ht="24" customHeight="1" x14ac:dyDescent="0.25">
      <c r="A913" s="39">
        <v>906</v>
      </c>
      <c r="B913" s="40">
        <f>VLOOKUP($A913,POOL!$H$2:$Q$974,5,FALSE)</f>
        <v>0</v>
      </c>
      <c r="C913" s="41" t="str">
        <f>VLOOKUP($A913,POOL!$H$2:$Q$974,6,FALSE)</f>
        <v>-</v>
      </c>
      <c r="D913" s="61">
        <f>VLOOKUP($A913,POOL!$H$2:$Q$974,7,FALSE)</f>
        <v>0</v>
      </c>
      <c r="E913" s="42">
        <f>VLOOKUP($A913,POOL!$H$2:$Q$974,3,FALSE)</f>
        <v>0</v>
      </c>
      <c r="F913" s="42">
        <f>VLOOKUP($A913,POOL!$H$2:$Q$974,4,FALSE)</f>
        <v>0</v>
      </c>
      <c r="O913" s="313">
        <f t="shared" si="14"/>
        <v>0</v>
      </c>
    </row>
    <row r="914" spans="1:15" ht="24" customHeight="1" x14ac:dyDescent="0.25">
      <c r="A914" s="39">
        <v>907</v>
      </c>
      <c r="B914" s="40">
        <f>VLOOKUP($A914,POOL!$H$2:$Q$974,5,FALSE)</f>
        <v>0</v>
      </c>
      <c r="C914" s="41" t="str">
        <f>VLOOKUP($A914,POOL!$H$2:$Q$974,6,FALSE)</f>
        <v>-</v>
      </c>
      <c r="D914" s="61">
        <f>VLOOKUP($A914,POOL!$H$2:$Q$974,7,FALSE)</f>
        <v>0</v>
      </c>
      <c r="E914" s="42">
        <f>VLOOKUP($A914,POOL!$H$2:$Q$974,3,FALSE)</f>
        <v>0</v>
      </c>
      <c r="F914" s="42">
        <f>VLOOKUP($A914,POOL!$H$2:$Q$974,4,FALSE)</f>
        <v>0</v>
      </c>
      <c r="O914" s="313">
        <f t="shared" si="14"/>
        <v>0</v>
      </c>
    </row>
    <row r="915" spans="1:15" ht="24" customHeight="1" x14ac:dyDescent="0.25">
      <c r="A915" s="39">
        <v>908</v>
      </c>
      <c r="B915" s="40">
        <f>VLOOKUP($A915,POOL!$H$2:$Q$974,5,FALSE)</f>
        <v>0</v>
      </c>
      <c r="C915" s="41" t="str">
        <f>VLOOKUP($A915,POOL!$H$2:$Q$974,6,FALSE)</f>
        <v>-</v>
      </c>
      <c r="D915" s="61">
        <f>VLOOKUP($A915,POOL!$H$2:$Q$974,7,FALSE)</f>
        <v>0</v>
      </c>
      <c r="E915" s="42">
        <f>VLOOKUP($A915,POOL!$H$2:$Q$974,3,FALSE)</f>
        <v>0</v>
      </c>
      <c r="F915" s="42">
        <f>VLOOKUP($A915,POOL!$H$2:$Q$974,4,FALSE)</f>
        <v>0</v>
      </c>
      <c r="O915" s="313">
        <f t="shared" si="14"/>
        <v>0</v>
      </c>
    </row>
    <row r="916" spans="1:15" ht="24" customHeight="1" x14ac:dyDescent="0.25">
      <c r="A916" s="39">
        <v>909</v>
      </c>
      <c r="B916" s="40">
        <f>VLOOKUP($A916,POOL!$H$2:$Q$974,5,FALSE)</f>
        <v>0</v>
      </c>
      <c r="C916" s="41" t="str">
        <f>VLOOKUP($A916,POOL!$H$2:$Q$974,6,FALSE)</f>
        <v>-</v>
      </c>
      <c r="D916" s="61">
        <f>VLOOKUP($A916,POOL!$H$2:$Q$974,7,FALSE)</f>
        <v>0</v>
      </c>
      <c r="E916" s="42">
        <f>VLOOKUP($A916,POOL!$H$2:$Q$974,3,FALSE)</f>
        <v>0</v>
      </c>
      <c r="F916" s="42">
        <f>VLOOKUP($A916,POOL!$H$2:$Q$974,4,FALSE)</f>
        <v>0</v>
      </c>
      <c r="O916" s="313">
        <f t="shared" si="14"/>
        <v>0</v>
      </c>
    </row>
    <row r="917" spans="1:15" ht="24" customHeight="1" x14ac:dyDescent="0.25">
      <c r="A917" s="39">
        <v>910</v>
      </c>
      <c r="B917" s="40">
        <f>VLOOKUP($A917,POOL!$H$2:$Q$974,5,FALSE)</f>
        <v>0</v>
      </c>
      <c r="C917" s="41" t="str">
        <f>VLOOKUP($A917,POOL!$H$2:$Q$974,6,FALSE)</f>
        <v>-</v>
      </c>
      <c r="D917" s="61">
        <f>VLOOKUP($A917,POOL!$H$2:$Q$974,7,FALSE)</f>
        <v>0</v>
      </c>
      <c r="E917" s="42">
        <f>VLOOKUP($A917,POOL!$H$2:$Q$974,3,FALSE)</f>
        <v>0</v>
      </c>
      <c r="F917" s="42">
        <f>VLOOKUP($A917,POOL!$H$2:$Q$974,4,FALSE)</f>
        <v>0</v>
      </c>
      <c r="O917" s="313">
        <f t="shared" si="14"/>
        <v>0</v>
      </c>
    </row>
    <row r="918" spans="1:15" ht="24" customHeight="1" x14ac:dyDescent="0.25">
      <c r="A918" s="39">
        <v>911</v>
      </c>
      <c r="B918" s="40">
        <f>VLOOKUP($A918,POOL!$H$2:$Q$974,5,FALSE)</f>
        <v>0</v>
      </c>
      <c r="C918" s="41" t="str">
        <f>VLOOKUP($A918,POOL!$H$2:$Q$974,6,FALSE)</f>
        <v>-</v>
      </c>
      <c r="D918" s="61">
        <f>VLOOKUP($A918,POOL!$H$2:$Q$974,7,FALSE)</f>
        <v>0</v>
      </c>
      <c r="E918" s="42">
        <f>VLOOKUP($A918,POOL!$H$2:$Q$974,3,FALSE)</f>
        <v>0</v>
      </c>
      <c r="F918" s="42">
        <f>VLOOKUP($A918,POOL!$H$2:$Q$974,4,FALSE)</f>
        <v>0</v>
      </c>
      <c r="O918" s="313">
        <f t="shared" si="14"/>
        <v>0</v>
      </c>
    </row>
    <row r="919" spans="1:15" ht="24" customHeight="1" x14ac:dyDescent="0.25">
      <c r="A919" s="39">
        <v>912</v>
      </c>
      <c r="B919" s="40">
        <f>VLOOKUP($A919,POOL!$H$2:$Q$974,5,FALSE)</f>
        <v>0</v>
      </c>
      <c r="C919" s="41" t="str">
        <f>VLOOKUP($A919,POOL!$H$2:$Q$974,6,FALSE)</f>
        <v>-</v>
      </c>
      <c r="D919" s="61">
        <f>VLOOKUP($A919,POOL!$H$2:$Q$974,7,FALSE)</f>
        <v>0</v>
      </c>
      <c r="E919" s="42">
        <f>VLOOKUP($A919,POOL!$H$2:$Q$974,3,FALSE)</f>
        <v>0</v>
      </c>
      <c r="F919" s="42">
        <f>VLOOKUP($A919,POOL!$H$2:$Q$974,4,FALSE)</f>
        <v>0</v>
      </c>
      <c r="O919" s="313">
        <f t="shared" si="14"/>
        <v>0</v>
      </c>
    </row>
    <row r="920" spans="1:15" ht="24" customHeight="1" x14ac:dyDescent="0.25">
      <c r="A920" s="39">
        <v>913</v>
      </c>
      <c r="B920" s="40">
        <f>VLOOKUP($A920,POOL!$H$2:$Q$974,5,FALSE)</f>
        <v>0</v>
      </c>
      <c r="C920" s="41" t="str">
        <f>VLOOKUP($A920,POOL!$H$2:$Q$974,6,FALSE)</f>
        <v>-</v>
      </c>
      <c r="D920" s="61">
        <f>VLOOKUP($A920,POOL!$H$2:$Q$974,7,FALSE)</f>
        <v>0</v>
      </c>
      <c r="E920" s="42">
        <f>VLOOKUP($A920,POOL!$H$2:$Q$974,3,FALSE)</f>
        <v>0</v>
      </c>
      <c r="F920" s="42">
        <f>VLOOKUP($A920,POOL!$H$2:$Q$974,4,FALSE)</f>
        <v>0</v>
      </c>
      <c r="O920" s="313">
        <f t="shared" si="14"/>
        <v>0</v>
      </c>
    </row>
    <row r="921" spans="1:15" ht="24" customHeight="1" x14ac:dyDescent="0.25">
      <c r="A921" s="39">
        <v>914</v>
      </c>
      <c r="B921" s="40">
        <f>VLOOKUP($A921,POOL!$H$2:$Q$974,5,FALSE)</f>
        <v>0</v>
      </c>
      <c r="C921" s="41" t="str">
        <f>VLOOKUP($A921,POOL!$H$2:$Q$974,6,FALSE)</f>
        <v>-</v>
      </c>
      <c r="D921" s="61">
        <f>VLOOKUP($A921,POOL!$H$2:$Q$974,7,FALSE)</f>
        <v>0</v>
      </c>
      <c r="E921" s="42">
        <f>VLOOKUP($A921,POOL!$H$2:$Q$974,3,FALSE)</f>
        <v>0</v>
      </c>
      <c r="F921" s="42">
        <f>VLOOKUP($A921,POOL!$H$2:$Q$974,4,FALSE)</f>
        <v>0</v>
      </c>
      <c r="O921" s="313">
        <f t="shared" si="14"/>
        <v>0</v>
      </c>
    </row>
    <row r="922" spans="1:15" ht="24" customHeight="1" x14ac:dyDescent="0.25">
      <c r="A922" s="39">
        <v>915</v>
      </c>
      <c r="B922" s="40">
        <f>VLOOKUP($A922,POOL!$H$2:$Q$974,5,FALSE)</f>
        <v>0</v>
      </c>
      <c r="C922" s="41" t="str">
        <f>VLOOKUP($A922,POOL!$H$2:$Q$974,6,FALSE)</f>
        <v>-</v>
      </c>
      <c r="D922" s="61">
        <f>VLOOKUP($A922,POOL!$H$2:$Q$974,7,FALSE)</f>
        <v>0</v>
      </c>
      <c r="E922" s="42">
        <f>VLOOKUP($A922,POOL!$H$2:$Q$974,3,FALSE)</f>
        <v>0</v>
      </c>
      <c r="F922" s="42">
        <f>VLOOKUP($A922,POOL!$H$2:$Q$974,4,FALSE)</f>
        <v>0</v>
      </c>
      <c r="O922" s="313">
        <f t="shared" si="14"/>
        <v>0</v>
      </c>
    </row>
    <row r="923" spans="1:15" ht="24" customHeight="1" x14ac:dyDescent="0.25">
      <c r="A923" s="39">
        <v>916</v>
      </c>
      <c r="B923" s="40">
        <f>VLOOKUP($A923,POOL!$H$2:$Q$974,5,FALSE)</f>
        <v>0</v>
      </c>
      <c r="C923" s="41" t="str">
        <f>VLOOKUP($A923,POOL!$H$2:$Q$974,6,FALSE)</f>
        <v>-</v>
      </c>
      <c r="D923" s="61">
        <f>VLOOKUP($A923,POOL!$H$2:$Q$974,7,FALSE)</f>
        <v>0</v>
      </c>
      <c r="E923" s="42">
        <f>VLOOKUP($A923,POOL!$H$2:$Q$974,3,FALSE)</f>
        <v>0</v>
      </c>
      <c r="F923" s="42">
        <f>VLOOKUP($A923,POOL!$H$2:$Q$974,4,FALSE)</f>
        <v>0</v>
      </c>
      <c r="O923" s="313">
        <f t="shared" si="14"/>
        <v>0</v>
      </c>
    </row>
    <row r="924" spans="1:15" ht="24" customHeight="1" x14ac:dyDescent="0.25">
      <c r="A924" s="39">
        <v>917</v>
      </c>
      <c r="B924" s="40">
        <f>VLOOKUP($A924,POOL!$H$2:$Q$974,5,FALSE)</f>
        <v>0</v>
      </c>
      <c r="C924" s="41" t="str">
        <f>VLOOKUP($A924,POOL!$H$2:$Q$974,6,FALSE)</f>
        <v>-</v>
      </c>
      <c r="D924" s="61">
        <f>VLOOKUP($A924,POOL!$H$2:$Q$974,7,FALSE)</f>
        <v>0</v>
      </c>
      <c r="E924" s="42">
        <f>VLOOKUP($A924,POOL!$H$2:$Q$974,3,FALSE)</f>
        <v>0</v>
      </c>
      <c r="F924" s="42">
        <f>VLOOKUP($A924,POOL!$H$2:$Q$974,4,FALSE)</f>
        <v>0</v>
      </c>
      <c r="O924" s="313">
        <f t="shared" si="14"/>
        <v>0</v>
      </c>
    </row>
    <row r="925" spans="1:15" ht="24" customHeight="1" x14ac:dyDescent="0.25">
      <c r="A925" s="39">
        <v>918</v>
      </c>
      <c r="B925" s="40">
        <f>VLOOKUP($A925,POOL!$H$2:$Q$974,5,FALSE)</f>
        <v>0</v>
      </c>
      <c r="C925" s="41" t="str">
        <f>VLOOKUP($A925,POOL!$H$2:$Q$974,6,FALSE)</f>
        <v>-</v>
      </c>
      <c r="D925" s="61">
        <f>VLOOKUP($A925,POOL!$H$2:$Q$974,7,FALSE)</f>
        <v>0</v>
      </c>
      <c r="E925" s="42">
        <f>VLOOKUP($A925,POOL!$H$2:$Q$974,3,FALSE)</f>
        <v>0</v>
      </c>
      <c r="F925" s="42">
        <f>VLOOKUP($A925,POOL!$H$2:$Q$974,4,FALSE)</f>
        <v>0</v>
      </c>
      <c r="O925" s="313">
        <f t="shared" si="14"/>
        <v>0</v>
      </c>
    </row>
    <row r="926" spans="1:15" ht="24" customHeight="1" x14ac:dyDescent="0.25">
      <c r="A926" s="39">
        <v>919</v>
      </c>
      <c r="B926" s="40">
        <f>VLOOKUP($A926,POOL!$H$2:$Q$974,5,FALSE)</f>
        <v>0</v>
      </c>
      <c r="C926" s="41" t="str">
        <f>VLOOKUP($A926,POOL!$H$2:$Q$974,6,FALSE)</f>
        <v>-</v>
      </c>
      <c r="D926" s="61">
        <f>VLOOKUP($A926,POOL!$H$2:$Q$974,7,FALSE)</f>
        <v>0</v>
      </c>
      <c r="E926" s="42">
        <f>VLOOKUP($A926,POOL!$H$2:$Q$974,3,FALSE)</f>
        <v>0</v>
      </c>
      <c r="F926" s="42">
        <f>VLOOKUP($A926,POOL!$H$2:$Q$974,4,FALSE)</f>
        <v>0</v>
      </c>
      <c r="O926" s="313">
        <f t="shared" si="14"/>
        <v>0</v>
      </c>
    </row>
    <row r="927" spans="1:15" ht="24" customHeight="1" x14ac:dyDescent="0.25">
      <c r="A927" s="39">
        <v>920</v>
      </c>
      <c r="B927" s="40">
        <f>VLOOKUP($A927,POOL!$H$2:$Q$974,5,FALSE)</f>
        <v>0</v>
      </c>
      <c r="C927" s="41" t="str">
        <f>VLOOKUP($A927,POOL!$H$2:$Q$974,6,FALSE)</f>
        <v>-</v>
      </c>
      <c r="D927" s="61">
        <f>VLOOKUP($A927,POOL!$H$2:$Q$974,7,FALSE)</f>
        <v>0</v>
      </c>
      <c r="E927" s="42">
        <f>VLOOKUP($A927,POOL!$H$2:$Q$974,3,FALSE)</f>
        <v>0</v>
      </c>
      <c r="F927" s="42">
        <f>VLOOKUP($A927,POOL!$H$2:$Q$974,4,FALSE)</f>
        <v>0</v>
      </c>
      <c r="O927" s="313">
        <f t="shared" si="14"/>
        <v>0</v>
      </c>
    </row>
    <row r="928" spans="1:15" ht="24" customHeight="1" x14ac:dyDescent="0.25">
      <c r="A928" s="39">
        <v>921</v>
      </c>
      <c r="B928" s="40">
        <f>VLOOKUP($A928,POOL!$H$2:$Q$974,5,FALSE)</f>
        <v>0</v>
      </c>
      <c r="C928" s="41" t="str">
        <f>VLOOKUP($A928,POOL!$H$2:$Q$974,6,FALSE)</f>
        <v>-</v>
      </c>
      <c r="D928" s="61">
        <f>VLOOKUP($A928,POOL!$H$2:$Q$974,7,FALSE)</f>
        <v>0</v>
      </c>
      <c r="E928" s="42">
        <f>VLOOKUP($A928,POOL!$H$2:$Q$974,3,FALSE)</f>
        <v>0</v>
      </c>
      <c r="F928" s="42">
        <f>VLOOKUP($A928,POOL!$H$2:$Q$974,4,FALSE)</f>
        <v>0</v>
      </c>
      <c r="O928" s="313">
        <f t="shared" si="14"/>
        <v>0</v>
      </c>
    </row>
    <row r="929" spans="1:15" ht="24" customHeight="1" x14ac:dyDescent="0.25">
      <c r="A929" s="39">
        <v>922</v>
      </c>
      <c r="B929" s="40">
        <f>VLOOKUP($A929,POOL!$H$2:$Q$974,5,FALSE)</f>
        <v>0</v>
      </c>
      <c r="C929" s="41" t="str">
        <f>VLOOKUP($A929,POOL!$H$2:$Q$974,6,FALSE)</f>
        <v>-</v>
      </c>
      <c r="D929" s="61">
        <f>VLOOKUP($A929,POOL!$H$2:$Q$974,7,FALSE)</f>
        <v>0</v>
      </c>
      <c r="E929" s="42">
        <f>VLOOKUP($A929,POOL!$H$2:$Q$974,3,FALSE)</f>
        <v>0</v>
      </c>
      <c r="F929" s="42">
        <f>VLOOKUP($A929,POOL!$H$2:$Q$974,4,FALSE)</f>
        <v>0</v>
      </c>
      <c r="O929" s="313">
        <f t="shared" si="14"/>
        <v>0</v>
      </c>
    </row>
    <row r="930" spans="1:15" ht="24" customHeight="1" x14ac:dyDescent="0.25">
      <c r="A930" s="39">
        <v>923</v>
      </c>
      <c r="B930" s="40">
        <f>VLOOKUP($A930,POOL!$H$2:$Q$974,5,FALSE)</f>
        <v>0</v>
      </c>
      <c r="C930" s="41" t="str">
        <f>VLOOKUP($A930,POOL!$H$2:$Q$974,6,FALSE)</f>
        <v>-</v>
      </c>
      <c r="D930" s="61">
        <f>VLOOKUP($A930,POOL!$H$2:$Q$974,7,FALSE)</f>
        <v>0</v>
      </c>
      <c r="E930" s="42">
        <f>VLOOKUP($A930,POOL!$H$2:$Q$974,3,FALSE)</f>
        <v>0</v>
      </c>
      <c r="F930" s="42">
        <f>VLOOKUP($A930,POOL!$H$2:$Q$974,4,FALSE)</f>
        <v>0</v>
      </c>
      <c r="O930" s="313">
        <f t="shared" si="14"/>
        <v>0</v>
      </c>
    </row>
    <row r="931" spans="1:15" ht="24" customHeight="1" x14ac:dyDescent="0.25">
      <c r="A931" s="39">
        <v>924</v>
      </c>
      <c r="B931" s="40">
        <f>VLOOKUP($A931,POOL!$H$2:$Q$974,5,FALSE)</f>
        <v>0</v>
      </c>
      <c r="C931" s="41" t="str">
        <f>VLOOKUP($A931,POOL!$H$2:$Q$974,6,FALSE)</f>
        <v>-</v>
      </c>
      <c r="D931" s="61">
        <f>VLOOKUP($A931,POOL!$H$2:$Q$974,7,FALSE)</f>
        <v>0</v>
      </c>
      <c r="E931" s="42">
        <f>VLOOKUP($A931,POOL!$H$2:$Q$974,3,FALSE)</f>
        <v>0</v>
      </c>
      <c r="F931" s="42">
        <f>VLOOKUP($A931,POOL!$H$2:$Q$974,4,FALSE)</f>
        <v>0</v>
      </c>
      <c r="O931" s="313">
        <f t="shared" si="14"/>
        <v>0</v>
      </c>
    </row>
    <row r="932" spans="1:15" ht="24" customHeight="1" x14ac:dyDescent="0.25">
      <c r="A932" s="39">
        <v>925</v>
      </c>
      <c r="B932" s="40">
        <f>VLOOKUP($A932,POOL!$H$2:$Q$974,5,FALSE)</f>
        <v>0</v>
      </c>
      <c r="C932" s="41" t="str">
        <f>VLOOKUP($A932,POOL!$H$2:$Q$974,6,FALSE)</f>
        <v>-</v>
      </c>
      <c r="D932" s="61">
        <f>VLOOKUP($A932,POOL!$H$2:$Q$974,7,FALSE)</f>
        <v>0</v>
      </c>
      <c r="E932" s="42">
        <f>VLOOKUP($A932,POOL!$H$2:$Q$974,3,FALSE)</f>
        <v>0</v>
      </c>
      <c r="F932" s="42">
        <f>VLOOKUP($A932,POOL!$H$2:$Q$974,4,FALSE)</f>
        <v>0</v>
      </c>
      <c r="O932" s="313">
        <f t="shared" si="14"/>
        <v>0</v>
      </c>
    </row>
    <row r="933" spans="1:15" ht="24" customHeight="1" x14ac:dyDescent="0.25">
      <c r="A933" s="39">
        <v>926</v>
      </c>
      <c r="B933" s="40">
        <f>VLOOKUP($A933,POOL!$H$2:$Q$974,5,FALSE)</f>
        <v>0</v>
      </c>
      <c r="C933" s="41" t="str">
        <f>VLOOKUP($A933,POOL!$H$2:$Q$974,6,FALSE)</f>
        <v>-</v>
      </c>
      <c r="D933" s="61">
        <f>VLOOKUP($A933,POOL!$H$2:$Q$974,7,FALSE)</f>
        <v>0</v>
      </c>
      <c r="E933" s="42">
        <f>VLOOKUP($A933,POOL!$H$2:$Q$974,3,FALSE)</f>
        <v>0</v>
      </c>
      <c r="F933" s="42">
        <f>VLOOKUP($A933,POOL!$H$2:$Q$974,4,FALSE)</f>
        <v>0</v>
      </c>
      <c r="O933" s="313">
        <f t="shared" si="14"/>
        <v>0</v>
      </c>
    </row>
    <row r="934" spans="1:15" ht="24" customHeight="1" x14ac:dyDescent="0.25">
      <c r="A934" s="39">
        <v>927</v>
      </c>
      <c r="B934" s="40">
        <f>VLOOKUP($A934,POOL!$H$2:$Q$974,5,FALSE)</f>
        <v>0</v>
      </c>
      <c r="C934" s="41" t="str">
        <f>VLOOKUP($A934,POOL!$H$2:$Q$974,6,FALSE)</f>
        <v>-</v>
      </c>
      <c r="D934" s="61">
        <f>VLOOKUP($A934,POOL!$H$2:$Q$974,7,FALSE)</f>
        <v>0</v>
      </c>
      <c r="E934" s="42">
        <f>VLOOKUP($A934,POOL!$H$2:$Q$974,3,FALSE)</f>
        <v>0</v>
      </c>
      <c r="F934" s="42">
        <f>VLOOKUP($A934,POOL!$H$2:$Q$974,4,FALSE)</f>
        <v>0</v>
      </c>
      <c r="O934" s="313">
        <f t="shared" si="14"/>
        <v>0</v>
      </c>
    </row>
    <row r="935" spans="1:15" ht="24" customHeight="1" x14ac:dyDescent="0.25">
      <c r="A935" s="39">
        <v>928</v>
      </c>
      <c r="B935" s="40">
        <f>VLOOKUP($A935,POOL!$H$2:$Q$974,5,FALSE)</f>
        <v>0</v>
      </c>
      <c r="C935" s="41" t="str">
        <f>VLOOKUP($A935,POOL!$H$2:$Q$974,6,FALSE)</f>
        <v>-</v>
      </c>
      <c r="D935" s="61">
        <f>VLOOKUP($A935,POOL!$H$2:$Q$974,7,FALSE)</f>
        <v>0</v>
      </c>
      <c r="E935" s="42">
        <f>VLOOKUP($A935,POOL!$H$2:$Q$974,3,FALSE)</f>
        <v>0</v>
      </c>
      <c r="F935" s="42">
        <f>VLOOKUP($A935,POOL!$H$2:$Q$974,4,FALSE)</f>
        <v>0</v>
      </c>
      <c r="O935" s="313">
        <f t="shared" si="14"/>
        <v>0</v>
      </c>
    </row>
    <row r="936" spans="1:15" ht="24" customHeight="1" x14ac:dyDescent="0.25">
      <c r="A936" s="39">
        <v>929</v>
      </c>
      <c r="B936" s="40">
        <f>VLOOKUP($A936,POOL!$H$2:$Q$974,5,FALSE)</f>
        <v>0</v>
      </c>
      <c r="C936" s="41" t="str">
        <f>VLOOKUP($A936,POOL!$H$2:$Q$974,6,FALSE)</f>
        <v>-</v>
      </c>
      <c r="D936" s="61">
        <f>VLOOKUP($A936,POOL!$H$2:$Q$974,7,FALSE)</f>
        <v>0</v>
      </c>
      <c r="E936" s="42">
        <f>VLOOKUP($A936,POOL!$H$2:$Q$974,3,FALSE)</f>
        <v>0</v>
      </c>
      <c r="F936" s="42">
        <f>VLOOKUP($A936,POOL!$H$2:$Q$974,4,FALSE)</f>
        <v>0</v>
      </c>
      <c r="O936" s="313">
        <f t="shared" si="14"/>
        <v>0</v>
      </c>
    </row>
    <row r="937" spans="1:15" ht="24" customHeight="1" x14ac:dyDescent="0.25">
      <c r="A937" s="39">
        <v>930</v>
      </c>
      <c r="B937" s="40">
        <f>VLOOKUP($A937,POOL!$H$2:$Q$974,5,FALSE)</f>
        <v>0</v>
      </c>
      <c r="C937" s="41" t="str">
        <f>VLOOKUP($A937,POOL!$H$2:$Q$974,6,FALSE)</f>
        <v>-</v>
      </c>
      <c r="D937" s="61">
        <f>VLOOKUP($A937,POOL!$H$2:$Q$974,7,FALSE)</f>
        <v>0</v>
      </c>
      <c r="E937" s="42">
        <f>VLOOKUP($A937,POOL!$H$2:$Q$974,3,FALSE)</f>
        <v>0</v>
      </c>
      <c r="F937" s="42">
        <f>VLOOKUP($A937,POOL!$H$2:$Q$974,4,FALSE)</f>
        <v>0</v>
      </c>
      <c r="O937" s="313">
        <f t="shared" si="14"/>
        <v>0</v>
      </c>
    </row>
    <row r="938" spans="1:15" ht="24" customHeight="1" x14ac:dyDescent="0.25">
      <c r="A938" s="39">
        <v>931</v>
      </c>
      <c r="B938" s="40">
        <f>VLOOKUP($A938,POOL!$H$2:$Q$974,5,FALSE)</f>
        <v>0</v>
      </c>
      <c r="C938" s="41" t="str">
        <f>VLOOKUP($A938,POOL!$H$2:$Q$974,6,FALSE)</f>
        <v>-</v>
      </c>
      <c r="D938" s="61">
        <f>VLOOKUP($A938,POOL!$H$2:$Q$974,7,FALSE)</f>
        <v>0</v>
      </c>
      <c r="E938" s="42">
        <f>VLOOKUP($A938,POOL!$H$2:$Q$974,3,FALSE)</f>
        <v>0</v>
      </c>
      <c r="F938" s="42">
        <f>VLOOKUP($A938,POOL!$H$2:$Q$974,4,FALSE)</f>
        <v>0</v>
      </c>
      <c r="O938" s="313">
        <f t="shared" si="14"/>
        <v>0</v>
      </c>
    </row>
    <row r="939" spans="1:15" ht="24" customHeight="1" x14ac:dyDescent="0.25">
      <c r="A939" s="39">
        <v>932</v>
      </c>
      <c r="B939" s="40">
        <f>VLOOKUP($A939,POOL!$H$2:$Q$974,5,FALSE)</f>
        <v>0</v>
      </c>
      <c r="C939" s="41" t="str">
        <f>VLOOKUP($A939,POOL!$H$2:$Q$974,6,FALSE)</f>
        <v>-</v>
      </c>
      <c r="D939" s="61">
        <f>VLOOKUP($A939,POOL!$H$2:$Q$974,7,FALSE)</f>
        <v>0</v>
      </c>
      <c r="E939" s="42">
        <f>VLOOKUP($A939,POOL!$H$2:$Q$974,3,FALSE)</f>
        <v>0</v>
      </c>
      <c r="F939" s="42">
        <f>VLOOKUP($A939,POOL!$H$2:$Q$974,4,FALSE)</f>
        <v>0</v>
      </c>
      <c r="O939" s="313">
        <f t="shared" si="14"/>
        <v>0</v>
      </c>
    </row>
    <row r="940" spans="1:15" ht="24" customHeight="1" x14ac:dyDescent="0.25">
      <c r="A940" s="39">
        <v>933</v>
      </c>
      <c r="B940" s="40">
        <f>VLOOKUP($A940,POOL!$H$2:$Q$974,5,FALSE)</f>
        <v>0</v>
      </c>
      <c r="C940" s="41" t="str">
        <f>VLOOKUP($A940,POOL!$H$2:$Q$974,6,FALSE)</f>
        <v>-</v>
      </c>
      <c r="D940" s="61">
        <f>VLOOKUP($A940,POOL!$H$2:$Q$974,7,FALSE)</f>
        <v>0</v>
      </c>
      <c r="E940" s="42">
        <f>VLOOKUP($A940,POOL!$H$2:$Q$974,3,FALSE)</f>
        <v>0</v>
      </c>
      <c r="F940" s="42">
        <f>VLOOKUP($A940,POOL!$H$2:$Q$974,4,FALSE)</f>
        <v>0</v>
      </c>
      <c r="O940" s="313">
        <f t="shared" si="14"/>
        <v>0</v>
      </c>
    </row>
    <row r="941" spans="1:15" ht="24" customHeight="1" x14ac:dyDescent="0.25">
      <c r="A941" s="39">
        <v>934</v>
      </c>
      <c r="B941" s="40">
        <f>VLOOKUP($A941,POOL!$H$2:$Q$974,5,FALSE)</f>
        <v>0</v>
      </c>
      <c r="C941" s="41" t="str">
        <f>VLOOKUP($A941,POOL!$H$2:$Q$974,6,FALSE)</f>
        <v>-</v>
      </c>
      <c r="D941" s="61">
        <f>VLOOKUP($A941,POOL!$H$2:$Q$974,7,FALSE)</f>
        <v>0</v>
      </c>
      <c r="E941" s="42">
        <f>VLOOKUP($A941,POOL!$H$2:$Q$974,3,FALSE)</f>
        <v>0</v>
      </c>
      <c r="F941" s="42">
        <f>VLOOKUP($A941,POOL!$H$2:$Q$974,4,FALSE)</f>
        <v>0</v>
      </c>
      <c r="O941" s="313">
        <f t="shared" si="14"/>
        <v>0</v>
      </c>
    </row>
    <row r="942" spans="1:15" ht="24" customHeight="1" x14ac:dyDescent="0.25">
      <c r="A942" s="39">
        <v>935</v>
      </c>
      <c r="B942" s="40">
        <f>VLOOKUP($A942,POOL!$H$2:$Q$974,5,FALSE)</f>
        <v>0</v>
      </c>
      <c r="C942" s="41" t="str">
        <f>VLOOKUP($A942,POOL!$H$2:$Q$974,6,FALSE)</f>
        <v>-</v>
      </c>
      <c r="D942" s="61">
        <f>VLOOKUP($A942,POOL!$H$2:$Q$974,7,FALSE)</f>
        <v>0</v>
      </c>
      <c r="E942" s="42">
        <f>VLOOKUP($A942,POOL!$H$2:$Q$974,3,FALSE)</f>
        <v>0</v>
      </c>
      <c r="F942" s="42">
        <f>VLOOKUP($A942,POOL!$H$2:$Q$974,4,FALSE)</f>
        <v>0</v>
      </c>
      <c r="O942" s="313">
        <f t="shared" si="14"/>
        <v>0</v>
      </c>
    </row>
    <row r="943" spans="1:15" ht="24" customHeight="1" x14ac:dyDescent="0.25">
      <c r="A943" s="39">
        <v>936</v>
      </c>
      <c r="B943" s="40">
        <f>VLOOKUP($A943,POOL!$H$2:$Q$974,5,FALSE)</f>
        <v>0</v>
      </c>
      <c r="C943" s="41" t="str">
        <f>VLOOKUP($A943,POOL!$H$2:$Q$974,6,FALSE)</f>
        <v>-</v>
      </c>
      <c r="D943" s="61">
        <f>VLOOKUP($A943,POOL!$H$2:$Q$974,7,FALSE)</f>
        <v>0</v>
      </c>
      <c r="E943" s="42">
        <f>VLOOKUP($A943,POOL!$H$2:$Q$974,3,FALSE)</f>
        <v>0</v>
      </c>
      <c r="F943" s="42">
        <f>VLOOKUP($A943,POOL!$H$2:$Q$974,4,FALSE)</f>
        <v>0</v>
      </c>
      <c r="O943" s="313">
        <f t="shared" si="14"/>
        <v>0</v>
      </c>
    </row>
    <row r="944" spans="1:15" ht="24" customHeight="1" x14ac:dyDescent="0.25">
      <c r="A944" s="39">
        <v>937</v>
      </c>
      <c r="B944" s="40">
        <f>VLOOKUP($A944,POOL!$H$2:$Q$974,5,FALSE)</f>
        <v>0</v>
      </c>
      <c r="C944" s="41" t="str">
        <f>VLOOKUP($A944,POOL!$H$2:$Q$974,6,FALSE)</f>
        <v>-</v>
      </c>
      <c r="D944" s="61">
        <f>VLOOKUP($A944,POOL!$H$2:$Q$974,7,FALSE)</f>
        <v>0</v>
      </c>
      <c r="E944" s="42">
        <f>VLOOKUP($A944,POOL!$H$2:$Q$974,3,FALSE)</f>
        <v>0</v>
      </c>
      <c r="F944" s="42">
        <f>VLOOKUP($A944,POOL!$H$2:$Q$974,4,FALSE)</f>
        <v>0</v>
      </c>
      <c r="O944" s="313">
        <f t="shared" si="14"/>
        <v>0</v>
      </c>
    </row>
    <row r="945" spans="1:15" ht="24" customHeight="1" x14ac:dyDescent="0.25">
      <c r="A945" s="39">
        <v>938</v>
      </c>
      <c r="B945" s="40">
        <f>VLOOKUP($A945,POOL!$H$2:$Q$974,5,FALSE)</f>
        <v>0</v>
      </c>
      <c r="C945" s="41" t="str">
        <f>VLOOKUP($A945,POOL!$H$2:$Q$974,6,FALSE)</f>
        <v>-</v>
      </c>
      <c r="D945" s="61">
        <f>VLOOKUP($A945,POOL!$H$2:$Q$974,7,FALSE)</f>
        <v>0</v>
      </c>
      <c r="E945" s="42">
        <f>VLOOKUP($A945,POOL!$H$2:$Q$974,3,FALSE)</f>
        <v>0</v>
      </c>
      <c r="F945" s="42">
        <f>VLOOKUP($A945,POOL!$H$2:$Q$974,4,FALSE)</f>
        <v>0</v>
      </c>
      <c r="O945" s="313">
        <f t="shared" si="14"/>
        <v>0</v>
      </c>
    </row>
    <row r="946" spans="1:15" ht="24" customHeight="1" x14ac:dyDescent="0.25">
      <c r="A946" s="39">
        <v>939</v>
      </c>
      <c r="B946" s="40">
        <f>VLOOKUP($A946,POOL!$H$2:$Q$974,5,FALSE)</f>
        <v>0</v>
      </c>
      <c r="C946" s="41" t="str">
        <f>VLOOKUP($A946,POOL!$H$2:$Q$974,6,FALSE)</f>
        <v>-</v>
      </c>
      <c r="D946" s="61">
        <f>VLOOKUP($A946,POOL!$H$2:$Q$974,7,FALSE)</f>
        <v>0</v>
      </c>
      <c r="E946" s="42">
        <f>VLOOKUP($A946,POOL!$H$2:$Q$974,3,FALSE)</f>
        <v>0</v>
      </c>
      <c r="F946" s="42">
        <f>VLOOKUP($A946,POOL!$H$2:$Q$974,4,FALSE)</f>
        <v>0</v>
      </c>
      <c r="O946" s="313">
        <f t="shared" si="14"/>
        <v>0</v>
      </c>
    </row>
    <row r="947" spans="1:15" ht="24" customHeight="1" x14ac:dyDescent="0.25">
      <c r="A947" s="39">
        <v>940</v>
      </c>
      <c r="B947" s="40">
        <f>VLOOKUP($A947,POOL!$H$2:$Q$974,5,FALSE)</f>
        <v>0</v>
      </c>
      <c r="C947" s="41" t="str">
        <f>VLOOKUP($A947,POOL!$H$2:$Q$974,6,FALSE)</f>
        <v>-</v>
      </c>
      <c r="D947" s="61">
        <f>VLOOKUP($A947,POOL!$H$2:$Q$974,7,FALSE)</f>
        <v>0</v>
      </c>
      <c r="E947" s="42">
        <f>VLOOKUP($A947,POOL!$H$2:$Q$974,3,FALSE)</f>
        <v>0</v>
      </c>
      <c r="F947" s="42">
        <f>VLOOKUP($A947,POOL!$H$2:$Q$974,4,FALSE)</f>
        <v>0</v>
      </c>
      <c r="O947" s="313">
        <f t="shared" si="14"/>
        <v>0</v>
      </c>
    </row>
    <row r="948" spans="1:15" ht="24" customHeight="1" x14ac:dyDescent="0.25">
      <c r="A948" s="39">
        <v>941</v>
      </c>
      <c r="B948" s="40">
        <f>VLOOKUP($A948,POOL!$H$2:$Q$974,5,FALSE)</f>
        <v>0</v>
      </c>
      <c r="C948" s="41" t="str">
        <f>VLOOKUP($A948,POOL!$H$2:$Q$974,6,FALSE)</f>
        <v>-</v>
      </c>
      <c r="D948" s="61">
        <f>VLOOKUP($A948,POOL!$H$2:$Q$974,7,FALSE)</f>
        <v>0</v>
      </c>
      <c r="E948" s="42">
        <f>VLOOKUP($A948,POOL!$H$2:$Q$974,3,FALSE)</f>
        <v>0</v>
      </c>
      <c r="F948" s="42">
        <f>VLOOKUP($A948,POOL!$H$2:$Q$974,4,FALSE)</f>
        <v>0</v>
      </c>
      <c r="O948" s="313">
        <f t="shared" si="14"/>
        <v>0</v>
      </c>
    </row>
    <row r="949" spans="1:15" ht="24" customHeight="1" x14ac:dyDescent="0.25">
      <c r="A949" s="39">
        <v>942</v>
      </c>
      <c r="B949" s="40">
        <f>VLOOKUP($A949,POOL!$H$2:$Q$974,5,FALSE)</f>
        <v>0</v>
      </c>
      <c r="C949" s="41" t="str">
        <f>VLOOKUP($A949,POOL!$H$2:$Q$974,6,FALSE)</f>
        <v>-</v>
      </c>
      <c r="D949" s="61">
        <f>VLOOKUP($A949,POOL!$H$2:$Q$974,7,FALSE)</f>
        <v>0</v>
      </c>
      <c r="E949" s="42">
        <f>VLOOKUP($A949,POOL!$H$2:$Q$974,3,FALSE)</f>
        <v>0</v>
      </c>
      <c r="F949" s="42">
        <f>VLOOKUP($A949,POOL!$H$2:$Q$974,4,FALSE)</f>
        <v>0</v>
      </c>
      <c r="O949" s="313">
        <f t="shared" si="14"/>
        <v>0</v>
      </c>
    </row>
    <row r="950" spans="1:15" ht="24" customHeight="1" x14ac:dyDescent="0.25">
      <c r="A950" s="39">
        <v>943</v>
      </c>
      <c r="B950" s="40">
        <f>VLOOKUP($A950,POOL!$H$2:$Q$974,5,FALSE)</f>
        <v>0</v>
      </c>
      <c r="C950" s="41" t="str">
        <f>VLOOKUP($A950,POOL!$H$2:$Q$974,6,FALSE)</f>
        <v>-</v>
      </c>
      <c r="D950" s="61">
        <f>VLOOKUP($A950,POOL!$H$2:$Q$974,7,FALSE)</f>
        <v>0</v>
      </c>
      <c r="E950" s="42">
        <f>VLOOKUP($A950,POOL!$H$2:$Q$974,3,FALSE)</f>
        <v>0</v>
      </c>
      <c r="F950" s="42">
        <f>VLOOKUP($A950,POOL!$H$2:$Q$974,4,FALSE)</f>
        <v>0</v>
      </c>
      <c r="O950" s="313">
        <f t="shared" si="14"/>
        <v>0</v>
      </c>
    </row>
    <row r="951" spans="1:15" ht="24" customHeight="1" x14ac:dyDescent="0.25">
      <c r="A951" s="39">
        <v>944</v>
      </c>
      <c r="B951" s="40">
        <f>VLOOKUP($A951,POOL!$H$2:$Q$974,5,FALSE)</f>
        <v>0</v>
      </c>
      <c r="C951" s="41" t="str">
        <f>VLOOKUP($A951,POOL!$H$2:$Q$974,6,FALSE)</f>
        <v>-</v>
      </c>
      <c r="D951" s="61">
        <f>VLOOKUP($A951,POOL!$H$2:$Q$974,7,FALSE)</f>
        <v>0</v>
      </c>
      <c r="E951" s="42">
        <f>VLOOKUP($A951,POOL!$H$2:$Q$974,3,FALSE)</f>
        <v>0</v>
      </c>
      <c r="F951" s="42">
        <f>VLOOKUP($A951,POOL!$H$2:$Q$974,4,FALSE)</f>
        <v>0</v>
      </c>
      <c r="O951" s="313">
        <f t="shared" si="14"/>
        <v>0</v>
      </c>
    </row>
    <row r="952" spans="1:15" ht="24" customHeight="1" x14ac:dyDescent="0.25">
      <c r="A952" s="39">
        <v>945</v>
      </c>
      <c r="B952" s="40">
        <f>VLOOKUP($A952,POOL!$H$2:$Q$974,5,FALSE)</f>
        <v>0</v>
      </c>
      <c r="C952" s="41" t="str">
        <f>VLOOKUP($A952,POOL!$H$2:$Q$974,6,FALSE)</f>
        <v>-</v>
      </c>
      <c r="D952" s="61">
        <f>VLOOKUP($A952,POOL!$H$2:$Q$974,7,FALSE)</f>
        <v>0</v>
      </c>
      <c r="E952" s="42">
        <f>VLOOKUP($A952,POOL!$H$2:$Q$974,3,FALSE)</f>
        <v>0</v>
      </c>
      <c r="F952" s="42">
        <f>VLOOKUP($A952,POOL!$H$2:$Q$974,4,FALSE)</f>
        <v>0</v>
      </c>
      <c r="O952" s="313">
        <f t="shared" si="14"/>
        <v>0</v>
      </c>
    </row>
    <row r="953" spans="1:15" ht="24" customHeight="1" x14ac:dyDescent="0.25">
      <c r="A953" s="39">
        <v>946</v>
      </c>
      <c r="B953" s="40">
        <f>VLOOKUP($A953,POOL!$H$2:$Q$974,5,FALSE)</f>
        <v>0</v>
      </c>
      <c r="C953" s="41" t="str">
        <f>VLOOKUP($A953,POOL!$H$2:$Q$974,6,FALSE)</f>
        <v>-</v>
      </c>
      <c r="D953" s="61">
        <f>VLOOKUP($A953,POOL!$H$2:$Q$974,7,FALSE)</f>
        <v>0</v>
      </c>
      <c r="E953" s="42">
        <f>VLOOKUP($A953,POOL!$H$2:$Q$974,3,FALSE)</f>
        <v>0</v>
      </c>
      <c r="F953" s="42">
        <f>VLOOKUP($A953,POOL!$H$2:$Q$974,4,FALSE)</f>
        <v>0</v>
      </c>
      <c r="O953" s="313">
        <f t="shared" si="14"/>
        <v>0</v>
      </c>
    </row>
    <row r="954" spans="1:15" ht="24" customHeight="1" x14ac:dyDescent="0.25">
      <c r="A954" s="39">
        <v>947</v>
      </c>
      <c r="B954" s="40">
        <f>VLOOKUP($A954,POOL!$H$2:$Q$974,5,FALSE)</f>
        <v>0</v>
      </c>
      <c r="C954" s="41" t="str">
        <f>VLOOKUP($A954,POOL!$H$2:$Q$974,6,FALSE)</f>
        <v>-</v>
      </c>
      <c r="D954" s="61">
        <f>VLOOKUP($A954,POOL!$H$2:$Q$974,7,FALSE)</f>
        <v>0</v>
      </c>
      <c r="E954" s="42">
        <f>VLOOKUP($A954,POOL!$H$2:$Q$974,3,FALSE)</f>
        <v>0</v>
      </c>
      <c r="F954" s="42">
        <f>VLOOKUP($A954,POOL!$H$2:$Q$974,4,FALSE)</f>
        <v>0</v>
      </c>
      <c r="O954" s="313">
        <f t="shared" si="14"/>
        <v>0</v>
      </c>
    </row>
    <row r="955" spans="1:15" ht="24" customHeight="1" x14ac:dyDescent="0.25">
      <c r="A955" s="39">
        <v>948</v>
      </c>
      <c r="B955" s="40">
        <f>VLOOKUP($A955,POOL!$H$2:$Q$974,5,FALSE)</f>
        <v>0</v>
      </c>
      <c r="C955" s="41" t="str">
        <f>VLOOKUP($A955,POOL!$H$2:$Q$974,6,FALSE)</f>
        <v>-</v>
      </c>
      <c r="D955" s="61">
        <f>VLOOKUP($A955,POOL!$H$2:$Q$974,7,FALSE)</f>
        <v>0</v>
      </c>
      <c r="E955" s="42">
        <f>VLOOKUP($A955,POOL!$H$2:$Q$974,3,FALSE)</f>
        <v>0</v>
      </c>
      <c r="F955" s="42">
        <f>VLOOKUP($A955,POOL!$H$2:$Q$974,4,FALSE)</f>
        <v>0</v>
      </c>
      <c r="O955" s="313">
        <f t="shared" si="14"/>
        <v>0</v>
      </c>
    </row>
    <row r="956" spans="1:15" ht="24" customHeight="1" x14ac:dyDescent="0.25">
      <c r="A956" s="39">
        <v>949</v>
      </c>
      <c r="B956" s="40">
        <f>VLOOKUP($A956,POOL!$H$2:$Q$974,5,FALSE)</f>
        <v>0</v>
      </c>
      <c r="C956" s="41" t="str">
        <f>VLOOKUP($A956,POOL!$H$2:$Q$974,6,FALSE)</f>
        <v>-</v>
      </c>
      <c r="D956" s="61">
        <f>VLOOKUP($A956,POOL!$H$2:$Q$974,7,FALSE)</f>
        <v>0</v>
      </c>
      <c r="E956" s="42">
        <f>VLOOKUP($A956,POOL!$H$2:$Q$974,3,FALSE)</f>
        <v>0</v>
      </c>
      <c r="F956" s="42">
        <f>VLOOKUP($A956,POOL!$H$2:$Q$974,4,FALSE)</f>
        <v>0</v>
      </c>
      <c r="O956" s="313">
        <f t="shared" si="14"/>
        <v>0</v>
      </c>
    </row>
    <row r="957" spans="1:15" ht="24" customHeight="1" x14ac:dyDescent="0.25">
      <c r="A957" s="39">
        <v>950</v>
      </c>
      <c r="B957" s="40">
        <f>VLOOKUP($A957,POOL!$H$2:$Q$974,5,FALSE)</f>
        <v>0</v>
      </c>
      <c r="C957" s="41" t="str">
        <f>VLOOKUP($A957,POOL!$H$2:$Q$974,6,FALSE)</f>
        <v>-</v>
      </c>
      <c r="D957" s="61">
        <f>VLOOKUP($A957,POOL!$H$2:$Q$974,7,FALSE)</f>
        <v>0</v>
      </c>
      <c r="E957" s="42">
        <f>VLOOKUP($A957,POOL!$H$2:$Q$974,3,FALSE)</f>
        <v>0</v>
      </c>
      <c r="F957" s="42">
        <f>VLOOKUP($A957,POOL!$H$2:$Q$974,4,FALSE)</f>
        <v>0</v>
      </c>
      <c r="O957" s="313">
        <f t="shared" si="14"/>
        <v>0</v>
      </c>
    </row>
    <row r="958" spans="1:15" ht="24" customHeight="1" x14ac:dyDescent="0.25">
      <c r="A958" s="39">
        <v>951</v>
      </c>
      <c r="B958" s="40">
        <f>VLOOKUP($A958,POOL!$H$2:$Q$974,5,FALSE)</f>
        <v>0</v>
      </c>
      <c r="C958" s="41" t="str">
        <f>VLOOKUP($A958,POOL!$H$2:$Q$974,6,FALSE)</f>
        <v>-</v>
      </c>
      <c r="D958" s="61">
        <f>VLOOKUP($A958,POOL!$H$2:$Q$974,7,FALSE)</f>
        <v>0</v>
      </c>
      <c r="E958" s="42">
        <f>VLOOKUP($A958,POOL!$H$2:$Q$974,3,FALSE)</f>
        <v>0</v>
      </c>
      <c r="F958" s="42">
        <f>VLOOKUP($A958,POOL!$H$2:$Q$974,4,FALSE)</f>
        <v>0</v>
      </c>
      <c r="O958" s="313">
        <f t="shared" si="14"/>
        <v>0</v>
      </c>
    </row>
    <row r="959" spans="1:15" ht="24" customHeight="1" x14ac:dyDescent="0.25">
      <c r="A959" s="39">
        <v>952</v>
      </c>
      <c r="B959" s="40">
        <f>VLOOKUP($A959,POOL!$H$2:$Q$974,5,FALSE)</f>
        <v>0</v>
      </c>
      <c r="C959" s="41" t="str">
        <f>VLOOKUP($A959,POOL!$H$2:$Q$974,6,FALSE)</f>
        <v>-</v>
      </c>
      <c r="D959" s="61">
        <f>VLOOKUP($A959,POOL!$H$2:$Q$974,7,FALSE)</f>
        <v>0</v>
      </c>
      <c r="E959" s="42">
        <f>VLOOKUP($A959,POOL!$H$2:$Q$974,3,FALSE)</f>
        <v>0</v>
      </c>
      <c r="F959" s="42">
        <f>VLOOKUP($A959,POOL!$H$2:$Q$974,4,FALSE)</f>
        <v>0</v>
      </c>
      <c r="O959" s="313">
        <f t="shared" si="14"/>
        <v>0</v>
      </c>
    </row>
    <row r="960" spans="1:15" ht="24" customHeight="1" x14ac:dyDescent="0.25">
      <c r="A960" s="39">
        <v>953</v>
      </c>
      <c r="B960" s="40">
        <f>VLOOKUP($A960,POOL!$H$2:$Q$974,5,FALSE)</f>
        <v>0</v>
      </c>
      <c r="C960" s="41" t="str">
        <f>VLOOKUP($A960,POOL!$H$2:$Q$974,6,FALSE)</f>
        <v>-</v>
      </c>
      <c r="D960" s="61">
        <f>VLOOKUP($A960,POOL!$H$2:$Q$974,7,FALSE)</f>
        <v>0</v>
      </c>
      <c r="E960" s="42">
        <f>VLOOKUP($A960,POOL!$H$2:$Q$974,3,FALSE)</f>
        <v>0</v>
      </c>
      <c r="F960" s="42">
        <f>VLOOKUP($A960,POOL!$H$2:$Q$974,4,FALSE)</f>
        <v>0</v>
      </c>
      <c r="O960" s="313">
        <f t="shared" si="14"/>
        <v>0</v>
      </c>
    </row>
    <row r="961" spans="1:15" ht="24" customHeight="1" x14ac:dyDescent="0.25">
      <c r="A961" s="39">
        <v>954</v>
      </c>
      <c r="B961" s="40">
        <f>VLOOKUP($A961,POOL!$H$2:$Q$974,5,FALSE)</f>
        <v>0</v>
      </c>
      <c r="C961" s="41" t="str">
        <f>VLOOKUP($A961,POOL!$H$2:$Q$974,6,FALSE)</f>
        <v>-</v>
      </c>
      <c r="D961" s="61">
        <f>VLOOKUP($A961,POOL!$H$2:$Q$974,7,FALSE)</f>
        <v>0</v>
      </c>
      <c r="E961" s="42">
        <f>VLOOKUP($A961,POOL!$H$2:$Q$974,3,FALSE)</f>
        <v>0</v>
      </c>
      <c r="F961" s="42">
        <f>VLOOKUP($A961,POOL!$H$2:$Q$974,4,FALSE)</f>
        <v>0</v>
      </c>
      <c r="O961" s="313">
        <f t="shared" si="14"/>
        <v>0</v>
      </c>
    </row>
    <row r="962" spans="1:15" ht="24" customHeight="1" x14ac:dyDescent="0.25">
      <c r="A962" s="39">
        <v>955</v>
      </c>
      <c r="B962" s="40">
        <f>VLOOKUP($A962,POOL!$H$2:$Q$974,5,FALSE)</f>
        <v>0</v>
      </c>
      <c r="C962" s="41" t="str">
        <f>VLOOKUP($A962,POOL!$H$2:$Q$974,6,FALSE)</f>
        <v>-</v>
      </c>
      <c r="D962" s="61">
        <f>VLOOKUP($A962,POOL!$H$2:$Q$974,7,FALSE)</f>
        <v>0</v>
      </c>
      <c r="E962" s="42">
        <f>VLOOKUP($A962,POOL!$H$2:$Q$974,3,FALSE)</f>
        <v>0</v>
      </c>
      <c r="F962" s="42">
        <f>VLOOKUP($A962,POOL!$H$2:$Q$974,4,FALSE)</f>
        <v>0</v>
      </c>
      <c r="O962" s="313">
        <f t="shared" si="14"/>
        <v>0</v>
      </c>
    </row>
    <row r="963" spans="1:15" ht="24" customHeight="1" x14ac:dyDescent="0.25">
      <c r="A963" s="39">
        <v>956</v>
      </c>
      <c r="B963" s="40">
        <f>VLOOKUP($A963,POOL!$H$2:$Q$974,5,FALSE)</f>
        <v>0</v>
      </c>
      <c r="C963" s="41" t="str">
        <f>VLOOKUP($A963,POOL!$H$2:$Q$974,6,FALSE)</f>
        <v>-</v>
      </c>
      <c r="D963" s="61">
        <f>VLOOKUP($A963,POOL!$H$2:$Q$974,7,FALSE)</f>
        <v>0</v>
      </c>
      <c r="E963" s="42">
        <f>VLOOKUP($A963,POOL!$H$2:$Q$974,3,FALSE)</f>
        <v>0</v>
      </c>
      <c r="F963" s="42">
        <f>VLOOKUP($A963,POOL!$H$2:$Q$974,4,FALSE)</f>
        <v>0</v>
      </c>
      <c r="O963" s="313">
        <f t="shared" si="14"/>
        <v>0</v>
      </c>
    </row>
    <row r="964" spans="1:15" ht="24" customHeight="1" x14ac:dyDescent="0.25">
      <c r="A964" s="39">
        <v>957</v>
      </c>
      <c r="B964" s="40">
        <f>VLOOKUP($A964,POOL!$H$2:$Q$974,5,FALSE)</f>
        <v>0</v>
      </c>
      <c r="C964" s="41" t="str">
        <f>VLOOKUP($A964,POOL!$H$2:$Q$974,6,FALSE)</f>
        <v>-</v>
      </c>
      <c r="D964" s="61">
        <f>VLOOKUP($A964,POOL!$H$2:$Q$974,7,FALSE)</f>
        <v>0</v>
      </c>
      <c r="E964" s="42">
        <f>VLOOKUP($A964,POOL!$H$2:$Q$974,3,FALSE)</f>
        <v>0</v>
      </c>
      <c r="F964" s="42">
        <f>VLOOKUP($A964,POOL!$H$2:$Q$974,4,FALSE)</f>
        <v>0</v>
      </c>
      <c r="O964" s="313">
        <f t="shared" si="14"/>
        <v>0</v>
      </c>
    </row>
    <row r="965" spans="1:15" ht="24" customHeight="1" x14ac:dyDescent="0.25">
      <c r="A965" s="39">
        <v>958</v>
      </c>
      <c r="B965" s="40">
        <f>VLOOKUP($A965,POOL!$H$2:$Q$974,5,FALSE)</f>
        <v>0</v>
      </c>
      <c r="C965" s="41" t="str">
        <f>VLOOKUP($A965,POOL!$H$2:$Q$974,6,FALSE)</f>
        <v>-</v>
      </c>
      <c r="D965" s="61">
        <f>VLOOKUP($A965,POOL!$H$2:$Q$974,7,FALSE)</f>
        <v>0</v>
      </c>
      <c r="E965" s="42">
        <f>VLOOKUP($A965,POOL!$H$2:$Q$974,3,FALSE)</f>
        <v>0</v>
      </c>
      <c r="F965" s="42">
        <f>VLOOKUP($A965,POOL!$H$2:$Q$974,4,FALSE)</f>
        <v>0</v>
      </c>
      <c r="O965" s="313">
        <f t="shared" si="14"/>
        <v>0</v>
      </c>
    </row>
    <row r="966" spans="1:15" ht="24" customHeight="1" x14ac:dyDescent="0.25">
      <c r="A966" s="39">
        <v>959</v>
      </c>
      <c r="B966" s="40">
        <f>VLOOKUP($A966,POOL!$H$2:$Q$974,5,FALSE)</f>
        <v>0</v>
      </c>
      <c r="C966" s="41" t="str">
        <f>VLOOKUP($A966,POOL!$H$2:$Q$974,6,FALSE)</f>
        <v>-</v>
      </c>
      <c r="D966" s="61">
        <f>VLOOKUP($A966,POOL!$H$2:$Q$974,7,FALSE)</f>
        <v>0</v>
      </c>
      <c r="E966" s="42">
        <f>VLOOKUP($A966,POOL!$H$2:$Q$974,3,FALSE)</f>
        <v>0</v>
      </c>
      <c r="F966" s="42">
        <f>VLOOKUP($A966,POOL!$H$2:$Q$974,4,FALSE)</f>
        <v>0</v>
      </c>
      <c r="O966" s="313">
        <f t="shared" si="14"/>
        <v>0</v>
      </c>
    </row>
    <row r="967" spans="1:15" x14ac:dyDescent="0.25">
      <c r="A967" s="43" t="s">
        <v>28</v>
      </c>
      <c r="B967" s="44" t="s">
        <v>28</v>
      </c>
      <c r="C967" s="23" t="s">
        <v>28</v>
      </c>
      <c r="D967" s="44" t="s">
        <v>17</v>
      </c>
      <c r="E967" s="23" t="s">
        <v>28</v>
      </c>
      <c r="F967" s="23" t="s">
        <v>28</v>
      </c>
    </row>
    <row r="968" spans="1:15" x14ac:dyDescent="0.25">
      <c r="E968" s="42"/>
    </row>
    <row r="969" spans="1:15" x14ac:dyDescent="0.25">
      <c r="E969" s="42"/>
    </row>
    <row r="970" spans="1:15" x14ac:dyDescent="0.25">
      <c r="E970" s="42"/>
    </row>
    <row r="971" spans="1:15" x14ac:dyDescent="0.25">
      <c r="E971" s="42"/>
    </row>
    <row r="972" spans="1:15" x14ac:dyDescent="0.25">
      <c r="E972" s="42"/>
    </row>
    <row r="973" spans="1:15" x14ac:dyDescent="0.25">
      <c r="E973" s="42"/>
    </row>
    <row r="974" spans="1:15" x14ac:dyDescent="0.25">
      <c r="E974" s="42"/>
    </row>
    <row r="975" spans="1:15" x14ac:dyDescent="0.25">
      <c r="E975" s="42"/>
    </row>
    <row r="976" spans="1:15" x14ac:dyDescent="0.25">
      <c r="E976" s="42"/>
    </row>
    <row r="977" spans="5:5" x14ac:dyDescent="0.25">
      <c r="E977" s="42"/>
    </row>
    <row r="978" spans="5:5" x14ac:dyDescent="0.25">
      <c r="E978" s="42"/>
    </row>
    <row r="979" spans="5:5" x14ac:dyDescent="0.25">
      <c r="E979" s="42"/>
    </row>
    <row r="980" spans="5:5" x14ac:dyDescent="0.25">
      <c r="E980" s="42"/>
    </row>
    <row r="981" spans="5:5" x14ac:dyDescent="0.25">
      <c r="E981" s="42"/>
    </row>
    <row r="982" spans="5:5" x14ac:dyDescent="0.25">
      <c r="E982" s="42"/>
    </row>
    <row r="983" spans="5:5" x14ac:dyDescent="0.25">
      <c r="E983" s="42"/>
    </row>
    <row r="984" spans="5:5" x14ac:dyDescent="0.25">
      <c r="E984" s="42"/>
    </row>
    <row r="985" spans="5:5" x14ac:dyDescent="0.25">
      <c r="E985" s="42"/>
    </row>
    <row r="986" spans="5:5" x14ac:dyDescent="0.25">
      <c r="E986" s="42"/>
    </row>
    <row r="987" spans="5:5" x14ac:dyDescent="0.25">
      <c r="E987" s="42"/>
    </row>
    <row r="988" spans="5:5" x14ac:dyDescent="0.25">
      <c r="E988" s="42"/>
    </row>
    <row r="989" spans="5:5" x14ac:dyDescent="0.25">
      <c r="E989" s="42"/>
    </row>
    <row r="990" spans="5:5" x14ac:dyDescent="0.25">
      <c r="E990" s="42"/>
    </row>
    <row r="991" spans="5:5" x14ac:dyDescent="0.25">
      <c r="E991" s="42"/>
    </row>
    <row r="992" spans="5:5" x14ac:dyDescent="0.25">
      <c r="E992" s="42"/>
    </row>
    <row r="993" spans="5:5" x14ac:dyDescent="0.25">
      <c r="E993" s="42"/>
    </row>
    <row r="994" spans="5:5" x14ac:dyDescent="0.25">
      <c r="E994" s="42"/>
    </row>
    <row r="995" spans="5:5" x14ac:dyDescent="0.25">
      <c r="E995" s="42"/>
    </row>
    <row r="996" spans="5:5" x14ac:dyDescent="0.25">
      <c r="E996" s="42"/>
    </row>
    <row r="997" spans="5:5" x14ac:dyDescent="0.25">
      <c r="E997" s="42"/>
    </row>
    <row r="998" spans="5:5" x14ac:dyDescent="0.25">
      <c r="E998" s="42"/>
    </row>
    <row r="999" spans="5:5" x14ac:dyDescent="0.25">
      <c r="E999" s="42"/>
    </row>
    <row r="1000" spans="5:5" x14ac:dyDescent="0.25">
      <c r="E1000" s="42"/>
    </row>
    <row r="1001" spans="5:5" x14ac:dyDescent="0.25">
      <c r="E1001" s="42"/>
    </row>
    <row r="1002" spans="5:5" x14ac:dyDescent="0.25">
      <c r="E1002" s="42"/>
    </row>
    <row r="1003" spans="5:5" x14ac:dyDescent="0.25">
      <c r="E1003" s="42"/>
    </row>
    <row r="1004" spans="5:5" x14ac:dyDescent="0.25">
      <c r="E1004" s="42"/>
    </row>
    <row r="1005" spans="5:5" x14ac:dyDescent="0.25">
      <c r="E1005" s="42"/>
    </row>
    <row r="1006" spans="5:5" x14ac:dyDescent="0.25">
      <c r="E1006" s="42"/>
    </row>
    <row r="1007" spans="5:5" x14ac:dyDescent="0.25">
      <c r="E1007" s="42"/>
    </row>
    <row r="1008" spans="5:5" x14ac:dyDescent="0.25">
      <c r="E1008" s="42"/>
    </row>
    <row r="1009" spans="5:5" x14ac:dyDescent="0.25">
      <c r="E1009" s="42"/>
    </row>
    <row r="1010" spans="5:5" x14ac:dyDescent="0.25">
      <c r="E1010" s="42"/>
    </row>
    <row r="1011" spans="5:5" x14ac:dyDescent="0.25">
      <c r="E1011" s="42"/>
    </row>
    <row r="1012" spans="5:5" x14ac:dyDescent="0.25">
      <c r="E1012" s="42"/>
    </row>
    <row r="1013" spans="5:5" x14ac:dyDescent="0.25">
      <c r="E1013" s="42"/>
    </row>
    <row r="1014" spans="5:5" x14ac:dyDescent="0.25">
      <c r="E1014" s="42"/>
    </row>
    <row r="1015" spans="5:5" x14ac:dyDescent="0.25">
      <c r="E1015" s="42"/>
    </row>
    <row r="1016" spans="5:5" x14ac:dyDescent="0.25">
      <c r="E1016" s="42"/>
    </row>
    <row r="1017" spans="5:5" x14ac:dyDescent="0.25">
      <c r="E1017" s="42"/>
    </row>
    <row r="1018" spans="5:5" x14ac:dyDescent="0.25">
      <c r="E1018" s="42"/>
    </row>
    <row r="1019" spans="5:5" x14ac:dyDescent="0.25">
      <c r="E1019" s="42"/>
    </row>
    <row r="1020" spans="5:5" x14ac:dyDescent="0.25">
      <c r="E1020" s="42"/>
    </row>
    <row r="1021" spans="5:5" x14ac:dyDescent="0.25">
      <c r="E1021" s="42"/>
    </row>
    <row r="1022" spans="5:5" x14ac:dyDescent="0.25">
      <c r="E1022" s="42"/>
    </row>
    <row r="1023" spans="5:5" x14ac:dyDescent="0.25">
      <c r="E1023" s="42"/>
    </row>
    <row r="1024" spans="5:5" x14ac:dyDescent="0.25">
      <c r="E1024" s="42"/>
    </row>
    <row r="1025" spans="5:5" x14ac:dyDescent="0.25">
      <c r="E1025" s="42"/>
    </row>
    <row r="1026" spans="5:5" x14ac:dyDescent="0.25">
      <c r="E1026" s="42"/>
    </row>
    <row r="1027" spans="5:5" x14ac:dyDescent="0.25">
      <c r="E1027" s="42"/>
    </row>
    <row r="1028" spans="5:5" x14ac:dyDescent="0.25">
      <c r="E1028" s="42"/>
    </row>
    <row r="1029" spans="5:5" x14ac:dyDescent="0.25">
      <c r="E1029" s="42"/>
    </row>
    <row r="1030" spans="5:5" x14ac:dyDescent="0.25">
      <c r="E1030" s="42"/>
    </row>
    <row r="1031" spans="5:5" x14ac:dyDescent="0.25">
      <c r="E1031" s="42"/>
    </row>
    <row r="1032" spans="5:5" x14ac:dyDescent="0.25">
      <c r="E1032" s="42"/>
    </row>
    <row r="1033" spans="5:5" x14ac:dyDescent="0.25">
      <c r="E1033" s="42"/>
    </row>
    <row r="1034" spans="5:5" x14ac:dyDescent="0.25">
      <c r="E1034" s="42"/>
    </row>
    <row r="1035" spans="5:5" x14ac:dyDescent="0.25">
      <c r="E1035" s="42"/>
    </row>
    <row r="1036" spans="5:5" x14ac:dyDescent="0.25">
      <c r="E1036" s="42"/>
    </row>
    <row r="1037" spans="5:5" x14ac:dyDescent="0.25">
      <c r="E1037" s="42"/>
    </row>
    <row r="1038" spans="5:5" x14ac:dyDescent="0.25">
      <c r="E1038" s="42"/>
    </row>
    <row r="1039" spans="5:5" x14ac:dyDescent="0.25">
      <c r="E1039" s="42"/>
    </row>
    <row r="1040" spans="5:5" x14ac:dyDescent="0.25">
      <c r="E1040" s="42"/>
    </row>
    <row r="1041" spans="5:5" x14ac:dyDescent="0.25">
      <c r="E1041" s="42"/>
    </row>
    <row r="1042" spans="5:5" x14ac:dyDescent="0.25">
      <c r="E1042" s="42"/>
    </row>
    <row r="1043" spans="5:5" x14ac:dyDescent="0.25">
      <c r="E1043" s="42"/>
    </row>
    <row r="1044" spans="5:5" x14ac:dyDescent="0.25">
      <c r="E1044" s="42"/>
    </row>
    <row r="1045" spans="5:5" x14ac:dyDescent="0.25">
      <c r="E1045" s="42"/>
    </row>
    <row r="1046" spans="5:5" x14ac:dyDescent="0.25">
      <c r="E1046" s="42"/>
    </row>
    <row r="1047" spans="5:5" x14ac:dyDescent="0.25">
      <c r="E1047" s="42"/>
    </row>
    <row r="1048" spans="5:5" x14ac:dyDescent="0.25">
      <c r="E1048" s="42"/>
    </row>
    <row r="1049" spans="5:5" x14ac:dyDescent="0.25">
      <c r="E1049" s="42"/>
    </row>
    <row r="1050" spans="5:5" x14ac:dyDescent="0.25">
      <c r="E1050" s="42"/>
    </row>
    <row r="1051" spans="5:5" x14ac:dyDescent="0.25">
      <c r="E1051" s="42"/>
    </row>
    <row r="1052" spans="5:5" x14ac:dyDescent="0.25">
      <c r="E1052" s="42"/>
    </row>
    <row r="1053" spans="5:5" x14ac:dyDescent="0.25">
      <c r="E1053" s="42"/>
    </row>
    <row r="1054" spans="5:5" x14ac:dyDescent="0.25">
      <c r="E1054" s="42"/>
    </row>
    <row r="1055" spans="5:5" x14ac:dyDescent="0.25">
      <c r="E1055" s="42"/>
    </row>
    <row r="1056" spans="5:5" x14ac:dyDescent="0.25">
      <c r="E1056" s="42"/>
    </row>
    <row r="1057" spans="5:5" x14ac:dyDescent="0.25">
      <c r="E1057" s="42"/>
    </row>
    <row r="1058" spans="5:5" x14ac:dyDescent="0.25">
      <c r="E1058" s="42"/>
    </row>
    <row r="1059" spans="5:5" x14ac:dyDescent="0.25">
      <c r="E1059" s="42"/>
    </row>
    <row r="1060" spans="5:5" x14ac:dyDescent="0.25">
      <c r="E1060" s="42"/>
    </row>
    <row r="1061" spans="5:5" x14ac:dyDescent="0.25">
      <c r="E1061" s="42"/>
    </row>
    <row r="1062" spans="5:5" x14ac:dyDescent="0.25">
      <c r="E1062" s="42"/>
    </row>
    <row r="1063" spans="5:5" x14ac:dyDescent="0.25">
      <c r="E1063" s="42"/>
    </row>
    <row r="1064" spans="5:5" x14ac:dyDescent="0.25">
      <c r="E1064" s="42"/>
    </row>
    <row r="1065" spans="5:5" x14ac:dyDescent="0.25">
      <c r="E1065" s="42"/>
    </row>
    <row r="1066" spans="5:5" x14ac:dyDescent="0.25">
      <c r="E1066" s="42"/>
    </row>
    <row r="1067" spans="5:5" x14ac:dyDescent="0.25">
      <c r="E1067" s="42"/>
    </row>
    <row r="1068" spans="5:5" x14ac:dyDescent="0.25">
      <c r="E1068" s="42"/>
    </row>
    <row r="1069" spans="5:5" x14ac:dyDescent="0.25">
      <c r="E1069" s="42"/>
    </row>
    <row r="1070" spans="5:5" x14ac:dyDescent="0.25">
      <c r="E1070" s="42"/>
    </row>
    <row r="1071" spans="5:5" x14ac:dyDescent="0.25">
      <c r="E1071" s="42"/>
    </row>
    <row r="1072" spans="5:5" x14ac:dyDescent="0.25">
      <c r="E1072" s="42"/>
    </row>
    <row r="1073" spans="5:5" x14ac:dyDescent="0.25">
      <c r="E1073" s="42"/>
    </row>
    <row r="1074" spans="5:5" x14ac:dyDescent="0.25">
      <c r="E1074" s="42"/>
    </row>
    <row r="1075" spans="5:5" x14ac:dyDescent="0.25">
      <c r="E1075" s="42"/>
    </row>
    <row r="1076" spans="5:5" x14ac:dyDescent="0.25">
      <c r="E1076" s="42"/>
    </row>
    <row r="1077" spans="5:5" x14ac:dyDescent="0.25">
      <c r="E1077" s="42"/>
    </row>
    <row r="1078" spans="5:5" x14ac:dyDescent="0.25">
      <c r="E1078" s="42"/>
    </row>
    <row r="1079" spans="5:5" x14ac:dyDescent="0.25">
      <c r="E1079" s="42"/>
    </row>
    <row r="1080" spans="5:5" x14ac:dyDescent="0.25">
      <c r="E1080" s="42"/>
    </row>
    <row r="1081" spans="5:5" x14ac:dyDescent="0.25">
      <c r="E1081" s="42"/>
    </row>
    <row r="1082" spans="5:5" x14ac:dyDescent="0.25">
      <c r="E1082" s="42"/>
    </row>
    <row r="1083" spans="5:5" x14ac:dyDescent="0.25">
      <c r="E1083" s="42"/>
    </row>
    <row r="1084" spans="5:5" x14ac:dyDescent="0.25">
      <c r="E1084" s="42"/>
    </row>
    <row r="1085" spans="5:5" x14ac:dyDescent="0.25">
      <c r="E1085" s="42"/>
    </row>
    <row r="1086" spans="5:5" x14ac:dyDescent="0.25">
      <c r="E1086" s="42"/>
    </row>
    <row r="1087" spans="5:5" x14ac:dyDescent="0.25">
      <c r="E1087" s="42"/>
    </row>
    <row r="1088" spans="5:5" x14ac:dyDescent="0.25">
      <c r="E1088" s="42"/>
    </row>
    <row r="1089" spans="5:5" x14ac:dyDescent="0.25">
      <c r="E1089" s="42"/>
    </row>
    <row r="1090" spans="5:5" x14ac:dyDescent="0.25">
      <c r="E1090" s="42"/>
    </row>
    <row r="1091" spans="5:5" x14ac:dyDescent="0.25">
      <c r="E1091" s="42"/>
    </row>
    <row r="1092" spans="5:5" x14ac:dyDescent="0.25">
      <c r="E1092" s="42"/>
    </row>
    <row r="1093" spans="5:5" x14ac:dyDescent="0.25">
      <c r="E1093" s="42"/>
    </row>
    <row r="1094" spans="5:5" x14ac:dyDescent="0.25">
      <c r="E1094" s="42"/>
    </row>
    <row r="1095" spans="5:5" x14ac:dyDescent="0.25">
      <c r="E1095" s="42"/>
    </row>
    <row r="1096" spans="5:5" x14ac:dyDescent="0.25">
      <c r="E1096" s="42"/>
    </row>
    <row r="1097" spans="5:5" x14ac:dyDescent="0.25">
      <c r="E1097" s="42"/>
    </row>
    <row r="1098" spans="5:5" x14ac:dyDescent="0.25">
      <c r="E1098" s="42"/>
    </row>
    <row r="1099" spans="5:5" x14ac:dyDescent="0.25">
      <c r="E1099" s="42"/>
    </row>
    <row r="1100" spans="5:5" x14ac:dyDescent="0.25">
      <c r="E1100" s="42"/>
    </row>
    <row r="1101" spans="5:5" x14ac:dyDescent="0.25">
      <c r="E1101" s="42"/>
    </row>
    <row r="1102" spans="5:5" x14ac:dyDescent="0.25">
      <c r="E1102" s="42"/>
    </row>
    <row r="1103" spans="5:5" x14ac:dyDescent="0.25">
      <c r="E1103" s="42"/>
    </row>
    <row r="1104" spans="5:5" x14ac:dyDescent="0.25">
      <c r="E1104" s="42"/>
    </row>
    <row r="1105" spans="5:5" x14ac:dyDescent="0.25">
      <c r="E1105" s="42"/>
    </row>
    <row r="1106" spans="5:5" x14ac:dyDescent="0.25">
      <c r="E1106" s="42"/>
    </row>
    <row r="1107" spans="5:5" x14ac:dyDescent="0.25">
      <c r="E1107" s="42"/>
    </row>
    <row r="1108" spans="5:5" x14ac:dyDescent="0.25">
      <c r="E1108" s="42"/>
    </row>
    <row r="1109" spans="5:5" x14ac:dyDescent="0.25">
      <c r="E1109" s="42"/>
    </row>
    <row r="1110" spans="5:5" x14ac:dyDescent="0.25">
      <c r="E1110" s="42"/>
    </row>
    <row r="1111" spans="5:5" x14ac:dyDescent="0.25">
      <c r="E1111" s="42"/>
    </row>
    <row r="1112" spans="5:5" x14ac:dyDescent="0.25">
      <c r="E1112" s="42"/>
    </row>
    <row r="1113" spans="5:5" x14ac:dyDescent="0.25">
      <c r="E1113" s="42"/>
    </row>
    <row r="1114" spans="5:5" x14ac:dyDescent="0.25">
      <c r="E1114" s="42"/>
    </row>
    <row r="1115" spans="5:5" x14ac:dyDescent="0.25">
      <c r="E1115" s="42"/>
    </row>
    <row r="1116" spans="5:5" x14ac:dyDescent="0.25">
      <c r="E1116" s="42"/>
    </row>
    <row r="1117" spans="5:5" x14ac:dyDescent="0.25">
      <c r="E1117" s="42"/>
    </row>
    <row r="1118" spans="5:5" x14ac:dyDescent="0.25">
      <c r="E1118" s="42"/>
    </row>
    <row r="1119" spans="5:5" x14ac:dyDescent="0.25">
      <c r="E1119" s="42"/>
    </row>
    <row r="1120" spans="5:5" x14ac:dyDescent="0.25">
      <c r="E1120" s="42"/>
    </row>
    <row r="1121" spans="5:5" x14ac:dyDescent="0.25">
      <c r="E1121" s="42"/>
    </row>
    <row r="1122" spans="5:5" x14ac:dyDescent="0.25">
      <c r="E1122" s="42"/>
    </row>
    <row r="1123" spans="5:5" x14ac:dyDescent="0.25">
      <c r="E1123" s="42"/>
    </row>
    <row r="1124" spans="5:5" x14ac:dyDescent="0.25">
      <c r="E1124" s="42"/>
    </row>
    <row r="1125" spans="5:5" x14ac:dyDescent="0.25">
      <c r="E1125" s="42"/>
    </row>
    <row r="1126" spans="5:5" x14ac:dyDescent="0.25">
      <c r="E1126" s="42"/>
    </row>
    <row r="1127" spans="5:5" x14ac:dyDescent="0.25">
      <c r="E1127" s="42"/>
    </row>
    <row r="1128" spans="5:5" x14ac:dyDescent="0.25">
      <c r="E1128" s="42"/>
    </row>
    <row r="1129" spans="5:5" x14ac:dyDescent="0.25">
      <c r="E1129" s="42"/>
    </row>
    <row r="1130" spans="5:5" x14ac:dyDescent="0.25">
      <c r="E1130" s="42"/>
    </row>
    <row r="1131" spans="5:5" x14ac:dyDescent="0.25">
      <c r="E1131" s="42"/>
    </row>
    <row r="1132" spans="5:5" x14ac:dyDescent="0.25">
      <c r="E1132" s="42"/>
    </row>
    <row r="1133" spans="5:5" x14ac:dyDescent="0.25">
      <c r="E1133" s="42"/>
    </row>
    <row r="1134" spans="5:5" x14ac:dyDescent="0.25">
      <c r="E1134" s="42"/>
    </row>
    <row r="1135" spans="5:5" x14ac:dyDescent="0.25">
      <c r="E1135" s="42"/>
    </row>
    <row r="1136" spans="5:5" x14ac:dyDescent="0.25">
      <c r="E1136" s="42"/>
    </row>
    <row r="1137" spans="5:5" x14ac:dyDescent="0.25">
      <c r="E1137" s="42"/>
    </row>
    <row r="1138" spans="5:5" x14ac:dyDescent="0.25">
      <c r="E1138" s="42"/>
    </row>
    <row r="1139" spans="5:5" x14ac:dyDescent="0.25">
      <c r="E1139" s="42"/>
    </row>
    <row r="1140" spans="5:5" x14ac:dyDescent="0.25">
      <c r="E1140" s="42"/>
    </row>
    <row r="1141" spans="5:5" x14ac:dyDescent="0.25">
      <c r="E1141" s="42"/>
    </row>
    <row r="1142" spans="5:5" x14ac:dyDescent="0.25">
      <c r="E1142" s="42"/>
    </row>
    <row r="1143" spans="5:5" x14ac:dyDescent="0.25">
      <c r="E1143" s="42"/>
    </row>
    <row r="1144" spans="5:5" x14ac:dyDescent="0.25">
      <c r="E1144" s="42"/>
    </row>
    <row r="1145" spans="5:5" x14ac:dyDescent="0.25">
      <c r="E1145" s="42"/>
    </row>
    <row r="1146" spans="5:5" x14ac:dyDescent="0.25">
      <c r="E1146" s="42"/>
    </row>
    <row r="1147" spans="5:5" x14ac:dyDescent="0.25">
      <c r="E1147" s="42"/>
    </row>
    <row r="1148" spans="5:5" x14ac:dyDescent="0.25">
      <c r="E1148" s="42"/>
    </row>
    <row r="1149" spans="5:5" x14ac:dyDescent="0.25">
      <c r="E1149" s="42"/>
    </row>
    <row r="1150" spans="5:5" x14ac:dyDescent="0.25">
      <c r="E1150" s="42"/>
    </row>
    <row r="1151" spans="5:5" x14ac:dyDescent="0.25">
      <c r="E1151" s="42"/>
    </row>
    <row r="1152" spans="5:5" x14ac:dyDescent="0.25">
      <c r="E1152" s="42"/>
    </row>
    <row r="1153" spans="5:5" x14ac:dyDescent="0.25">
      <c r="E1153" s="42"/>
    </row>
    <row r="1154" spans="5:5" x14ac:dyDescent="0.25">
      <c r="E1154" s="42"/>
    </row>
    <row r="1155" spans="5:5" x14ac:dyDescent="0.25">
      <c r="E1155" s="42"/>
    </row>
    <row r="1156" spans="5:5" x14ac:dyDescent="0.25">
      <c r="E1156" s="42"/>
    </row>
    <row r="1157" spans="5:5" x14ac:dyDescent="0.25">
      <c r="E1157" s="42"/>
    </row>
    <row r="1158" spans="5:5" x14ac:dyDescent="0.25">
      <c r="E1158" s="42"/>
    </row>
    <row r="1159" spans="5:5" x14ac:dyDescent="0.25">
      <c r="E1159" s="42"/>
    </row>
    <row r="1160" spans="5:5" x14ac:dyDescent="0.25">
      <c r="E1160" s="42"/>
    </row>
    <row r="1161" spans="5:5" x14ac:dyDescent="0.25">
      <c r="E1161" s="42"/>
    </row>
    <row r="1162" spans="5:5" x14ac:dyDescent="0.25">
      <c r="E1162" s="42"/>
    </row>
    <row r="1163" spans="5:5" x14ac:dyDescent="0.25">
      <c r="E1163" s="42"/>
    </row>
    <row r="1164" spans="5:5" x14ac:dyDescent="0.25">
      <c r="E1164" s="42"/>
    </row>
    <row r="1165" spans="5:5" x14ac:dyDescent="0.25">
      <c r="E1165" s="42"/>
    </row>
    <row r="1166" spans="5:5" x14ac:dyDescent="0.25">
      <c r="E1166" s="42"/>
    </row>
    <row r="1167" spans="5:5" x14ac:dyDescent="0.25">
      <c r="E1167" s="42"/>
    </row>
    <row r="1168" spans="5:5" x14ac:dyDescent="0.25">
      <c r="E1168" s="42"/>
    </row>
    <row r="1169" spans="5:5" x14ac:dyDescent="0.25">
      <c r="E1169" s="42"/>
    </row>
    <row r="1170" spans="5:5" x14ac:dyDescent="0.25">
      <c r="E1170" s="42"/>
    </row>
    <row r="1171" spans="5:5" x14ac:dyDescent="0.25">
      <c r="E1171" s="42"/>
    </row>
    <row r="1172" spans="5:5" x14ac:dyDescent="0.25">
      <c r="E1172" s="42"/>
    </row>
    <row r="1173" spans="5:5" x14ac:dyDescent="0.25">
      <c r="E1173" s="42"/>
    </row>
    <row r="1174" spans="5:5" x14ac:dyDescent="0.25">
      <c r="E1174" s="42"/>
    </row>
    <row r="1175" spans="5:5" x14ac:dyDescent="0.25">
      <c r="E1175" s="42"/>
    </row>
    <row r="1176" spans="5:5" x14ac:dyDescent="0.25">
      <c r="E1176" s="42"/>
    </row>
    <row r="1177" spans="5:5" x14ac:dyDescent="0.25">
      <c r="E1177" s="42"/>
    </row>
    <row r="1178" spans="5:5" x14ac:dyDescent="0.25">
      <c r="E1178" s="42"/>
    </row>
    <row r="1179" spans="5:5" x14ac:dyDescent="0.25">
      <c r="E1179" s="42"/>
    </row>
    <row r="1180" spans="5:5" x14ac:dyDescent="0.25">
      <c r="E1180" s="42"/>
    </row>
    <row r="1181" spans="5:5" x14ac:dyDescent="0.25">
      <c r="E1181" s="42"/>
    </row>
    <row r="1182" spans="5:5" x14ac:dyDescent="0.25">
      <c r="E1182" s="42"/>
    </row>
    <row r="1183" spans="5:5" x14ac:dyDescent="0.25">
      <c r="E1183" s="42"/>
    </row>
    <row r="1184" spans="5:5" x14ac:dyDescent="0.25">
      <c r="E1184" s="42"/>
    </row>
    <row r="1185" spans="5:5" x14ac:dyDescent="0.25">
      <c r="E1185" s="42"/>
    </row>
    <row r="1186" spans="5:5" x14ac:dyDescent="0.25">
      <c r="E1186" s="42"/>
    </row>
    <row r="1187" spans="5:5" x14ac:dyDescent="0.25">
      <c r="E1187" s="42"/>
    </row>
    <row r="1188" spans="5:5" x14ac:dyDescent="0.25">
      <c r="E1188" s="42"/>
    </row>
    <row r="1189" spans="5:5" x14ac:dyDescent="0.25">
      <c r="E1189" s="42"/>
    </row>
    <row r="1190" spans="5:5" x14ac:dyDescent="0.25">
      <c r="E1190" s="42"/>
    </row>
    <row r="1191" spans="5:5" x14ac:dyDescent="0.25">
      <c r="E1191" s="42"/>
    </row>
    <row r="1192" spans="5:5" x14ac:dyDescent="0.25">
      <c r="E1192" s="42"/>
    </row>
    <row r="1193" spans="5:5" x14ac:dyDescent="0.25">
      <c r="E1193" s="42"/>
    </row>
    <row r="1194" spans="5:5" x14ac:dyDescent="0.25">
      <c r="E1194" s="42"/>
    </row>
    <row r="1195" spans="5:5" x14ac:dyDescent="0.25">
      <c r="E1195" s="42"/>
    </row>
    <row r="1196" spans="5:5" x14ac:dyDescent="0.25">
      <c r="E1196" s="42"/>
    </row>
    <row r="1197" spans="5:5" x14ac:dyDescent="0.25">
      <c r="E1197" s="42"/>
    </row>
    <row r="1198" spans="5:5" x14ac:dyDescent="0.25">
      <c r="E1198" s="42"/>
    </row>
    <row r="1199" spans="5:5" x14ac:dyDescent="0.25">
      <c r="E1199" s="42"/>
    </row>
    <row r="1200" spans="5:5" x14ac:dyDescent="0.25">
      <c r="E1200" s="42"/>
    </row>
    <row r="1201" spans="5:5" x14ac:dyDescent="0.25">
      <c r="E1201" s="42"/>
    </row>
    <row r="1202" spans="5:5" x14ac:dyDescent="0.25">
      <c r="E1202" s="42"/>
    </row>
    <row r="1203" spans="5:5" x14ac:dyDescent="0.25">
      <c r="E1203" s="42"/>
    </row>
    <row r="1204" spans="5:5" x14ac:dyDescent="0.25">
      <c r="E1204" s="42"/>
    </row>
    <row r="1205" spans="5:5" x14ac:dyDescent="0.25">
      <c r="E1205" s="42"/>
    </row>
    <row r="1206" spans="5:5" x14ac:dyDescent="0.25">
      <c r="E1206" s="42"/>
    </row>
    <row r="1207" spans="5:5" x14ac:dyDescent="0.25">
      <c r="E1207" s="42"/>
    </row>
    <row r="1208" spans="5:5" x14ac:dyDescent="0.25">
      <c r="E1208" s="42"/>
    </row>
    <row r="1209" spans="5:5" x14ac:dyDescent="0.25">
      <c r="E1209" s="42"/>
    </row>
    <row r="1210" spans="5:5" x14ac:dyDescent="0.25">
      <c r="E1210" s="42"/>
    </row>
    <row r="1211" spans="5:5" x14ac:dyDescent="0.25">
      <c r="E1211" s="42"/>
    </row>
    <row r="1212" spans="5:5" x14ac:dyDescent="0.25">
      <c r="E1212" s="42"/>
    </row>
    <row r="1213" spans="5:5" x14ac:dyDescent="0.25">
      <c r="E1213" s="42"/>
    </row>
    <row r="1214" spans="5:5" x14ac:dyDescent="0.25">
      <c r="E1214" s="42"/>
    </row>
    <row r="1215" spans="5:5" x14ac:dyDescent="0.25">
      <c r="E1215" s="42"/>
    </row>
    <row r="1216" spans="5:5" x14ac:dyDescent="0.25">
      <c r="E1216" s="42"/>
    </row>
    <row r="1217" spans="5:5" x14ac:dyDescent="0.25">
      <c r="E1217" s="42"/>
    </row>
    <row r="1218" spans="5:5" x14ac:dyDescent="0.25">
      <c r="E1218" s="42"/>
    </row>
    <row r="1219" spans="5:5" x14ac:dyDescent="0.25">
      <c r="E1219" s="42"/>
    </row>
    <row r="1220" spans="5:5" x14ac:dyDescent="0.25">
      <c r="E1220" s="42"/>
    </row>
    <row r="1221" spans="5:5" x14ac:dyDescent="0.25">
      <c r="E1221" s="42"/>
    </row>
    <row r="1222" spans="5:5" x14ac:dyDescent="0.25">
      <c r="E1222" s="42"/>
    </row>
    <row r="1223" spans="5:5" x14ac:dyDescent="0.25">
      <c r="E1223" s="42"/>
    </row>
    <row r="1224" spans="5:5" x14ac:dyDescent="0.25">
      <c r="E1224" s="42"/>
    </row>
    <row r="1225" spans="5:5" x14ac:dyDescent="0.25">
      <c r="E1225" s="42"/>
    </row>
    <row r="1226" spans="5:5" x14ac:dyDescent="0.25">
      <c r="E1226" s="42"/>
    </row>
    <row r="1227" spans="5:5" x14ac:dyDescent="0.25">
      <c r="E1227" s="42"/>
    </row>
    <row r="1228" spans="5:5" x14ac:dyDescent="0.25">
      <c r="E1228" s="42"/>
    </row>
    <row r="1229" spans="5:5" x14ac:dyDescent="0.25">
      <c r="E1229" s="42"/>
    </row>
    <row r="1230" spans="5:5" x14ac:dyDescent="0.25">
      <c r="E1230" s="42"/>
    </row>
    <row r="1231" spans="5:5" x14ac:dyDescent="0.25">
      <c r="E1231" s="42"/>
    </row>
    <row r="1232" spans="5:5" x14ac:dyDescent="0.25">
      <c r="E1232" s="42"/>
    </row>
    <row r="1233" spans="5:5" x14ac:dyDescent="0.25">
      <c r="E1233" s="42"/>
    </row>
    <row r="1234" spans="5:5" x14ac:dyDescent="0.25">
      <c r="E1234" s="42"/>
    </row>
    <row r="1235" spans="5:5" x14ac:dyDescent="0.25">
      <c r="E1235" s="42"/>
    </row>
    <row r="1236" spans="5:5" x14ac:dyDescent="0.25">
      <c r="E1236" s="42"/>
    </row>
    <row r="1237" spans="5:5" x14ac:dyDescent="0.25">
      <c r="E1237" s="42"/>
    </row>
    <row r="1238" spans="5:5" x14ac:dyDescent="0.25">
      <c r="E1238" s="42"/>
    </row>
    <row r="1239" spans="5:5" x14ac:dyDescent="0.25">
      <c r="E1239" s="42"/>
    </row>
    <row r="1240" spans="5:5" x14ac:dyDescent="0.25">
      <c r="E1240" s="42"/>
    </row>
    <row r="1241" spans="5:5" x14ac:dyDescent="0.25">
      <c r="E1241" s="42"/>
    </row>
    <row r="1242" spans="5:5" x14ac:dyDescent="0.25">
      <c r="E1242" s="42"/>
    </row>
    <row r="1243" spans="5:5" x14ac:dyDescent="0.25">
      <c r="E1243" s="42"/>
    </row>
    <row r="1244" spans="5:5" x14ac:dyDescent="0.25">
      <c r="E1244" s="42"/>
    </row>
    <row r="1245" spans="5:5" x14ac:dyDescent="0.25">
      <c r="E1245" s="42"/>
    </row>
    <row r="1246" spans="5:5" x14ac:dyDescent="0.25">
      <c r="E1246" s="42"/>
    </row>
    <row r="1247" spans="5:5" x14ac:dyDescent="0.25">
      <c r="E1247" s="42"/>
    </row>
    <row r="1248" spans="5:5" x14ac:dyDescent="0.25">
      <c r="E1248" s="42"/>
    </row>
    <row r="1249" spans="5:5" x14ac:dyDescent="0.25">
      <c r="E1249" s="42"/>
    </row>
    <row r="1250" spans="5:5" x14ac:dyDescent="0.25">
      <c r="E1250" s="42"/>
    </row>
    <row r="1251" spans="5:5" x14ac:dyDescent="0.25">
      <c r="E1251" s="42"/>
    </row>
    <row r="1252" spans="5:5" x14ac:dyDescent="0.25">
      <c r="E1252" s="42"/>
    </row>
    <row r="1253" spans="5:5" x14ac:dyDescent="0.25">
      <c r="E1253" s="42"/>
    </row>
    <row r="1254" spans="5:5" x14ac:dyDescent="0.25">
      <c r="E1254" s="42"/>
    </row>
    <row r="1255" spans="5:5" x14ac:dyDescent="0.25">
      <c r="E1255" s="42"/>
    </row>
    <row r="1256" spans="5:5" x14ac:dyDescent="0.25">
      <c r="E1256" s="42"/>
    </row>
    <row r="1257" spans="5:5" x14ac:dyDescent="0.25">
      <c r="E1257" s="42"/>
    </row>
    <row r="1258" spans="5:5" x14ac:dyDescent="0.25">
      <c r="E1258" s="42"/>
    </row>
    <row r="1259" spans="5:5" x14ac:dyDescent="0.25">
      <c r="E1259" s="42"/>
    </row>
    <row r="1260" spans="5:5" x14ac:dyDescent="0.25">
      <c r="E1260" s="42"/>
    </row>
    <row r="1261" spans="5:5" x14ac:dyDescent="0.25">
      <c r="E1261" s="42"/>
    </row>
    <row r="1262" spans="5:5" x14ac:dyDescent="0.25">
      <c r="E1262" s="42"/>
    </row>
    <row r="1263" spans="5:5" x14ac:dyDescent="0.25">
      <c r="E1263" s="42"/>
    </row>
    <row r="1264" spans="5:5" x14ac:dyDescent="0.25">
      <c r="E1264" s="42"/>
    </row>
    <row r="1265" spans="5:5" x14ac:dyDescent="0.25">
      <c r="E1265" s="42"/>
    </row>
    <row r="1266" spans="5:5" x14ac:dyDescent="0.25">
      <c r="E1266" s="42"/>
    </row>
    <row r="1267" spans="5:5" x14ac:dyDescent="0.25">
      <c r="E1267" s="42"/>
    </row>
    <row r="1268" spans="5:5" x14ac:dyDescent="0.25">
      <c r="E1268" s="42"/>
    </row>
    <row r="1269" spans="5:5" x14ac:dyDescent="0.25">
      <c r="E1269" s="42"/>
    </row>
    <row r="1270" spans="5:5" x14ac:dyDescent="0.25">
      <c r="E1270" s="42"/>
    </row>
    <row r="1271" spans="5:5" x14ac:dyDescent="0.25">
      <c r="E1271" s="42"/>
    </row>
    <row r="1272" spans="5:5" x14ac:dyDescent="0.25">
      <c r="E1272" s="42"/>
    </row>
    <row r="1273" spans="5:5" x14ac:dyDescent="0.25">
      <c r="E1273" s="42"/>
    </row>
    <row r="1274" spans="5:5" x14ac:dyDescent="0.25">
      <c r="E1274" s="42"/>
    </row>
    <row r="1275" spans="5:5" x14ac:dyDescent="0.25">
      <c r="E1275" s="42"/>
    </row>
    <row r="1276" spans="5:5" x14ac:dyDescent="0.25">
      <c r="E1276" s="42"/>
    </row>
    <row r="1277" spans="5:5" x14ac:dyDescent="0.25">
      <c r="E1277" s="42"/>
    </row>
    <row r="1278" spans="5:5" x14ac:dyDescent="0.25">
      <c r="E1278" s="42"/>
    </row>
    <row r="1279" spans="5:5" x14ac:dyDescent="0.25">
      <c r="E1279" s="42"/>
    </row>
    <row r="1280" spans="5:5" x14ac:dyDescent="0.25">
      <c r="E1280" s="42"/>
    </row>
    <row r="1281" spans="5:5" x14ac:dyDescent="0.25">
      <c r="E1281" s="42"/>
    </row>
    <row r="1282" spans="5:5" x14ac:dyDescent="0.25">
      <c r="E1282" s="42"/>
    </row>
    <row r="1283" spans="5:5" x14ac:dyDescent="0.25">
      <c r="E1283" s="42"/>
    </row>
    <row r="1284" spans="5:5" x14ac:dyDescent="0.25">
      <c r="E1284" s="42"/>
    </row>
    <row r="1285" spans="5:5" x14ac:dyDescent="0.25">
      <c r="E1285" s="42"/>
    </row>
    <row r="1286" spans="5:5" x14ac:dyDescent="0.25">
      <c r="E1286" s="42"/>
    </row>
    <row r="1287" spans="5:5" x14ac:dyDescent="0.25">
      <c r="E1287" s="42"/>
    </row>
    <row r="1288" spans="5:5" x14ac:dyDescent="0.25">
      <c r="E1288" s="42"/>
    </row>
    <row r="1289" spans="5:5" x14ac:dyDescent="0.25">
      <c r="E1289" s="42"/>
    </row>
    <row r="1290" spans="5:5" x14ac:dyDescent="0.25">
      <c r="E1290" s="42"/>
    </row>
    <row r="1291" spans="5:5" x14ac:dyDescent="0.25">
      <c r="E1291" s="42"/>
    </row>
    <row r="1292" spans="5:5" x14ac:dyDescent="0.25">
      <c r="E1292" s="42"/>
    </row>
    <row r="1293" spans="5:5" x14ac:dyDescent="0.25">
      <c r="E1293" s="42"/>
    </row>
    <row r="1294" spans="5:5" x14ac:dyDescent="0.25">
      <c r="E1294" s="42"/>
    </row>
    <row r="1295" spans="5:5" x14ac:dyDescent="0.25">
      <c r="E1295" s="42"/>
    </row>
    <row r="1296" spans="5:5" x14ac:dyDescent="0.25">
      <c r="E1296" s="42"/>
    </row>
    <row r="1297" spans="5:5" x14ac:dyDescent="0.25">
      <c r="E1297" s="42"/>
    </row>
    <row r="1298" spans="5:5" x14ac:dyDescent="0.25">
      <c r="E1298" s="42"/>
    </row>
    <row r="1299" spans="5:5" x14ac:dyDescent="0.25">
      <c r="E1299" s="42"/>
    </row>
    <row r="1300" spans="5:5" x14ac:dyDescent="0.25">
      <c r="E1300" s="42"/>
    </row>
    <row r="1301" spans="5:5" x14ac:dyDescent="0.25">
      <c r="E1301" s="42"/>
    </row>
    <row r="1302" spans="5:5" x14ac:dyDescent="0.25">
      <c r="E1302" s="42"/>
    </row>
    <row r="1303" spans="5:5" x14ac:dyDescent="0.25">
      <c r="E1303" s="42"/>
    </row>
    <row r="1304" spans="5:5" x14ac:dyDescent="0.25">
      <c r="E1304" s="42"/>
    </row>
    <row r="1305" spans="5:5" x14ac:dyDescent="0.25">
      <c r="E1305" s="42"/>
    </row>
    <row r="1306" spans="5:5" x14ac:dyDescent="0.25">
      <c r="E1306" s="42"/>
    </row>
    <row r="1307" spans="5:5" x14ac:dyDescent="0.25">
      <c r="E1307" s="42"/>
    </row>
    <row r="1308" spans="5:5" x14ac:dyDescent="0.25">
      <c r="E1308" s="42"/>
    </row>
    <row r="1309" spans="5:5" x14ac:dyDescent="0.25">
      <c r="E1309" s="42"/>
    </row>
    <row r="1310" spans="5:5" x14ac:dyDescent="0.25">
      <c r="E1310" s="42"/>
    </row>
    <row r="1311" spans="5:5" x14ac:dyDescent="0.25">
      <c r="E1311" s="42"/>
    </row>
    <row r="1312" spans="5:5" x14ac:dyDescent="0.25">
      <c r="E1312" s="42"/>
    </row>
    <row r="1313" spans="5:5" x14ac:dyDescent="0.25">
      <c r="E1313" s="42"/>
    </row>
    <row r="1314" spans="5:5" x14ac:dyDescent="0.25">
      <c r="E1314" s="42"/>
    </row>
    <row r="1315" spans="5:5" x14ac:dyDescent="0.25">
      <c r="E1315" s="42"/>
    </row>
    <row r="1316" spans="5:5" x14ac:dyDescent="0.25">
      <c r="E1316" s="42"/>
    </row>
    <row r="1317" spans="5:5" x14ac:dyDescent="0.25">
      <c r="E1317" s="42"/>
    </row>
    <row r="1318" spans="5:5" x14ac:dyDescent="0.25">
      <c r="E1318" s="42"/>
    </row>
    <row r="1319" spans="5:5" x14ac:dyDescent="0.25">
      <c r="E1319" s="42"/>
    </row>
    <row r="1320" spans="5:5" x14ac:dyDescent="0.25">
      <c r="E1320" s="42"/>
    </row>
    <row r="1321" spans="5:5" x14ac:dyDescent="0.25">
      <c r="E1321" s="42"/>
    </row>
    <row r="1322" spans="5:5" x14ac:dyDescent="0.25">
      <c r="E1322" s="42"/>
    </row>
    <row r="1323" spans="5:5" x14ac:dyDescent="0.25">
      <c r="E1323" s="42"/>
    </row>
    <row r="1324" spans="5:5" x14ac:dyDescent="0.25">
      <c r="E1324" s="42"/>
    </row>
    <row r="1325" spans="5:5" x14ac:dyDescent="0.25">
      <c r="E1325" s="42"/>
    </row>
    <row r="1326" spans="5:5" x14ac:dyDescent="0.25">
      <c r="E1326" s="42"/>
    </row>
    <row r="1327" spans="5:5" x14ac:dyDescent="0.25">
      <c r="E1327" s="42"/>
    </row>
    <row r="1328" spans="5:5" x14ac:dyDescent="0.25">
      <c r="E1328" s="42"/>
    </row>
    <row r="1329" spans="5:5" x14ac:dyDescent="0.25">
      <c r="E1329" s="42"/>
    </row>
    <row r="1330" spans="5:5" x14ac:dyDescent="0.25">
      <c r="E1330" s="42"/>
    </row>
    <row r="1331" spans="5:5" x14ac:dyDescent="0.25">
      <c r="E1331" s="42"/>
    </row>
    <row r="1332" spans="5:5" x14ac:dyDescent="0.25">
      <c r="E1332" s="42"/>
    </row>
    <row r="1333" spans="5:5" x14ac:dyDescent="0.25">
      <c r="E1333" s="42"/>
    </row>
    <row r="1334" spans="5:5" x14ac:dyDescent="0.25">
      <c r="E1334" s="42"/>
    </row>
    <row r="1335" spans="5:5" x14ac:dyDescent="0.25">
      <c r="E1335" s="42"/>
    </row>
    <row r="1336" spans="5:5" x14ac:dyDescent="0.25">
      <c r="E1336" s="42"/>
    </row>
    <row r="1337" spans="5:5" x14ac:dyDescent="0.25">
      <c r="E1337" s="42"/>
    </row>
    <row r="1338" spans="5:5" x14ac:dyDescent="0.25">
      <c r="E1338" s="42"/>
    </row>
    <row r="1339" spans="5:5" x14ac:dyDescent="0.25">
      <c r="E1339" s="42"/>
    </row>
    <row r="1340" spans="5:5" x14ac:dyDescent="0.25">
      <c r="E1340" s="42"/>
    </row>
    <row r="1341" spans="5:5" x14ac:dyDescent="0.25">
      <c r="E1341" s="42"/>
    </row>
    <row r="1342" spans="5:5" x14ac:dyDescent="0.25">
      <c r="E1342" s="42"/>
    </row>
    <row r="1343" spans="5:5" x14ac:dyDescent="0.25">
      <c r="E1343" s="42"/>
    </row>
    <row r="1344" spans="5:5" x14ac:dyDescent="0.25">
      <c r="E1344" s="42"/>
    </row>
    <row r="1345" spans="5:5" x14ac:dyDescent="0.25">
      <c r="E1345" s="42"/>
    </row>
    <row r="1346" spans="5:5" x14ac:dyDescent="0.25">
      <c r="E1346" s="42"/>
    </row>
    <row r="1347" spans="5:5" x14ac:dyDescent="0.25">
      <c r="E1347" s="42"/>
    </row>
    <row r="1348" spans="5:5" x14ac:dyDescent="0.25">
      <c r="E1348" s="42"/>
    </row>
    <row r="1349" spans="5:5" x14ac:dyDescent="0.25">
      <c r="E1349" s="42"/>
    </row>
    <row r="1350" spans="5:5" x14ac:dyDescent="0.25">
      <c r="E1350" s="42"/>
    </row>
    <row r="1351" spans="5:5" x14ac:dyDescent="0.25">
      <c r="E1351" s="42"/>
    </row>
    <row r="1352" spans="5:5" x14ac:dyDescent="0.25">
      <c r="E1352" s="42"/>
    </row>
    <row r="1353" spans="5:5" x14ac:dyDescent="0.25">
      <c r="E1353" s="42"/>
    </row>
    <row r="1354" spans="5:5" x14ac:dyDescent="0.25">
      <c r="E1354" s="42"/>
    </row>
    <row r="1355" spans="5:5" x14ac:dyDescent="0.25">
      <c r="E1355" s="42"/>
    </row>
    <row r="1356" spans="5:5" x14ac:dyDescent="0.25">
      <c r="E1356" s="42"/>
    </row>
    <row r="1357" spans="5:5" x14ac:dyDescent="0.25">
      <c r="E1357" s="42"/>
    </row>
    <row r="1358" spans="5:5" x14ac:dyDescent="0.25">
      <c r="E1358" s="42"/>
    </row>
    <row r="1359" spans="5:5" x14ac:dyDescent="0.25">
      <c r="E1359" s="42"/>
    </row>
    <row r="1360" spans="5:5" x14ac:dyDescent="0.25">
      <c r="E1360" s="42"/>
    </row>
    <row r="1361" spans="5:5" x14ac:dyDescent="0.25">
      <c r="E1361" s="42"/>
    </row>
    <row r="1362" spans="5:5" x14ac:dyDescent="0.25">
      <c r="E1362" s="42"/>
    </row>
    <row r="1363" spans="5:5" x14ac:dyDescent="0.25">
      <c r="E1363" s="42"/>
    </row>
    <row r="1364" spans="5:5" x14ac:dyDescent="0.25">
      <c r="E1364" s="42"/>
    </row>
    <row r="1365" spans="5:5" x14ac:dyDescent="0.25">
      <c r="E1365" s="42"/>
    </row>
    <row r="1366" spans="5:5" x14ac:dyDescent="0.25">
      <c r="E1366" s="42"/>
    </row>
    <row r="1367" spans="5:5" x14ac:dyDescent="0.25">
      <c r="E1367" s="42"/>
    </row>
    <row r="1368" spans="5:5" x14ac:dyDescent="0.25">
      <c r="E1368" s="42"/>
    </row>
    <row r="1369" spans="5:5" x14ac:dyDescent="0.25">
      <c r="E1369" s="42"/>
    </row>
    <row r="1370" spans="5:5" x14ac:dyDescent="0.25">
      <c r="E1370" s="42"/>
    </row>
    <row r="1371" spans="5:5" x14ac:dyDescent="0.25">
      <c r="E1371" s="42"/>
    </row>
    <row r="1372" spans="5:5" x14ac:dyDescent="0.25">
      <c r="E1372" s="42"/>
    </row>
    <row r="1373" spans="5:5" x14ac:dyDescent="0.25">
      <c r="E1373" s="42"/>
    </row>
    <row r="1374" spans="5:5" x14ac:dyDescent="0.25">
      <c r="E1374" s="42"/>
    </row>
    <row r="1375" spans="5:5" x14ac:dyDescent="0.25">
      <c r="E1375" s="42"/>
    </row>
    <row r="1376" spans="5:5" x14ac:dyDescent="0.25">
      <c r="E1376" s="42"/>
    </row>
    <row r="1377" spans="5:5" x14ac:dyDescent="0.25">
      <c r="E1377" s="42"/>
    </row>
    <row r="1378" spans="5:5" x14ac:dyDescent="0.25">
      <c r="E1378" s="42"/>
    </row>
    <row r="1379" spans="5:5" x14ac:dyDescent="0.25">
      <c r="E1379" s="42"/>
    </row>
    <row r="1380" spans="5:5" x14ac:dyDescent="0.25">
      <c r="E1380" s="42"/>
    </row>
    <row r="1381" spans="5:5" x14ac:dyDescent="0.25">
      <c r="E1381" s="42"/>
    </row>
    <row r="1382" spans="5:5" x14ac:dyDescent="0.25">
      <c r="E1382" s="42"/>
    </row>
    <row r="1383" spans="5:5" x14ac:dyDescent="0.25">
      <c r="E1383" s="42"/>
    </row>
    <row r="1384" spans="5:5" x14ac:dyDescent="0.25">
      <c r="E1384" s="42"/>
    </row>
    <row r="1385" spans="5:5" x14ac:dyDescent="0.25">
      <c r="E1385" s="42"/>
    </row>
  </sheetData>
  <sheetProtection password="CF7A" sheet="1" objects="1" scenarios="1"/>
  <mergeCells count="9">
    <mergeCell ref="A1:C1"/>
    <mergeCell ref="D4:F4"/>
    <mergeCell ref="D3:F3"/>
    <mergeCell ref="E6:F6"/>
    <mergeCell ref="A6:B6"/>
    <mergeCell ref="A2:B2"/>
    <mergeCell ref="A3:B3"/>
    <mergeCell ref="A4:B4"/>
    <mergeCell ref="A5:B5"/>
  </mergeCells>
  <phoneticPr fontId="11" type="noConversion"/>
  <conditionalFormatting sqref="E968:E1385 B8:F966">
    <cfRule type="expression" dxfId="2" priority="3" stopIfTrue="1">
      <formula>$B8=0</formula>
    </cfRule>
  </conditionalFormatting>
  <conditionalFormatting sqref="A8:A966">
    <cfRule type="expression" dxfId="1" priority="1" stopIfTrue="1">
      <formula>$B8=0</formula>
    </cfRule>
    <cfRule type="expression" dxfId="0" priority="2" stopIfTrue="1">
      <formula>$B8=0</formula>
    </cfRule>
  </conditionalFormatting>
  <pageMargins left="0.7" right="0.7" top="1" bottom="0.75" header="0.3" footer="0.3"/>
  <pageSetup orientation="portrait" r:id="rId1"/>
  <headerFooter>
    <oddHeader>&amp;L&amp;G&amp;CTodays Date: &amp;D&amp;RMesker - 72 Hour Order</oddHeader>
    <oddFooter>&amp;RPage of &amp;P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4"/>
  <sheetViews>
    <sheetView workbookViewId="0">
      <pane ySplit="1" topLeftCell="A2" activePane="bottomLeft" state="frozen"/>
      <selection pane="bottomLeft" activeCell="A2" sqref="A2"/>
    </sheetView>
  </sheetViews>
  <sheetFormatPr defaultColWidth="9.109375" defaultRowHeight="13.2" x14ac:dyDescent="0.25"/>
  <cols>
    <col min="1" max="1" width="9.109375" style="48"/>
    <col min="2" max="2" width="54" style="48" customWidth="1"/>
    <col min="3" max="3" width="12.5546875" style="48" customWidth="1"/>
    <col min="4" max="4" width="39.109375" style="48" customWidth="1"/>
    <col min="5" max="5" width="10.33203125" style="48" bestFit="1" customWidth="1"/>
    <col min="6" max="7" width="23.88671875" style="48" customWidth="1"/>
    <col min="8" max="8" width="9.109375" style="48"/>
    <col min="9" max="9" width="10.33203125" style="48" bestFit="1" customWidth="1"/>
    <col min="10" max="10" width="8.6640625" style="48" bestFit="1" customWidth="1"/>
    <col min="11" max="11" width="11.33203125" style="48" bestFit="1" customWidth="1"/>
    <col min="12" max="12" width="9.109375" style="48"/>
    <col min="13" max="13" width="26" style="48" customWidth="1"/>
    <col min="14" max="16384" width="9.109375" style="48"/>
  </cols>
  <sheetData>
    <row r="1" spans="1:14" x14ac:dyDescent="0.25">
      <c r="A1" s="48" t="s">
        <v>22</v>
      </c>
      <c r="B1" s="13" t="s">
        <v>25</v>
      </c>
      <c r="C1" s="13" t="s">
        <v>229</v>
      </c>
      <c r="D1" s="13" t="s">
        <v>9</v>
      </c>
      <c r="E1" s="13" t="s">
        <v>24</v>
      </c>
      <c r="F1" s="13" t="s">
        <v>26</v>
      </c>
      <c r="G1" s="13" t="s">
        <v>23</v>
      </c>
      <c r="H1" s="13" t="s">
        <v>11</v>
      </c>
      <c r="I1" s="13" t="s">
        <v>19</v>
      </c>
      <c r="J1" s="13" t="s">
        <v>20</v>
      </c>
      <c r="K1" s="13" t="s">
        <v>21</v>
      </c>
      <c r="L1" s="13" t="s">
        <v>10</v>
      </c>
      <c r="M1" s="13" t="s">
        <v>27</v>
      </c>
      <c r="N1" s="13" t="s">
        <v>37</v>
      </c>
    </row>
    <row r="2" spans="1:14" x14ac:dyDescent="0.25">
      <c r="A2" s="52">
        <v>1</v>
      </c>
      <c r="B2" s="48" t="str">
        <f>'STOCK ITEMS'!D46</f>
        <v>N P 418 C4 3068F</v>
      </c>
      <c r="C2" s="48" t="str">
        <f>"(Part #: "&amp;'STOCK ITEMS'!M46&amp;")"</f>
        <v>(Part #: N807P1)</v>
      </c>
      <c r="D2" s="13" t="str">
        <f>IF('STOCK ITEMS'!B46&gt;0,B2&amp;" - "&amp;C2,"-")</f>
        <v>-</v>
      </c>
      <c r="E2" s="133">
        <v>2919000</v>
      </c>
      <c r="F2" s="49">
        <f>IF(D2="-",0,E2)</f>
        <v>0</v>
      </c>
      <c r="G2" s="49">
        <f>F2+A2</f>
        <v>1</v>
      </c>
      <c r="H2" s="48">
        <f t="shared" ref="H2:H71" si="0">RANK(G2,$G$2:$G$974,0)</f>
        <v>973</v>
      </c>
      <c r="I2" s="50">
        <f>IF($D2="-",0,'STOCK ITEMS'!N46)</f>
        <v>0</v>
      </c>
      <c r="J2" s="50">
        <f>IF($D2="-",0,'STOCK ITEMS'!O46)</f>
        <v>0</v>
      </c>
      <c r="K2" s="50">
        <f>IF($D2="-",0,'STOCK ITEMS'!P46)</f>
        <v>0</v>
      </c>
      <c r="L2" s="51">
        <f>IF($D2="-",0,'STOCK ITEMS'!B46)</f>
        <v>0</v>
      </c>
      <c r="M2" s="48" t="str">
        <f>D2</f>
        <v>-</v>
      </c>
      <c r="N2" s="48">
        <f>IF(L2&lt;1,0,J2/I2)</f>
        <v>0</v>
      </c>
    </row>
    <row r="3" spans="1:14" x14ac:dyDescent="0.25">
      <c r="A3" s="52">
        <v>2</v>
      </c>
      <c r="B3" s="48" t="str">
        <f>'STOCK ITEMS'!D47</f>
        <v>N P 418 C4 TURTLE 3068F</v>
      </c>
      <c r="C3" s="48" t="str">
        <f>"(Part #: "&amp;'STOCK ITEMS'!M47&amp;")"</f>
        <v>(Part #: N807P15)</v>
      </c>
      <c r="D3" s="13" t="str">
        <f>IF('STOCK ITEMS'!B47&gt;0,B3&amp;" - "&amp;C3,"-")</f>
        <v>-</v>
      </c>
      <c r="E3" s="133">
        <v>2916000</v>
      </c>
      <c r="F3" s="49">
        <f t="shared" ref="F3:F11" si="1">IF(D3="-",0,E3)</f>
        <v>0</v>
      </c>
      <c r="G3" s="49">
        <f t="shared" ref="G3:G11" si="2">F3+A3</f>
        <v>2</v>
      </c>
      <c r="H3" s="48">
        <f t="shared" si="0"/>
        <v>972</v>
      </c>
      <c r="I3" s="50">
        <f>IF($D3="-",0,'STOCK ITEMS'!N47)</f>
        <v>0</v>
      </c>
      <c r="J3" s="50">
        <f>IF($D3="-",0,'STOCK ITEMS'!O47)</f>
        <v>0</v>
      </c>
      <c r="K3" s="50">
        <f>IF($D3="-",0,'STOCK ITEMS'!P47)</f>
        <v>0</v>
      </c>
      <c r="L3" s="51">
        <f>IF($D3="-",0,'STOCK ITEMS'!B47)</f>
        <v>0</v>
      </c>
      <c r="M3" s="48" t="str">
        <f t="shared" ref="M3:M11" si="3">D3</f>
        <v>-</v>
      </c>
      <c r="N3" s="48">
        <f t="shared" ref="N3:N11" si="4">IF(L3&lt;1,0,J3/I3)</f>
        <v>0</v>
      </c>
    </row>
    <row r="4" spans="1:14" x14ac:dyDescent="0.25">
      <c r="A4" s="52">
        <v>3</v>
      </c>
      <c r="B4" s="48" t="str">
        <f>'STOCK ITEMS'!D48</f>
        <v>N P 418 MB 3068F</v>
      </c>
      <c r="C4" s="48" t="str">
        <f>"(Part #: "&amp;'STOCK ITEMS'!M48&amp;")"</f>
        <v>(Part #: N807P2)</v>
      </c>
      <c r="D4" s="13" t="str">
        <f>IF('STOCK ITEMS'!B48&gt;0,B4&amp;" - "&amp;C4,"-")</f>
        <v>-</v>
      </c>
      <c r="E4" s="133">
        <v>2913000</v>
      </c>
      <c r="F4" s="49">
        <f t="shared" si="1"/>
        <v>0</v>
      </c>
      <c r="G4" s="49">
        <f t="shared" si="2"/>
        <v>3</v>
      </c>
      <c r="H4" s="48">
        <f t="shared" si="0"/>
        <v>971</v>
      </c>
      <c r="I4" s="50">
        <f>IF($D4="-",0,'STOCK ITEMS'!N48)</f>
        <v>0</v>
      </c>
      <c r="J4" s="50">
        <f>IF($D4="-",0,'STOCK ITEMS'!O48)</f>
        <v>0</v>
      </c>
      <c r="K4" s="50">
        <f>IF($D4="-",0,'STOCK ITEMS'!P48)</f>
        <v>0</v>
      </c>
      <c r="L4" s="51">
        <f>IF($D4="-",0,'STOCK ITEMS'!B48)</f>
        <v>0</v>
      </c>
      <c r="M4" s="48" t="str">
        <f t="shared" si="3"/>
        <v>-</v>
      </c>
      <c r="N4" s="48">
        <f t="shared" si="4"/>
        <v>0</v>
      </c>
    </row>
    <row r="5" spans="1:14" x14ac:dyDescent="0.25">
      <c r="A5" s="52">
        <v>4</v>
      </c>
      <c r="B5" s="48" t="str">
        <f>'STOCK ITEMS'!D49</f>
        <v>N P 418 MBN 3068F</v>
      </c>
      <c r="C5" s="48" t="str">
        <f>"(Part #: "&amp;'STOCK ITEMS'!M49&amp;")"</f>
        <v>(Part #: N807P3)</v>
      </c>
      <c r="D5" s="13" t="str">
        <f>IF('STOCK ITEMS'!B49&gt;0,B5&amp;" - "&amp;C5,"-")</f>
        <v>-</v>
      </c>
      <c r="E5" s="133">
        <v>2910000</v>
      </c>
      <c r="F5" s="49">
        <f t="shared" si="1"/>
        <v>0</v>
      </c>
      <c r="G5" s="49">
        <f t="shared" si="2"/>
        <v>4</v>
      </c>
      <c r="H5" s="48">
        <f t="shared" si="0"/>
        <v>970</v>
      </c>
      <c r="I5" s="50">
        <f>IF($D5="-",0,'STOCK ITEMS'!N49)</f>
        <v>0</v>
      </c>
      <c r="J5" s="50">
        <f>IF($D5="-",0,'STOCK ITEMS'!O49)</f>
        <v>0</v>
      </c>
      <c r="K5" s="50">
        <f>IF($D5="-",0,'STOCK ITEMS'!P49)</f>
        <v>0</v>
      </c>
      <c r="L5" s="51">
        <f>IF($D5="-",0,'STOCK ITEMS'!B49)</f>
        <v>0</v>
      </c>
      <c r="M5" s="48" t="str">
        <f t="shared" si="3"/>
        <v>-</v>
      </c>
      <c r="N5" s="48">
        <f t="shared" si="4"/>
        <v>0</v>
      </c>
    </row>
    <row r="6" spans="1:14" x14ac:dyDescent="0.25">
      <c r="A6" s="52">
        <v>5</v>
      </c>
      <c r="B6" s="48" t="str">
        <f>'STOCK ITEMS'!D50</f>
        <v>N P 418 RP 3068F</v>
      </c>
      <c r="C6" s="48" t="str">
        <f>"(Part #: "&amp;'STOCK ITEMS'!M50&amp;")"</f>
        <v>(Part #: N807P4)</v>
      </c>
      <c r="D6" s="13" t="str">
        <f>IF('STOCK ITEMS'!B50&gt;0,B6&amp;" - "&amp;C6,"-")</f>
        <v>-</v>
      </c>
      <c r="E6" s="133">
        <v>2907000</v>
      </c>
      <c r="F6" s="49">
        <f t="shared" si="1"/>
        <v>0</v>
      </c>
      <c r="G6" s="49">
        <f t="shared" si="2"/>
        <v>5</v>
      </c>
      <c r="H6" s="48">
        <f t="shared" si="0"/>
        <v>969</v>
      </c>
      <c r="I6" s="50">
        <f>IF($D6="-",0,'STOCK ITEMS'!N50)</f>
        <v>0</v>
      </c>
      <c r="J6" s="50">
        <f>IF($D6="-",0,'STOCK ITEMS'!O50)</f>
        <v>0</v>
      </c>
      <c r="K6" s="50">
        <f>IF($D6="-",0,'STOCK ITEMS'!P50)</f>
        <v>0</v>
      </c>
      <c r="L6" s="51">
        <f>IF($D6="-",0,'STOCK ITEMS'!B50)</f>
        <v>0</v>
      </c>
      <c r="M6" s="48" t="str">
        <f t="shared" si="3"/>
        <v>-</v>
      </c>
      <c r="N6" s="48">
        <f t="shared" si="4"/>
        <v>0</v>
      </c>
    </row>
    <row r="7" spans="1:14" x14ac:dyDescent="0.25">
      <c r="A7" s="52">
        <v>6</v>
      </c>
      <c r="B7" s="48" t="str">
        <f>'STOCK ITEMS'!D51</f>
        <v>N P 418 C4 3070F</v>
      </c>
      <c r="C7" s="48" t="str">
        <f>"(Part #: "&amp;'STOCK ITEMS'!M51&amp;")"</f>
        <v>(Part #: N833P1)</v>
      </c>
      <c r="D7" s="13" t="str">
        <f>IF('STOCK ITEMS'!B51&gt;0,B7&amp;" - "&amp;C7,"-")</f>
        <v>-</v>
      </c>
      <c r="E7" s="133">
        <v>2904000</v>
      </c>
      <c r="F7" s="49">
        <f t="shared" si="1"/>
        <v>0</v>
      </c>
      <c r="G7" s="49">
        <f t="shared" si="2"/>
        <v>6</v>
      </c>
      <c r="H7" s="48">
        <f t="shared" si="0"/>
        <v>968</v>
      </c>
      <c r="I7" s="50">
        <f>IF($D7="-",0,'STOCK ITEMS'!N51)</f>
        <v>0</v>
      </c>
      <c r="J7" s="50">
        <f>IF($D7="-",0,'STOCK ITEMS'!O51)</f>
        <v>0</v>
      </c>
      <c r="K7" s="50">
        <f>IF($D7="-",0,'STOCK ITEMS'!P51)</f>
        <v>0</v>
      </c>
      <c r="L7" s="51">
        <f>IF($D7="-",0,'STOCK ITEMS'!B51)</f>
        <v>0</v>
      </c>
      <c r="M7" s="48" t="str">
        <f t="shared" si="3"/>
        <v>-</v>
      </c>
      <c r="N7" s="48">
        <f t="shared" si="4"/>
        <v>0</v>
      </c>
    </row>
    <row r="8" spans="1:14" x14ac:dyDescent="0.25">
      <c r="A8" s="52">
        <v>7</v>
      </c>
      <c r="B8" s="48" t="str">
        <f>'STOCK ITEMS'!D52</f>
        <v>N P 418 C4 TURTLE 3070F</v>
      </c>
      <c r="C8" s="48" t="str">
        <f>"(Part #: "&amp;'STOCK ITEMS'!M52&amp;")"</f>
        <v>(Part #: N833P15)</v>
      </c>
      <c r="D8" s="13" t="str">
        <f>IF('STOCK ITEMS'!B52&gt;0,B8&amp;" - "&amp;C8,"-")</f>
        <v>-</v>
      </c>
      <c r="E8" s="133">
        <v>2901000</v>
      </c>
      <c r="F8" s="49">
        <f t="shared" si="1"/>
        <v>0</v>
      </c>
      <c r="G8" s="49">
        <f t="shared" si="2"/>
        <v>7</v>
      </c>
      <c r="H8" s="48">
        <f t="shared" si="0"/>
        <v>967</v>
      </c>
      <c r="I8" s="50">
        <f>IF($D8="-",0,'STOCK ITEMS'!N52)</f>
        <v>0</v>
      </c>
      <c r="J8" s="50">
        <f>IF($D8="-",0,'STOCK ITEMS'!O52)</f>
        <v>0</v>
      </c>
      <c r="K8" s="50">
        <f>IF($D8="-",0,'STOCK ITEMS'!P52)</f>
        <v>0</v>
      </c>
      <c r="L8" s="51">
        <f>IF($D8="-",0,'STOCK ITEMS'!B52)</f>
        <v>0</v>
      </c>
      <c r="M8" s="48" t="str">
        <f t="shared" si="3"/>
        <v>-</v>
      </c>
      <c r="N8" s="48">
        <f t="shared" si="4"/>
        <v>0</v>
      </c>
    </row>
    <row r="9" spans="1:14" x14ac:dyDescent="0.25">
      <c r="A9" s="52">
        <v>8</v>
      </c>
      <c r="B9" s="48" t="str">
        <f>'STOCK ITEMS'!D53</f>
        <v>N P 418 MB 3070F</v>
      </c>
      <c r="C9" s="48" t="str">
        <f>"(Part #: "&amp;'STOCK ITEMS'!M53&amp;")"</f>
        <v>(Part #: N833P2)</v>
      </c>
      <c r="D9" s="13" t="str">
        <f>IF('STOCK ITEMS'!B53&gt;0,B9&amp;" - "&amp;C9,"-")</f>
        <v>-</v>
      </c>
      <c r="E9" s="133">
        <v>2898000</v>
      </c>
      <c r="F9" s="49">
        <f t="shared" si="1"/>
        <v>0</v>
      </c>
      <c r="G9" s="49">
        <f t="shared" si="2"/>
        <v>8</v>
      </c>
      <c r="H9" s="48">
        <f t="shared" si="0"/>
        <v>966</v>
      </c>
      <c r="I9" s="50">
        <f>IF($D9="-",0,'STOCK ITEMS'!N53)</f>
        <v>0</v>
      </c>
      <c r="J9" s="50">
        <f>IF($D9="-",0,'STOCK ITEMS'!O53)</f>
        <v>0</v>
      </c>
      <c r="K9" s="50">
        <f>IF($D9="-",0,'STOCK ITEMS'!P53)</f>
        <v>0</v>
      </c>
      <c r="L9" s="51">
        <f>IF($D9="-",0,'STOCK ITEMS'!B53)</f>
        <v>0</v>
      </c>
      <c r="M9" s="48" t="str">
        <f t="shared" si="3"/>
        <v>-</v>
      </c>
      <c r="N9" s="48">
        <f t="shared" si="4"/>
        <v>0</v>
      </c>
    </row>
    <row r="10" spans="1:14" x14ac:dyDescent="0.25">
      <c r="A10" s="52">
        <v>9</v>
      </c>
      <c r="B10" s="48" t="str">
        <f>'STOCK ITEMS'!D54</f>
        <v>N P 418 MBN 3070F</v>
      </c>
      <c r="C10" s="48" t="str">
        <f>"(Part #: "&amp;'STOCK ITEMS'!M54&amp;")"</f>
        <v>(Part #: N833P3)</v>
      </c>
      <c r="D10" s="13" t="str">
        <f>IF('STOCK ITEMS'!B54&gt;0,B10&amp;" - "&amp;C10,"-")</f>
        <v>-</v>
      </c>
      <c r="E10" s="133">
        <v>2895000</v>
      </c>
      <c r="F10" s="49">
        <f t="shared" si="1"/>
        <v>0</v>
      </c>
      <c r="G10" s="49">
        <f t="shared" si="2"/>
        <v>9</v>
      </c>
      <c r="H10" s="48">
        <f t="shared" si="0"/>
        <v>965</v>
      </c>
      <c r="I10" s="50">
        <f>IF($D10="-",0,'STOCK ITEMS'!N54)</f>
        <v>0</v>
      </c>
      <c r="J10" s="50">
        <f>IF($D10="-",0,'STOCK ITEMS'!O54)</f>
        <v>0</v>
      </c>
      <c r="K10" s="50">
        <f>IF($D10="-",0,'STOCK ITEMS'!P54)</f>
        <v>0</v>
      </c>
      <c r="L10" s="51">
        <f>IF($D10="-",0,'STOCK ITEMS'!B54)</f>
        <v>0</v>
      </c>
      <c r="M10" s="48" t="str">
        <f t="shared" si="3"/>
        <v>-</v>
      </c>
      <c r="N10" s="48">
        <f t="shared" si="4"/>
        <v>0</v>
      </c>
    </row>
    <row r="11" spans="1:14" x14ac:dyDescent="0.25">
      <c r="A11" s="52">
        <v>10</v>
      </c>
      <c r="B11" s="48" t="str">
        <f>'STOCK ITEMS'!D55</f>
        <v>N P 418 RP 3070F</v>
      </c>
      <c r="C11" s="48" t="str">
        <f>"(Part #: "&amp;'STOCK ITEMS'!M55&amp;")"</f>
        <v>(Part #: N833P4)</v>
      </c>
      <c r="D11" s="13" t="str">
        <f>IF('STOCK ITEMS'!B55&gt;0,B11&amp;" - "&amp;C11,"-")</f>
        <v>-</v>
      </c>
      <c r="E11" s="133">
        <v>2892000</v>
      </c>
      <c r="F11" s="49">
        <f t="shared" si="1"/>
        <v>0</v>
      </c>
      <c r="G11" s="49">
        <f t="shared" si="2"/>
        <v>10</v>
      </c>
      <c r="H11" s="48">
        <f t="shared" si="0"/>
        <v>964</v>
      </c>
      <c r="I11" s="50">
        <f>IF($D11="-",0,'STOCK ITEMS'!N55)</f>
        <v>0</v>
      </c>
      <c r="J11" s="50">
        <f>IF($D11="-",0,'STOCK ITEMS'!O55)</f>
        <v>0</v>
      </c>
      <c r="K11" s="50">
        <f>IF($D11="-",0,'STOCK ITEMS'!P55)</f>
        <v>0</v>
      </c>
      <c r="L11" s="51">
        <f>IF($D11="-",0,'STOCK ITEMS'!B55)</f>
        <v>0</v>
      </c>
      <c r="M11" s="48" t="str">
        <f t="shared" si="3"/>
        <v>-</v>
      </c>
      <c r="N11" s="48">
        <f t="shared" si="4"/>
        <v>0</v>
      </c>
    </row>
    <row r="12" spans="1:14" x14ac:dyDescent="0.25">
      <c r="A12" s="52">
        <v>11</v>
      </c>
      <c r="B12" s="48" t="s">
        <v>2</v>
      </c>
      <c r="C12" s="48" t="s">
        <v>2</v>
      </c>
      <c r="D12" s="13" t="s">
        <v>2</v>
      </c>
      <c r="E12" s="133">
        <v>2889000</v>
      </c>
      <c r="F12" s="49">
        <f t="shared" ref="F12:F34" si="5">IF(D12="-",0,E12)</f>
        <v>0</v>
      </c>
      <c r="G12" s="49">
        <f t="shared" ref="G12:G34" si="6">F12+A12</f>
        <v>11</v>
      </c>
      <c r="H12" s="48">
        <f t="shared" ref="H12:H34" si="7">RANK(G12,$G$2:$G$974,0)</f>
        <v>963</v>
      </c>
      <c r="I12" s="50">
        <f>IF($D12="-",0,'STOCK ITEMS'!N56)</f>
        <v>0</v>
      </c>
      <c r="J12" s="50">
        <f>IF($D12="-",0,'STOCK ITEMS'!O56)</f>
        <v>0</v>
      </c>
      <c r="K12" s="50">
        <f>IF($D12="-",0,'STOCK ITEMS'!P56)</f>
        <v>0</v>
      </c>
      <c r="L12" s="51">
        <f>IF($D12="-",0,'STOCK ITEMS'!B56)</f>
        <v>0</v>
      </c>
      <c r="M12" s="48" t="str">
        <f t="shared" ref="M12:M34" si="8">D12</f>
        <v>-</v>
      </c>
      <c r="N12" s="48">
        <f t="shared" ref="N12:N34" si="9">IF(L12&lt;1,0,J12/I12)</f>
        <v>0</v>
      </c>
    </row>
    <row r="13" spans="1:14" x14ac:dyDescent="0.25">
      <c r="A13" s="52">
        <v>12</v>
      </c>
      <c r="B13" s="48" t="s">
        <v>2</v>
      </c>
      <c r="C13" s="48" t="s">
        <v>2</v>
      </c>
      <c r="D13" s="13" t="s">
        <v>2</v>
      </c>
      <c r="E13" s="133">
        <v>2886000</v>
      </c>
      <c r="F13" s="49">
        <f t="shared" si="5"/>
        <v>0</v>
      </c>
      <c r="G13" s="49">
        <f t="shared" si="6"/>
        <v>12</v>
      </c>
      <c r="H13" s="48">
        <f t="shared" si="7"/>
        <v>962</v>
      </c>
      <c r="I13" s="50">
        <f>IF($D13="-",0,'STOCK ITEMS'!N57)</f>
        <v>0</v>
      </c>
      <c r="J13" s="50">
        <f>IF($D13="-",0,'STOCK ITEMS'!O57)</f>
        <v>0</v>
      </c>
      <c r="K13" s="50">
        <f>IF($D13="-",0,'STOCK ITEMS'!P57)</f>
        <v>0</v>
      </c>
      <c r="L13" s="51">
        <f>IF($D13="-",0,'STOCK ITEMS'!B57)</f>
        <v>0</v>
      </c>
      <c r="M13" s="48" t="str">
        <f t="shared" si="8"/>
        <v>-</v>
      </c>
      <c r="N13" s="48">
        <f t="shared" si="9"/>
        <v>0</v>
      </c>
    </row>
    <row r="14" spans="1:14" x14ac:dyDescent="0.25">
      <c r="A14" s="52">
        <v>13</v>
      </c>
      <c r="B14" s="48" t="s">
        <v>2</v>
      </c>
      <c r="C14" s="48" t="s">
        <v>2</v>
      </c>
      <c r="D14" s="13" t="s">
        <v>2</v>
      </c>
      <c r="E14" s="133">
        <v>2883000</v>
      </c>
      <c r="F14" s="49">
        <f t="shared" si="5"/>
        <v>0</v>
      </c>
      <c r="G14" s="49">
        <f t="shared" si="6"/>
        <v>13</v>
      </c>
      <c r="H14" s="48">
        <f t="shared" si="7"/>
        <v>961</v>
      </c>
      <c r="I14" s="50">
        <f>IF($D14="-",0,'STOCK ITEMS'!N58)</f>
        <v>0</v>
      </c>
      <c r="J14" s="50">
        <f>IF($D14="-",0,'STOCK ITEMS'!O58)</f>
        <v>0</v>
      </c>
      <c r="K14" s="50">
        <f>IF($D14="-",0,'STOCK ITEMS'!P58)</f>
        <v>0</v>
      </c>
      <c r="L14" s="51">
        <f>IF($D14="-",0,'STOCK ITEMS'!B58)</f>
        <v>0</v>
      </c>
      <c r="M14" s="48" t="str">
        <f t="shared" si="8"/>
        <v>-</v>
      </c>
      <c r="N14" s="48">
        <f t="shared" si="9"/>
        <v>0</v>
      </c>
    </row>
    <row r="15" spans="1:14" x14ac:dyDescent="0.25">
      <c r="A15" s="52">
        <v>14</v>
      </c>
      <c r="B15" s="48" t="str">
        <f>'STOCK ITEMS'!D59</f>
        <v xml:space="preserve">N P Z418 C4 3068F T GALV  </v>
      </c>
      <c r="C15" s="48" t="str">
        <f>"(Part #: "&amp;'STOCK ITEMS'!M59&amp;")"</f>
        <v>(Part #: NZ807P1MEFT)</v>
      </c>
      <c r="D15" s="13" t="str">
        <f>IF('STOCK ITEMS'!B59&gt;0,B15&amp;" - "&amp;C15,"-")</f>
        <v>-</v>
      </c>
      <c r="E15" s="133">
        <v>2880000</v>
      </c>
      <c r="F15" s="49">
        <f t="shared" si="5"/>
        <v>0</v>
      </c>
      <c r="G15" s="49">
        <f t="shared" si="6"/>
        <v>14</v>
      </c>
      <c r="H15" s="48">
        <f t="shared" si="7"/>
        <v>960</v>
      </c>
      <c r="I15" s="50">
        <f>IF($D15="-",0,'STOCK ITEMS'!N59)</f>
        <v>0</v>
      </c>
      <c r="J15" s="50">
        <f>IF($D15="-",0,'STOCK ITEMS'!O59)</f>
        <v>0</v>
      </c>
      <c r="K15" s="50">
        <f>IF($D15="-",0,'STOCK ITEMS'!P59)</f>
        <v>0</v>
      </c>
      <c r="L15" s="51">
        <f>IF($D15="-",0,'STOCK ITEMS'!B59)</f>
        <v>0</v>
      </c>
      <c r="M15" s="48" t="str">
        <f t="shared" si="8"/>
        <v>-</v>
      </c>
      <c r="N15" s="48">
        <f t="shared" si="9"/>
        <v>0</v>
      </c>
    </row>
    <row r="16" spans="1:14" x14ac:dyDescent="0.25">
      <c r="A16" s="52">
        <v>15</v>
      </c>
      <c r="B16" s="48" t="str">
        <f>'STOCK ITEMS'!D60</f>
        <v xml:space="preserve">N P Z418 C4 TURTLE 3068F T GALV  </v>
      </c>
      <c r="C16" s="48" t="str">
        <f>"(Part #: "&amp;'STOCK ITEMS'!M60&amp;")"</f>
        <v>(Part #: NZ807P15MEFT)</v>
      </c>
      <c r="D16" s="13" t="str">
        <f>IF('STOCK ITEMS'!B60&gt;0,B16&amp;" - "&amp;C16,"-")</f>
        <v>-</v>
      </c>
      <c r="E16" s="133">
        <v>2877000</v>
      </c>
      <c r="F16" s="49">
        <f t="shared" si="5"/>
        <v>0</v>
      </c>
      <c r="G16" s="49">
        <f t="shared" si="6"/>
        <v>15</v>
      </c>
      <c r="H16" s="48">
        <f t="shared" si="7"/>
        <v>959</v>
      </c>
      <c r="I16" s="50">
        <f>IF($D16="-",0,'STOCK ITEMS'!N60)</f>
        <v>0</v>
      </c>
      <c r="J16" s="50">
        <f>IF($D16="-",0,'STOCK ITEMS'!O60)</f>
        <v>0</v>
      </c>
      <c r="K16" s="50">
        <f>IF($D16="-",0,'STOCK ITEMS'!P60)</f>
        <v>0</v>
      </c>
      <c r="L16" s="51">
        <f>IF($D16="-",0,'STOCK ITEMS'!B60)</f>
        <v>0</v>
      </c>
      <c r="M16" s="48" t="str">
        <f t="shared" si="8"/>
        <v>-</v>
      </c>
      <c r="N16" s="48">
        <f t="shared" si="9"/>
        <v>0</v>
      </c>
    </row>
    <row r="17" spans="1:14" x14ac:dyDescent="0.25">
      <c r="A17" s="52">
        <v>16</v>
      </c>
      <c r="B17" s="48" t="str">
        <f>'STOCK ITEMS'!D61</f>
        <v xml:space="preserve">N P Z418 MB 3068F T GALV  </v>
      </c>
      <c r="C17" s="48" t="str">
        <f>"(Part #: "&amp;'STOCK ITEMS'!M61&amp;")"</f>
        <v>(Part #: NZ807P2MEFT)</v>
      </c>
      <c r="D17" s="13" t="str">
        <f>IF('STOCK ITEMS'!B61&gt;0,B17&amp;" - "&amp;C17,"-")</f>
        <v>-</v>
      </c>
      <c r="E17" s="133">
        <v>2874000</v>
      </c>
      <c r="F17" s="49">
        <f t="shared" si="5"/>
        <v>0</v>
      </c>
      <c r="G17" s="49">
        <f t="shared" si="6"/>
        <v>16</v>
      </c>
      <c r="H17" s="48">
        <f t="shared" si="7"/>
        <v>958</v>
      </c>
      <c r="I17" s="50">
        <f>IF($D17="-",0,'STOCK ITEMS'!N61)</f>
        <v>0</v>
      </c>
      <c r="J17" s="50">
        <f>IF($D17="-",0,'STOCK ITEMS'!O61)</f>
        <v>0</v>
      </c>
      <c r="K17" s="50">
        <f>IF($D17="-",0,'STOCK ITEMS'!P61)</f>
        <v>0</v>
      </c>
      <c r="L17" s="51">
        <f>IF($D17="-",0,'STOCK ITEMS'!B61)</f>
        <v>0</v>
      </c>
      <c r="M17" s="48" t="str">
        <f t="shared" si="8"/>
        <v>-</v>
      </c>
      <c r="N17" s="48">
        <f t="shared" si="9"/>
        <v>0</v>
      </c>
    </row>
    <row r="18" spans="1:14" x14ac:dyDescent="0.25">
      <c r="A18" s="52">
        <v>17</v>
      </c>
      <c r="B18" s="48" t="str">
        <f>'STOCK ITEMS'!D62</f>
        <v xml:space="preserve">N P Z418 MBN 3068F T GALV </v>
      </c>
      <c r="C18" s="48" t="str">
        <f>"(Part #: "&amp;'STOCK ITEMS'!M62&amp;")"</f>
        <v>(Part #: NZ807P3MEFT)</v>
      </c>
      <c r="D18" s="13" t="str">
        <f>IF('STOCK ITEMS'!B62&gt;0,B18&amp;" - "&amp;C18,"-")</f>
        <v>-</v>
      </c>
      <c r="E18" s="133">
        <v>2871000</v>
      </c>
      <c r="F18" s="49">
        <f t="shared" si="5"/>
        <v>0</v>
      </c>
      <c r="G18" s="49">
        <f t="shared" si="6"/>
        <v>17</v>
      </c>
      <c r="H18" s="48">
        <f t="shared" si="7"/>
        <v>957</v>
      </c>
      <c r="I18" s="50">
        <f>IF($D18="-",0,'STOCK ITEMS'!N62)</f>
        <v>0</v>
      </c>
      <c r="J18" s="50">
        <f>IF($D18="-",0,'STOCK ITEMS'!O62)</f>
        <v>0</v>
      </c>
      <c r="K18" s="50">
        <f>IF($D18="-",0,'STOCK ITEMS'!P62)</f>
        <v>0</v>
      </c>
      <c r="L18" s="51">
        <f>IF($D18="-",0,'STOCK ITEMS'!B62)</f>
        <v>0</v>
      </c>
      <c r="M18" s="48" t="str">
        <f t="shared" si="8"/>
        <v>-</v>
      </c>
      <c r="N18" s="48">
        <f t="shared" si="9"/>
        <v>0</v>
      </c>
    </row>
    <row r="19" spans="1:14" x14ac:dyDescent="0.25">
      <c r="A19" s="52">
        <v>18</v>
      </c>
      <c r="B19" s="48" t="str">
        <f>'STOCK ITEMS'!D63</f>
        <v xml:space="preserve">N P Z418 RP 3068F T GALV </v>
      </c>
      <c r="C19" s="48" t="str">
        <f>"(Part #: "&amp;'STOCK ITEMS'!M63&amp;")"</f>
        <v>(Part #: NZ807P4MEFT)</v>
      </c>
      <c r="D19" s="13" t="str">
        <f>IF('STOCK ITEMS'!B63&gt;0,B19&amp;" - "&amp;C19,"-")</f>
        <v>-</v>
      </c>
      <c r="E19" s="133">
        <v>2868000</v>
      </c>
      <c r="F19" s="49">
        <f t="shared" si="5"/>
        <v>0</v>
      </c>
      <c r="G19" s="49">
        <f t="shared" si="6"/>
        <v>18</v>
      </c>
      <c r="H19" s="48">
        <f t="shared" si="7"/>
        <v>956</v>
      </c>
      <c r="I19" s="50">
        <f>IF($D19="-",0,'STOCK ITEMS'!N63)</f>
        <v>0</v>
      </c>
      <c r="J19" s="50">
        <f>IF($D19="-",0,'STOCK ITEMS'!O63)</f>
        <v>0</v>
      </c>
      <c r="K19" s="50">
        <f>IF($D19="-",0,'STOCK ITEMS'!P63)</f>
        <v>0</v>
      </c>
      <c r="L19" s="51">
        <f>IF($D19="-",0,'STOCK ITEMS'!B63)</f>
        <v>0</v>
      </c>
      <c r="M19" s="48" t="str">
        <f t="shared" si="8"/>
        <v>-</v>
      </c>
      <c r="N19" s="48">
        <f t="shared" si="9"/>
        <v>0</v>
      </c>
    </row>
    <row r="20" spans="1:14" x14ac:dyDescent="0.25">
      <c r="A20" s="52">
        <v>19</v>
      </c>
      <c r="B20" s="48" t="s">
        <v>2</v>
      </c>
      <c r="C20" s="48" t="s">
        <v>2</v>
      </c>
      <c r="D20" s="13" t="s">
        <v>2</v>
      </c>
      <c r="E20" s="133">
        <v>2865000</v>
      </c>
      <c r="F20" s="49">
        <f t="shared" si="5"/>
        <v>0</v>
      </c>
      <c r="G20" s="49">
        <f t="shared" si="6"/>
        <v>19</v>
      </c>
      <c r="H20" s="48">
        <f t="shared" si="7"/>
        <v>955</v>
      </c>
      <c r="I20" s="50">
        <f>IF($D20="-",0,'STOCK ITEMS'!N64)</f>
        <v>0</v>
      </c>
      <c r="J20" s="50">
        <f>IF($D20="-",0,'STOCK ITEMS'!O64)</f>
        <v>0</v>
      </c>
      <c r="K20" s="50">
        <f>IF($D20="-",0,'STOCK ITEMS'!P64)</f>
        <v>0</v>
      </c>
      <c r="L20" s="51">
        <f>IF($D20="-",0,'STOCK ITEMS'!B64)</f>
        <v>0</v>
      </c>
      <c r="M20" s="48" t="str">
        <f t="shared" si="8"/>
        <v>-</v>
      </c>
      <c r="N20" s="48">
        <f t="shared" si="9"/>
        <v>0</v>
      </c>
    </row>
    <row r="21" spans="1:14" x14ac:dyDescent="0.25">
      <c r="A21" s="52">
        <v>20</v>
      </c>
      <c r="B21" s="48" t="s">
        <v>2</v>
      </c>
      <c r="C21" s="48" t="s">
        <v>2</v>
      </c>
      <c r="D21" s="13" t="s">
        <v>2</v>
      </c>
      <c r="E21" s="133">
        <v>2862000</v>
      </c>
      <c r="F21" s="49">
        <f t="shared" si="5"/>
        <v>0</v>
      </c>
      <c r="G21" s="49">
        <f t="shared" si="6"/>
        <v>20</v>
      </c>
      <c r="H21" s="48">
        <f t="shared" si="7"/>
        <v>954</v>
      </c>
      <c r="I21" s="50">
        <f>IF($D21="-",0,'STOCK ITEMS'!N65)</f>
        <v>0</v>
      </c>
      <c r="J21" s="50">
        <f>IF($D21="-",0,'STOCK ITEMS'!O65)</f>
        <v>0</v>
      </c>
      <c r="K21" s="50">
        <f>IF($D21="-",0,'STOCK ITEMS'!P65)</f>
        <v>0</v>
      </c>
      <c r="L21" s="51">
        <f>IF($D21="-",0,'STOCK ITEMS'!B65)</f>
        <v>0</v>
      </c>
      <c r="M21" s="48" t="str">
        <f t="shared" si="8"/>
        <v>-</v>
      </c>
      <c r="N21" s="48">
        <f t="shared" si="9"/>
        <v>0</v>
      </c>
    </row>
    <row r="22" spans="1:14" x14ac:dyDescent="0.25">
      <c r="A22" s="52">
        <v>21</v>
      </c>
      <c r="B22" s="48" t="s">
        <v>2</v>
      </c>
      <c r="C22" s="48" t="s">
        <v>2</v>
      </c>
      <c r="D22" s="13" t="s">
        <v>2</v>
      </c>
      <c r="E22" s="133">
        <v>2859000</v>
      </c>
      <c r="F22" s="49">
        <f t="shared" si="5"/>
        <v>0</v>
      </c>
      <c r="G22" s="49">
        <f t="shared" si="6"/>
        <v>21</v>
      </c>
      <c r="H22" s="48">
        <f t="shared" si="7"/>
        <v>953</v>
      </c>
      <c r="I22" s="50">
        <f>IF($D22="-",0,'STOCK ITEMS'!N66)</f>
        <v>0</v>
      </c>
      <c r="J22" s="50">
        <f>IF($D22="-",0,'STOCK ITEMS'!O66)</f>
        <v>0</v>
      </c>
      <c r="K22" s="50">
        <f>IF($D22="-",0,'STOCK ITEMS'!P66)</f>
        <v>0</v>
      </c>
      <c r="L22" s="51">
        <f>IF($D22="-",0,'STOCK ITEMS'!B66)</f>
        <v>0</v>
      </c>
      <c r="M22" s="48" t="str">
        <f t="shared" si="8"/>
        <v>-</v>
      </c>
      <c r="N22" s="48">
        <f t="shared" si="9"/>
        <v>0</v>
      </c>
    </row>
    <row r="23" spans="1:14" x14ac:dyDescent="0.25">
      <c r="A23" s="52">
        <v>22</v>
      </c>
      <c r="B23" s="48" t="str">
        <f>'STOCK ITEMS'!D67</f>
        <v xml:space="preserve">N P Z418 C4 3070F T GALV  </v>
      </c>
      <c r="C23" s="48" t="str">
        <f>"(Part #: "&amp;'STOCK ITEMS'!M67&amp;")"</f>
        <v>(Part #: NZ833P1MEFT)</v>
      </c>
      <c r="D23" s="13" t="str">
        <f>IF('STOCK ITEMS'!B67&gt;0,B23&amp;" - "&amp;C23,"-")</f>
        <v>-</v>
      </c>
      <c r="E23" s="133">
        <v>2856000</v>
      </c>
      <c r="F23" s="49">
        <f t="shared" si="5"/>
        <v>0</v>
      </c>
      <c r="G23" s="49">
        <f t="shared" si="6"/>
        <v>22</v>
      </c>
      <c r="H23" s="48">
        <f t="shared" si="7"/>
        <v>952</v>
      </c>
      <c r="I23" s="50">
        <f>IF($D23="-",0,'STOCK ITEMS'!N67)</f>
        <v>0</v>
      </c>
      <c r="J23" s="50">
        <f>IF($D23="-",0,'STOCK ITEMS'!O67)</f>
        <v>0</v>
      </c>
      <c r="K23" s="50">
        <f>IF($D23="-",0,'STOCK ITEMS'!P67)</f>
        <v>0</v>
      </c>
      <c r="L23" s="51">
        <f>IF($D23="-",0,'STOCK ITEMS'!B67)</f>
        <v>0</v>
      </c>
      <c r="M23" s="48" t="str">
        <f t="shared" si="8"/>
        <v>-</v>
      </c>
      <c r="N23" s="48">
        <f t="shared" si="9"/>
        <v>0</v>
      </c>
    </row>
    <row r="24" spans="1:14" x14ac:dyDescent="0.25">
      <c r="A24" s="52">
        <v>23</v>
      </c>
      <c r="B24" s="48" t="str">
        <f>'STOCK ITEMS'!D68</f>
        <v xml:space="preserve">N P Z418 C4 TURTLE 3070F T GALV  </v>
      </c>
      <c r="C24" s="48" t="str">
        <f>"(Part #: "&amp;'STOCK ITEMS'!M68&amp;")"</f>
        <v>(Part #: NZ833P15MEFT)</v>
      </c>
      <c r="D24" s="13" t="str">
        <f>IF('STOCK ITEMS'!B68&gt;0,B24&amp;" - "&amp;C24,"-")</f>
        <v>-</v>
      </c>
      <c r="E24" s="133">
        <v>2853000</v>
      </c>
      <c r="F24" s="49">
        <f t="shared" si="5"/>
        <v>0</v>
      </c>
      <c r="G24" s="49">
        <f t="shared" si="6"/>
        <v>23</v>
      </c>
      <c r="H24" s="48">
        <f t="shared" si="7"/>
        <v>951</v>
      </c>
      <c r="I24" s="50">
        <f>IF($D24="-",0,'STOCK ITEMS'!N68)</f>
        <v>0</v>
      </c>
      <c r="J24" s="50">
        <f>IF($D24="-",0,'STOCK ITEMS'!O68)</f>
        <v>0</v>
      </c>
      <c r="K24" s="50">
        <f>IF($D24="-",0,'STOCK ITEMS'!P68)</f>
        <v>0</v>
      </c>
      <c r="L24" s="51">
        <f>IF($D24="-",0,'STOCK ITEMS'!B68)</f>
        <v>0</v>
      </c>
      <c r="M24" s="48" t="str">
        <f t="shared" si="8"/>
        <v>-</v>
      </c>
      <c r="N24" s="48">
        <f t="shared" si="9"/>
        <v>0</v>
      </c>
    </row>
    <row r="25" spans="1:14" x14ac:dyDescent="0.25">
      <c r="A25" s="52">
        <v>24</v>
      </c>
      <c r="B25" s="48" t="str">
        <f>'STOCK ITEMS'!D69</f>
        <v xml:space="preserve">N P Z418 MB 3070F T GALV  </v>
      </c>
      <c r="C25" s="48" t="str">
        <f>"(Part #: "&amp;'STOCK ITEMS'!M69&amp;")"</f>
        <v>(Part #: NZ833P2MEFT)</v>
      </c>
      <c r="D25" s="13" t="str">
        <f>IF('STOCK ITEMS'!B69&gt;0,B25&amp;" - "&amp;C25,"-")</f>
        <v>-</v>
      </c>
      <c r="E25" s="133">
        <v>2850000</v>
      </c>
      <c r="F25" s="49">
        <f t="shared" si="5"/>
        <v>0</v>
      </c>
      <c r="G25" s="49">
        <f t="shared" si="6"/>
        <v>24</v>
      </c>
      <c r="H25" s="48">
        <f t="shared" si="7"/>
        <v>950</v>
      </c>
      <c r="I25" s="50">
        <f>IF($D25="-",0,'STOCK ITEMS'!N69)</f>
        <v>0</v>
      </c>
      <c r="J25" s="50">
        <f>IF($D25="-",0,'STOCK ITEMS'!O69)</f>
        <v>0</v>
      </c>
      <c r="K25" s="50">
        <f>IF($D25="-",0,'STOCK ITEMS'!P69)</f>
        <v>0</v>
      </c>
      <c r="L25" s="51">
        <f>IF($D25="-",0,'STOCK ITEMS'!B69)</f>
        <v>0</v>
      </c>
      <c r="M25" s="48" t="str">
        <f t="shared" si="8"/>
        <v>-</v>
      </c>
      <c r="N25" s="48">
        <f t="shared" si="9"/>
        <v>0</v>
      </c>
    </row>
    <row r="26" spans="1:14" x14ac:dyDescent="0.25">
      <c r="A26" s="52">
        <v>25</v>
      </c>
      <c r="B26" s="48" t="str">
        <f>'STOCK ITEMS'!D70</f>
        <v xml:space="preserve">N P Z418 MBN 3070F T GALV  </v>
      </c>
      <c r="C26" s="48" t="str">
        <f>"(Part #: "&amp;'STOCK ITEMS'!M70&amp;")"</f>
        <v>(Part #: NZ833P3MEFT)</v>
      </c>
      <c r="D26" s="13" t="str">
        <f>IF('STOCK ITEMS'!B70&gt;0,B26&amp;" - "&amp;C26,"-")</f>
        <v>-</v>
      </c>
      <c r="E26" s="133">
        <v>2847000</v>
      </c>
      <c r="F26" s="49">
        <f t="shared" si="5"/>
        <v>0</v>
      </c>
      <c r="G26" s="49">
        <f t="shared" si="6"/>
        <v>25</v>
      </c>
      <c r="H26" s="48">
        <f t="shared" si="7"/>
        <v>949</v>
      </c>
      <c r="I26" s="50">
        <f>IF($D26="-",0,'STOCK ITEMS'!N70)</f>
        <v>0</v>
      </c>
      <c r="J26" s="50">
        <f>IF($D26="-",0,'STOCK ITEMS'!O70)</f>
        <v>0</v>
      </c>
      <c r="K26" s="50">
        <f>IF($D26="-",0,'STOCK ITEMS'!P70)</f>
        <v>0</v>
      </c>
      <c r="L26" s="51">
        <f>IF($D26="-",0,'STOCK ITEMS'!B70)</f>
        <v>0</v>
      </c>
      <c r="M26" s="48" t="str">
        <f t="shared" si="8"/>
        <v>-</v>
      </c>
      <c r="N26" s="48">
        <f t="shared" si="9"/>
        <v>0</v>
      </c>
    </row>
    <row r="27" spans="1:14" x14ac:dyDescent="0.25">
      <c r="A27" s="52">
        <v>26</v>
      </c>
      <c r="B27" s="48" t="str">
        <f>'STOCK ITEMS'!D71</f>
        <v xml:space="preserve">N P Z418 RP 3070F T GALV </v>
      </c>
      <c r="C27" s="48" t="str">
        <f>"(Part #: "&amp;'STOCK ITEMS'!M71&amp;")"</f>
        <v>(Part #: NZ833P4MEFT)</v>
      </c>
      <c r="D27" s="13" t="str">
        <f>IF('STOCK ITEMS'!B71&gt;0,B27&amp;" - "&amp;C27,"-")</f>
        <v>-</v>
      </c>
      <c r="E27" s="133">
        <v>2844000</v>
      </c>
      <c r="F27" s="49">
        <f t="shared" si="5"/>
        <v>0</v>
      </c>
      <c r="G27" s="49">
        <f t="shared" si="6"/>
        <v>26</v>
      </c>
      <c r="H27" s="48">
        <f t="shared" si="7"/>
        <v>948</v>
      </c>
      <c r="I27" s="50">
        <f>IF($D27="-",0,'STOCK ITEMS'!N71)</f>
        <v>0</v>
      </c>
      <c r="J27" s="50">
        <f>IF($D27="-",0,'STOCK ITEMS'!O71)</f>
        <v>0</v>
      </c>
      <c r="K27" s="50">
        <f>IF($D27="-",0,'STOCK ITEMS'!P71)</f>
        <v>0</v>
      </c>
      <c r="L27" s="51">
        <f>IF($D27="-",0,'STOCK ITEMS'!B71)</f>
        <v>0</v>
      </c>
      <c r="M27" s="48" t="str">
        <f t="shared" si="8"/>
        <v>-</v>
      </c>
      <c r="N27" s="48">
        <f t="shared" si="9"/>
        <v>0</v>
      </c>
    </row>
    <row r="28" spans="1:14" x14ac:dyDescent="0.25">
      <c r="A28" s="52">
        <v>27</v>
      </c>
      <c r="B28" s="48" t="s">
        <v>2</v>
      </c>
      <c r="C28" s="48" t="s">
        <v>2</v>
      </c>
      <c r="D28" s="13" t="s">
        <v>2</v>
      </c>
      <c r="E28" s="133">
        <v>2841000</v>
      </c>
      <c r="F28" s="49">
        <f t="shared" si="5"/>
        <v>0</v>
      </c>
      <c r="G28" s="49">
        <f t="shared" si="6"/>
        <v>27</v>
      </c>
      <c r="H28" s="48">
        <f t="shared" si="7"/>
        <v>947</v>
      </c>
      <c r="I28" s="50">
        <f>IF($D28="-",0,'STOCK ITEMS'!N72)</f>
        <v>0</v>
      </c>
      <c r="J28" s="50">
        <f>IF($D28="-",0,'STOCK ITEMS'!O72)</f>
        <v>0</v>
      </c>
      <c r="K28" s="50">
        <f>IF($D28="-",0,'STOCK ITEMS'!P72)</f>
        <v>0</v>
      </c>
      <c r="L28" s="51">
        <f>IF($D28="-",0,'STOCK ITEMS'!B72)</f>
        <v>0</v>
      </c>
      <c r="M28" s="48" t="str">
        <f t="shared" si="8"/>
        <v>-</v>
      </c>
      <c r="N28" s="48">
        <f t="shared" si="9"/>
        <v>0</v>
      </c>
    </row>
    <row r="29" spans="1:14" x14ac:dyDescent="0.25">
      <c r="A29" s="52">
        <v>28</v>
      </c>
      <c r="B29" s="48" t="s">
        <v>2</v>
      </c>
      <c r="C29" s="48" t="s">
        <v>2</v>
      </c>
      <c r="D29" s="13" t="s">
        <v>2</v>
      </c>
      <c r="E29" s="133">
        <v>2838000</v>
      </c>
      <c r="F29" s="49">
        <f t="shared" si="5"/>
        <v>0</v>
      </c>
      <c r="G29" s="49">
        <f t="shared" si="6"/>
        <v>28</v>
      </c>
      <c r="H29" s="48">
        <f t="shared" si="7"/>
        <v>946</v>
      </c>
      <c r="I29" s="50">
        <f>IF($D29="-",0,'STOCK ITEMS'!N73)</f>
        <v>0</v>
      </c>
      <c r="J29" s="50">
        <f>IF($D29="-",0,'STOCK ITEMS'!O73)</f>
        <v>0</v>
      </c>
      <c r="K29" s="50">
        <f>IF($D29="-",0,'STOCK ITEMS'!P73)</f>
        <v>0</v>
      </c>
      <c r="L29" s="51">
        <f>IF($D29="-",0,'STOCK ITEMS'!B73)</f>
        <v>0</v>
      </c>
      <c r="M29" s="48" t="str">
        <f t="shared" si="8"/>
        <v>-</v>
      </c>
      <c r="N29" s="48">
        <f t="shared" si="9"/>
        <v>0</v>
      </c>
    </row>
    <row r="30" spans="1:14" x14ac:dyDescent="0.25">
      <c r="A30" s="52">
        <v>29</v>
      </c>
      <c r="B30" s="48" t="s">
        <v>2</v>
      </c>
      <c r="C30" s="48" t="s">
        <v>2</v>
      </c>
      <c r="D30" s="13" t="s">
        <v>2</v>
      </c>
      <c r="E30" s="133">
        <v>2835000</v>
      </c>
      <c r="F30" s="49">
        <f t="shared" si="5"/>
        <v>0</v>
      </c>
      <c r="G30" s="49">
        <f t="shared" si="6"/>
        <v>29</v>
      </c>
      <c r="H30" s="48">
        <f t="shared" si="7"/>
        <v>945</v>
      </c>
      <c r="I30" s="50">
        <f>IF($D30="-",0,'STOCK ITEMS'!N74)</f>
        <v>0</v>
      </c>
      <c r="J30" s="50">
        <f>IF($D30="-",0,'STOCK ITEMS'!O74)</f>
        <v>0</v>
      </c>
      <c r="K30" s="50">
        <f>IF($D30="-",0,'STOCK ITEMS'!P74)</f>
        <v>0</v>
      </c>
      <c r="L30" s="51">
        <f>IF($D30="-",0,'STOCK ITEMS'!B74)</f>
        <v>0</v>
      </c>
      <c r="M30" s="48" t="str">
        <f t="shared" si="8"/>
        <v>-</v>
      </c>
      <c r="N30" s="48">
        <f t="shared" si="9"/>
        <v>0</v>
      </c>
    </row>
    <row r="31" spans="1:14" x14ac:dyDescent="0.25">
      <c r="A31" s="52">
        <v>30</v>
      </c>
      <c r="B31" s="48" t="str">
        <f>'STOCK ITEMS'!D75</f>
        <v>N P Z418 C4 3068F T GALV STEELCRAFT</v>
      </c>
      <c r="C31" s="48" t="str">
        <f>"(Part #: "&amp;'STOCK ITEMS'!M75&amp;")"</f>
        <v>(Part #: NZ807P1SCFT)</v>
      </c>
      <c r="D31" s="13" t="str">
        <f>IF('STOCK ITEMS'!B75&gt;0,B31&amp;" - "&amp;C31,"-")</f>
        <v>-</v>
      </c>
      <c r="E31" s="133">
        <v>2832000</v>
      </c>
      <c r="F31" s="49">
        <f t="shared" si="5"/>
        <v>0</v>
      </c>
      <c r="G31" s="49">
        <f t="shared" si="6"/>
        <v>30</v>
      </c>
      <c r="H31" s="48">
        <f t="shared" si="7"/>
        <v>944</v>
      </c>
      <c r="I31" s="50">
        <f>IF($D31="-",0,'STOCK ITEMS'!N75)</f>
        <v>0</v>
      </c>
      <c r="J31" s="50">
        <f>IF($D31="-",0,'STOCK ITEMS'!O75)</f>
        <v>0</v>
      </c>
      <c r="K31" s="50">
        <f>IF($D31="-",0,'STOCK ITEMS'!P75)</f>
        <v>0</v>
      </c>
      <c r="L31" s="51">
        <f>IF($D31="-",0,'STOCK ITEMS'!B75)</f>
        <v>0</v>
      </c>
      <c r="M31" s="48" t="str">
        <f t="shared" si="8"/>
        <v>-</v>
      </c>
      <c r="N31" s="48">
        <f t="shared" si="9"/>
        <v>0</v>
      </c>
    </row>
    <row r="32" spans="1:14" x14ac:dyDescent="0.25">
      <c r="A32" s="52">
        <v>31</v>
      </c>
      <c r="B32" s="48" t="s">
        <v>2</v>
      </c>
      <c r="C32" s="48" t="s">
        <v>2</v>
      </c>
      <c r="D32" s="13" t="s">
        <v>2</v>
      </c>
      <c r="E32" s="133">
        <v>2829000</v>
      </c>
      <c r="F32" s="49">
        <f t="shared" si="5"/>
        <v>0</v>
      </c>
      <c r="G32" s="49">
        <f t="shared" si="6"/>
        <v>31</v>
      </c>
      <c r="H32" s="48">
        <f t="shared" si="7"/>
        <v>943</v>
      </c>
      <c r="I32" s="50">
        <f>IF($D32="-",0,'STOCK ITEMS'!N76)</f>
        <v>0</v>
      </c>
      <c r="J32" s="50">
        <f>IF($D32="-",0,'STOCK ITEMS'!O76)</f>
        <v>0</v>
      </c>
      <c r="K32" s="50">
        <f>IF($D32="-",0,'STOCK ITEMS'!P76)</f>
        <v>0</v>
      </c>
      <c r="L32" s="51">
        <f>IF($D32="-",0,'STOCK ITEMS'!B76)</f>
        <v>0</v>
      </c>
      <c r="M32" s="48" t="str">
        <f t="shared" si="8"/>
        <v>-</v>
      </c>
      <c r="N32" s="48">
        <f t="shared" si="9"/>
        <v>0</v>
      </c>
    </row>
    <row r="33" spans="1:14" x14ac:dyDescent="0.25">
      <c r="A33" s="52">
        <v>32</v>
      </c>
      <c r="B33" s="48" t="s">
        <v>2</v>
      </c>
      <c r="C33" s="48" t="s">
        <v>2</v>
      </c>
      <c r="D33" s="13" t="s">
        <v>2</v>
      </c>
      <c r="E33" s="133">
        <v>2826000</v>
      </c>
      <c r="F33" s="49">
        <f t="shared" si="5"/>
        <v>0</v>
      </c>
      <c r="G33" s="49">
        <f t="shared" si="6"/>
        <v>32</v>
      </c>
      <c r="H33" s="48">
        <f t="shared" si="7"/>
        <v>942</v>
      </c>
      <c r="I33" s="50">
        <f>IF($D33="-",0,'STOCK ITEMS'!N77)</f>
        <v>0</v>
      </c>
      <c r="J33" s="50">
        <f>IF($D33="-",0,'STOCK ITEMS'!O77)</f>
        <v>0</v>
      </c>
      <c r="K33" s="50">
        <f>IF($D33="-",0,'STOCK ITEMS'!P77)</f>
        <v>0</v>
      </c>
      <c r="L33" s="51">
        <f>IF($D33="-",0,'STOCK ITEMS'!B77)</f>
        <v>0</v>
      </c>
      <c r="M33" s="48" t="str">
        <f t="shared" si="8"/>
        <v>-</v>
      </c>
      <c r="N33" s="48">
        <f t="shared" si="9"/>
        <v>0</v>
      </c>
    </row>
    <row r="34" spans="1:14" x14ac:dyDescent="0.25">
      <c r="A34" s="52">
        <v>33</v>
      </c>
      <c r="B34" s="48" t="s">
        <v>2</v>
      </c>
      <c r="C34" s="48" t="s">
        <v>2</v>
      </c>
      <c r="D34" s="13" t="s">
        <v>2</v>
      </c>
      <c r="E34" s="133">
        <v>2823000</v>
      </c>
      <c r="F34" s="49">
        <f t="shared" si="5"/>
        <v>0</v>
      </c>
      <c r="G34" s="49">
        <f t="shared" si="6"/>
        <v>33</v>
      </c>
      <c r="H34" s="48">
        <f t="shared" si="7"/>
        <v>941</v>
      </c>
      <c r="I34" s="50">
        <f>IF($D34="-",0,'STOCK ITEMS'!N78)</f>
        <v>0</v>
      </c>
      <c r="J34" s="50">
        <f>IF($D34="-",0,'STOCK ITEMS'!O78)</f>
        <v>0</v>
      </c>
      <c r="K34" s="50">
        <f>IF($D34="-",0,'STOCK ITEMS'!P78)</f>
        <v>0</v>
      </c>
      <c r="L34" s="51">
        <f>IF($D34="-",0,'STOCK ITEMS'!B78)</f>
        <v>0</v>
      </c>
      <c r="M34" s="48" t="str">
        <f t="shared" si="8"/>
        <v>-</v>
      </c>
      <c r="N34" s="48">
        <f t="shared" si="9"/>
        <v>0</v>
      </c>
    </row>
    <row r="35" spans="1:14" x14ac:dyDescent="0.25">
      <c r="A35" s="52">
        <v>34</v>
      </c>
      <c r="B35" s="48" t="str">
        <f>'STOCK ITEMS'!D79</f>
        <v>N P Z418 C4 3070F T GALV STEELCRAFT</v>
      </c>
      <c r="C35" s="48" t="str">
        <f>"(Part #: "&amp;'STOCK ITEMS'!M79&amp;")"</f>
        <v>(Part #: NZ833P1SCFT)</v>
      </c>
      <c r="D35" s="13" t="str">
        <f>IF('STOCK ITEMS'!B79&gt;0,B35&amp;" - "&amp;C35,"-")</f>
        <v>-</v>
      </c>
      <c r="E35" s="133">
        <v>2820000</v>
      </c>
      <c r="F35" s="49">
        <f t="shared" ref="F35:F85" si="10">IF(D35="-",0,E35)</f>
        <v>0</v>
      </c>
      <c r="G35" s="49">
        <f t="shared" ref="G35:G85" si="11">F35+A35</f>
        <v>34</v>
      </c>
      <c r="H35" s="48">
        <f t="shared" si="0"/>
        <v>940</v>
      </c>
      <c r="I35" s="50">
        <f>IF($D35="-",0,'STOCK ITEMS'!N79)</f>
        <v>0</v>
      </c>
      <c r="J35" s="50">
        <f>IF($D35="-",0,'STOCK ITEMS'!O79)</f>
        <v>0</v>
      </c>
      <c r="K35" s="50">
        <f>IF($D35="-",0,'STOCK ITEMS'!P79)</f>
        <v>0</v>
      </c>
      <c r="L35" s="51">
        <f>IF($D35="-",0,'STOCK ITEMS'!B79)</f>
        <v>0</v>
      </c>
      <c r="M35" s="48" t="str">
        <f t="shared" ref="M35:M85" si="12">D35</f>
        <v>-</v>
      </c>
      <c r="N35" s="48">
        <f t="shared" ref="N35:N85" si="13">IF(L35&lt;1,0,J35/I35)</f>
        <v>0</v>
      </c>
    </row>
    <row r="36" spans="1:14" x14ac:dyDescent="0.25">
      <c r="A36" s="52">
        <v>35</v>
      </c>
      <c r="B36" s="48" t="str">
        <f>'STOCK ITEMS'!D80</f>
        <v>N P Z418 MB 3070F T GALV STEELCRAFT</v>
      </c>
      <c r="C36" s="48" t="str">
        <f>"(Part #: "&amp;'STOCK ITEMS'!M80&amp;")"</f>
        <v>(Part #: NZ833P2SCFT)</v>
      </c>
      <c r="D36" s="13" t="str">
        <f>IF('STOCK ITEMS'!B80&gt;0,B36&amp;" - "&amp;C36,"-")</f>
        <v>-</v>
      </c>
      <c r="E36" s="133">
        <v>2817000</v>
      </c>
      <c r="F36" s="49">
        <f t="shared" si="10"/>
        <v>0</v>
      </c>
      <c r="G36" s="49">
        <f t="shared" si="11"/>
        <v>35</v>
      </c>
      <c r="H36" s="48">
        <f t="shared" si="0"/>
        <v>939</v>
      </c>
      <c r="I36" s="50">
        <f>IF($D36="-",0,'STOCK ITEMS'!N80)</f>
        <v>0</v>
      </c>
      <c r="J36" s="50">
        <f>IF($D36="-",0,'STOCK ITEMS'!O80)</f>
        <v>0</v>
      </c>
      <c r="K36" s="50">
        <f>IF($D36="-",0,'STOCK ITEMS'!P80)</f>
        <v>0</v>
      </c>
      <c r="L36" s="51">
        <f>IF($D36="-",0,'STOCK ITEMS'!B80)</f>
        <v>0</v>
      </c>
      <c r="M36" s="48" t="str">
        <f t="shared" si="12"/>
        <v>-</v>
      </c>
      <c r="N36" s="48">
        <f t="shared" si="13"/>
        <v>0</v>
      </c>
    </row>
    <row r="37" spans="1:14" x14ac:dyDescent="0.25">
      <c r="A37" s="52">
        <v>36</v>
      </c>
      <c r="B37" s="48" t="str">
        <f>'STOCK ITEMS'!D81</f>
        <v>N P Z418 RP 3070F T GALV STEELCRAFT</v>
      </c>
      <c r="C37" s="48" t="str">
        <f>"(Part #: "&amp;'STOCK ITEMS'!M81&amp;")"</f>
        <v>(Part #: NZ833P4SCFT)</v>
      </c>
      <c r="D37" s="13" t="str">
        <f>IF('STOCK ITEMS'!B81&gt;0,B37&amp;" - "&amp;C37,"-")</f>
        <v>-</v>
      </c>
      <c r="E37" s="133">
        <v>2814000</v>
      </c>
      <c r="F37" s="49">
        <f t="shared" si="10"/>
        <v>0</v>
      </c>
      <c r="G37" s="49">
        <f t="shared" si="11"/>
        <v>36</v>
      </c>
      <c r="H37" s="48">
        <f t="shared" si="0"/>
        <v>938</v>
      </c>
      <c r="I37" s="50">
        <f>IF($D37="-",0,'STOCK ITEMS'!N81)</f>
        <v>0</v>
      </c>
      <c r="J37" s="50">
        <f>IF($D37="-",0,'STOCK ITEMS'!O81)</f>
        <v>0</v>
      </c>
      <c r="K37" s="50">
        <f>IF($D37="-",0,'STOCK ITEMS'!P81)</f>
        <v>0</v>
      </c>
      <c r="L37" s="51">
        <f>IF($D37="-",0,'STOCK ITEMS'!B81)</f>
        <v>0</v>
      </c>
      <c r="M37" s="48" t="str">
        <f t="shared" si="12"/>
        <v>-</v>
      </c>
      <c r="N37" s="48">
        <f t="shared" si="13"/>
        <v>0</v>
      </c>
    </row>
    <row r="38" spans="1:14" x14ac:dyDescent="0.25">
      <c r="A38" s="52">
        <v>37</v>
      </c>
      <c r="B38" s="48" t="str">
        <f>'STOCK ITEMS'!D82</f>
        <v>N P Z418 C4 3070F T GALV CECO</v>
      </c>
      <c r="C38" s="48" t="str">
        <f>"(Part #: "&amp;'STOCK ITEMS'!M82&amp;")"</f>
        <v>(Part #: NZ833P1CEFT)</v>
      </c>
      <c r="D38" s="13" t="str">
        <f>IF('STOCK ITEMS'!B82&gt;0,B38&amp;" - "&amp;C38,"-")</f>
        <v>-</v>
      </c>
      <c r="E38" s="133">
        <v>2811000</v>
      </c>
      <c r="F38" s="49">
        <f t="shared" si="10"/>
        <v>0</v>
      </c>
      <c r="G38" s="49">
        <f t="shared" si="11"/>
        <v>37</v>
      </c>
      <c r="H38" s="48">
        <f t="shared" si="0"/>
        <v>937</v>
      </c>
      <c r="I38" s="50">
        <f>IF($D38="-",0,'STOCK ITEMS'!N82)</f>
        <v>0</v>
      </c>
      <c r="J38" s="50">
        <f>IF($D38="-",0,'STOCK ITEMS'!O82)</f>
        <v>0</v>
      </c>
      <c r="K38" s="50">
        <f>IF($D38="-",0,'STOCK ITEMS'!P82)</f>
        <v>0</v>
      </c>
      <c r="L38" s="51">
        <f>IF($D38="-",0,'STOCK ITEMS'!B82)</f>
        <v>0</v>
      </c>
      <c r="M38" s="48" t="str">
        <f t="shared" si="12"/>
        <v>-</v>
      </c>
      <c r="N38" s="48">
        <f t="shared" si="13"/>
        <v>0</v>
      </c>
    </row>
    <row r="39" spans="1:14" x14ac:dyDescent="0.25">
      <c r="A39" s="52">
        <v>38</v>
      </c>
      <c r="B39" s="48" t="str">
        <f>'STOCK ITEMS'!D83</f>
        <v>N P Z418 C4 3070F T GALV REPUBLIC</v>
      </c>
      <c r="C39" s="48" t="str">
        <f>"(Part #: "&amp;'STOCK ITEMS'!M83&amp;")"</f>
        <v>(Part #: NZ833P1REFT)</v>
      </c>
      <c r="D39" s="13" t="str">
        <f>IF('STOCK ITEMS'!B83&gt;0,B39&amp;" - "&amp;C39,"-")</f>
        <v>-</v>
      </c>
      <c r="E39" s="133">
        <v>2808000</v>
      </c>
      <c r="F39" s="49">
        <f t="shared" si="10"/>
        <v>0</v>
      </c>
      <c r="G39" s="49">
        <f t="shared" si="11"/>
        <v>38</v>
      </c>
      <c r="H39" s="48">
        <f t="shared" si="0"/>
        <v>936</v>
      </c>
      <c r="I39" s="50">
        <f>IF($D39="-",0,'STOCK ITEMS'!N83)</f>
        <v>0</v>
      </c>
      <c r="J39" s="50">
        <f>IF($D39="-",0,'STOCK ITEMS'!O83)</f>
        <v>0</v>
      </c>
      <c r="K39" s="50">
        <f>IF($D39="-",0,'STOCK ITEMS'!P83)</f>
        <v>0</v>
      </c>
      <c r="L39" s="51">
        <f>IF($D39="-",0,'STOCK ITEMS'!B83)</f>
        <v>0</v>
      </c>
      <c r="M39" s="48" t="str">
        <f t="shared" si="12"/>
        <v>-</v>
      </c>
      <c r="N39" s="48">
        <f t="shared" si="13"/>
        <v>0</v>
      </c>
    </row>
    <row r="40" spans="1:14" x14ac:dyDescent="0.25">
      <c r="A40" s="52">
        <v>39</v>
      </c>
      <c r="B40" s="48" t="s">
        <v>2</v>
      </c>
      <c r="C40" s="48" t="s">
        <v>2</v>
      </c>
      <c r="D40" s="13" t="s">
        <v>2</v>
      </c>
      <c r="E40" s="133">
        <v>2805000</v>
      </c>
      <c r="F40" s="49">
        <f t="shared" si="10"/>
        <v>0</v>
      </c>
      <c r="G40" s="49">
        <f t="shared" si="11"/>
        <v>39</v>
      </c>
      <c r="H40" s="48">
        <f t="shared" si="0"/>
        <v>935</v>
      </c>
      <c r="I40" s="50">
        <f>IF($D40="-",0,'STOCK ITEMS'!N84)</f>
        <v>0</v>
      </c>
      <c r="J40" s="50">
        <f>IF($D40="-",0,'STOCK ITEMS'!O84)</f>
        <v>0</v>
      </c>
      <c r="K40" s="50">
        <f>IF($D40="-",0,'STOCK ITEMS'!P84)</f>
        <v>0</v>
      </c>
      <c r="L40" s="51">
        <f>IF($D40="-",0,'STOCK ITEMS'!B84)</f>
        <v>0</v>
      </c>
      <c r="M40" s="48" t="str">
        <f t="shared" si="12"/>
        <v>-</v>
      </c>
      <c r="N40" s="48">
        <f t="shared" si="13"/>
        <v>0</v>
      </c>
    </row>
    <row r="41" spans="1:14" x14ac:dyDescent="0.25">
      <c r="A41" s="52">
        <v>40</v>
      </c>
      <c r="B41" s="48" t="s">
        <v>2</v>
      </c>
      <c r="C41" s="48" t="s">
        <v>2</v>
      </c>
      <c r="D41" s="13" t="s">
        <v>2</v>
      </c>
      <c r="E41" s="133">
        <v>2802000</v>
      </c>
      <c r="F41" s="49">
        <f t="shared" si="10"/>
        <v>0</v>
      </c>
      <c r="G41" s="49">
        <f t="shared" si="11"/>
        <v>40</v>
      </c>
      <c r="H41" s="48">
        <f t="shared" si="0"/>
        <v>934</v>
      </c>
      <c r="I41" s="50">
        <f>IF($D41="-",0,'STOCK ITEMS'!N85)</f>
        <v>0</v>
      </c>
      <c r="J41" s="50">
        <f>IF($D41="-",0,'STOCK ITEMS'!O85)</f>
        <v>0</v>
      </c>
      <c r="K41" s="50">
        <f>IF($D41="-",0,'STOCK ITEMS'!P85)</f>
        <v>0</v>
      </c>
      <c r="L41" s="51">
        <f>IF($D41="-",0,'STOCK ITEMS'!B85)</f>
        <v>0</v>
      </c>
      <c r="M41" s="48" t="str">
        <f t="shared" si="12"/>
        <v>-</v>
      </c>
      <c r="N41" s="48">
        <f t="shared" si="13"/>
        <v>0</v>
      </c>
    </row>
    <row r="42" spans="1:14" x14ac:dyDescent="0.25">
      <c r="A42" s="52">
        <v>41</v>
      </c>
      <c r="B42" s="48" t="s">
        <v>2</v>
      </c>
      <c r="C42" s="48" t="s">
        <v>2</v>
      </c>
      <c r="D42" s="13" t="s">
        <v>2</v>
      </c>
      <c r="E42" s="133">
        <v>2799000</v>
      </c>
      <c r="F42" s="49">
        <f t="shared" si="10"/>
        <v>0</v>
      </c>
      <c r="G42" s="49">
        <f t="shared" si="11"/>
        <v>41</v>
      </c>
      <c r="H42" s="48">
        <f t="shared" si="0"/>
        <v>933</v>
      </c>
      <c r="I42" s="50">
        <f>IF($D42="-",0,'STOCK ITEMS'!N86)</f>
        <v>0</v>
      </c>
      <c r="J42" s="50">
        <f>IF($D42="-",0,'STOCK ITEMS'!O86)</f>
        <v>0</v>
      </c>
      <c r="K42" s="50">
        <f>IF($D42="-",0,'STOCK ITEMS'!P86)</f>
        <v>0</v>
      </c>
      <c r="L42" s="51">
        <f>IF($D42="-",0,'STOCK ITEMS'!B86)</f>
        <v>0</v>
      </c>
      <c r="M42" s="48" t="str">
        <f t="shared" si="12"/>
        <v>-</v>
      </c>
      <c r="N42" s="48">
        <f t="shared" si="13"/>
        <v>0</v>
      </c>
    </row>
    <row r="43" spans="1:14" x14ac:dyDescent="0.25">
      <c r="A43" s="52">
        <v>42</v>
      </c>
      <c r="B43" s="48" t="str">
        <f>'STOCK ITEMS'!D87&amp;IF('STOCK ITEMS'!E87="-","",'STOCK ITEMS'!E87)&amp;" "&amp;IF('STOCK ITEMS'!F87="-","",'STOCK ITEMS'!F87)&amp;" "&amp;'STOCK ITEMS'!G87&amp;" "&amp;'STOCK ITEMS'!H87&amp;" "&amp;'STOCK ITEMS'!I87&amp;" "&amp;'STOCK ITEMS'!J87&amp;IF('STOCK ITEMS'!K87="-","",'STOCK ITEMS'!K87)&amp;" "&amp;IF('STOCK ITEMS'!L87="-","",'STOCK ITEMS'!L87)</f>
        <v xml:space="preserve">F  416 5-3/4" FH 26 </v>
      </c>
      <c r="C43" s="48" t="str">
        <f>"(Part #: "&amp;'STOCK ITEMS'!M87&amp;")"</f>
        <v>(Part #: F6575A04)</v>
      </c>
      <c r="D43" s="13" t="str">
        <f>IF('STOCK ITEMS'!B87&gt;0,B43&amp;" - "&amp;C43,"-")</f>
        <v>-</v>
      </c>
      <c r="E43" s="133">
        <v>2796000</v>
      </c>
      <c r="F43" s="49">
        <f t="shared" si="10"/>
        <v>0</v>
      </c>
      <c r="G43" s="49">
        <f t="shared" si="11"/>
        <v>42</v>
      </c>
      <c r="H43" s="48">
        <f t="shared" si="0"/>
        <v>932</v>
      </c>
      <c r="I43" s="50">
        <f>IF($D43="-",0,'STOCK ITEMS'!N87)</f>
        <v>0</v>
      </c>
      <c r="J43" s="50">
        <f>IF($D43="-",0,'STOCK ITEMS'!O87)</f>
        <v>0</v>
      </c>
      <c r="K43" s="50">
        <f>IF($D43="-",0,'STOCK ITEMS'!P87)</f>
        <v>0</v>
      </c>
      <c r="L43" s="51">
        <f>IF($D43="-",0,'STOCK ITEMS'!B87)</f>
        <v>0</v>
      </c>
      <c r="M43" s="48" t="str">
        <f t="shared" si="12"/>
        <v>-</v>
      </c>
      <c r="N43" s="48">
        <f t="shared" si="13"/>
        <v>0</v>
      </c>
    </row>
    <row r="44" spans="1:14" x14ac:dyDescent="0.25">
      <c r="A44" s="52">
        <v>43</v>
      </c>
      <c r="B44" s="48" t="str">
        <f>'STOCK ITEMS'!D88&amp;IF('STOCK ITEMS'!E88="-","",'STOCK ITEMS'!E88)&amp;" "&amp;IF('STOCK ITEMS'!F88="-","",'STOCK ITEMS'!F88)&amp;" "&amp;'STOCK ITEMS'!G88&amp;" "&amp;'STOCK ITEMS'!H88&amp;" "&amp;'STOCK ITEMS'!I88&amp;" "&amp;'STOCK ITEMS'!J88&amp;IF('STOCK ITEMS'!K88="-","",'STOCK ITEMS'!K88)&amp;" "&amp;IF('STOCK ITEMS'!L88="-","",'STOCK ITEMS'!L88)</f>
        <v xml:space="preserve">F  416 5-3/4" FH 28 </v>
      </c>
      <c r="C44" s="48" t="str">
        <f>"(Part #: "&amp;'STOCK ITEMS'!M88&amp;")"</f>
        <v>(Part #: F6575A05)</v>
      </c>
      <c r="D44" s="13" t="str">
        <f>IF('STOCK ITEMS'!B88&gt;0,B44&amp;" - "&amp;C44,"-")</f>
        <v>-</v>
      </c>
      <c r="E44" s="133">
        <v>2793000</v>
      </c>
      <c r="F44" s="49">
        <f t="shared" si="10"/>
        <v>0</v>
      </c>
      <c r="G44" s="49">
        <f t="shared" si="11"/>
        <v>43</v>
      </c>
      <c r="H44" s="48">
        <f t="shared" si="0"/>
        <v>931</v>
      </c>
      <c r="I44" s="50">
        <f>IF($D44="-",0,'STOCK ITEMS'!N88)</f>
        <v>0</v>
      </c>
      <c r="J44" s="50">
        <f>IF($D44="-",0,'STOCK ITEMS'!O88)</f>
        <v>0</v>
      </c>
      <c r="K44" s="50">
        <f>IF($D44="-",0,'STOCK ITEMS'!P88)</f>
        <v>0</v>
      </c>
      <c r="L44" s="51">
        <f>IF($D44="-",0,'STOCK ITEMS'!B88)</f>
        <v>0</v>
      </c>
      <c r="M44" s="48" t="str">
        <f t="shared" si="12"/>
        <v>-</v>
      </c>
      <c r="N44" s="48">
        <f t="shared" si="13"/>
        <v>0</v>
      </c>
    </row>
    <row r="45" spans="1:14" x14ac:dyDescent="0.25">
      <c r="A45" s="52">
        <v>44</v>
      </c>
      <c r="B45" s="48" t="str">
        <f>'STOCK ITEMS'!D89&amp;IF('STOCK ITEMS'!E89="-","",'STOCK ITEMS'!E89)&amp;" "&amp;IF('STOCK ITEMS'!F89="-","",'STOCK ITEMS'!F89)&amp;" "&amp;'STOCK ITEMS'!G89&amp;" "&amp;'STOCK ITEMS'!H89&amp;" "&amp;'STOCK ITEMS'!I89&amp;" "&amp;'STOCK ITEMS'!J89&amp;IF('STOCK ITEMS'!K89="-","",'STOCK ITEMS'!K89)&amp;" "&amp;IF('STOCK ITEMS'!L89="-","",'STOCK ITEMS'!L89)</f>
        <v xml:space="preserve">F  416 5-3/4" FH 30 </v>
      </c>
      <c r="C45" s="48" t="str">
        <f>"(Part #: "&amp;'STOCK ITEMS'!M89&amp;")"</f>
        <v>(Part #: F6575A07)</v>
      </c>
      <c r="D45" s="13" t="str">
        <f>IF('STOCK ITEMS'!B89&gt;0,B45&amp;" - "&amp;C45,"-")</f>
        <v>-</v>
      </c>
      <c r="E45" s="133">
        <v>2790000</v>
      </c>
      <c r="F45" s="49">
        <f t="shared" si="10"/>
        <v>0</v>
      </c>
      <c r="G45" s="49">
        <f t="shared" si="11"/>
        <v>44</v>
      </c>
      <c r="H45" s="48">
        <f t="shared" si="0"/>
        <v>930</v>
      </c>
      <c r="I45" s="50">
        <f>IF($D45="-",0,'STOCK ITEMS'!N89)</f>
        <v>0</v>
      </c>
      <c r="J45" s="50">
        <f>IF($D45="-",0,'STOCK ITEMS'!O89)</f>
        <v>0</v>
      </c>
      <c r="K45" s="50">
        <f>IF($D45="-",0,'STOCK ITEMS'!P89)</f>
        <v>0</v>
      </c>
      <c r="L45" s="51">
        <f>IF($D45="-",0,'STOCK ITEMS'!B89)</f>
        <v>0</v>
      </c>
      <c r="M45" s="48" t="str">
        <f t="shared" si="12"/>
        <v>-</v>
      </c>
      <c r="N45" s="48">
        <f t="shared" si="13"/>
        <v>0</v>
      </c>
    </row>
    <row r="46" spans="1:14" x14ac:dyDescent="0.25">
      <c r="A46" s="52">
        <v>45</v>
      </c>
      <c r="B46" s="48" t="str">
        <f>'STOCK ITEMS'!D90&amp;IF('STOCK ITEMS'!E90="-","",'STOCK ITEMS'!E90)&amp;" "&amp;IF('STOCK ITEMS'!F90="-","",'STOCK ITEMS'!F90)&amp;" "&amp;'STOCK ITEMS'!G90&amp;" "&amp;'STOCK ITEMS'!H90&amp;" "&amp;'STOCK ITEMS'!I90&amp;" "&amp;'STOCK ITEMS'!J90&amp;IF('STOCK ITEMS'!K90="-","",'STOCK ITEMS'!K90)&amp;" "&amp;IF('STOCK ITEMS'!L90="-","",'STOCK ITEMS'!L90)</f>
        <v>F  416 5-3/4" FH 30 W4F</v>
      </c>
      <c r="C46" s="48" t="str">
        <f>"(Part #: "&amp;'STOCK ITEMS'!M90&amp;")"</f>
        <v>(Part #: F6575B07)</v>
      </c>
      <c r="D46" s="13" t="str">
        <f>IF('STOCK ITEMS'!B90&gt;0,B46&amp;" - "&amp;C46,"-")</f>
        <v>-</v>
      </c>
      <c r="E46" s="133">
        <v>2787000</v>
      </c>
      <c r="F46" s="49">
        <f t="shared" si="10"/>
        <v>0</v>
      </c>
      <c r="G46" s="49">
        <f t="shared" si="11"/>
        <v>45</v>
      </c>
      <c r="H46" s="48">
        <f t="shared" si="0"/>
        <v>929</v>
      </c>
      <c r="I46" s="50">
        <f>IF($D46="-",0,'STOCK ITEMS'!N90)</f>
        <v>0</v>
      </c>
      <c r="J46" s="50">
        <f>IF($D46="-",0,'STOCK ITEMS'!O90)</f>
        <v>0</v>
      </c>
      <c r="K46" s="50">
        <f>IF($D46="-",0,'STOCK ITEMS'!P90)</f>
        <v>0</v>
      </c>
      <c r="L46" s="51">
        <f>IF($D46="-",0,'STOCK ITEMS'!B90)</f>
        <v>0</v>
      </c>
      <c r="M46" s="48" t="str">
        <f t="shared" si="12"/>
        <v>-</v>
      </c>
      <c r="N46" s="48">
        <f t="shared" si="13"/>
        <v>0</v>
      </c>
    </row>
    <row r="47" spans="1:14" x14ac:dyDescent="0.25">
      <c r="A47" s="52">
        <v>46</v>
      </c>
      <c r="B47" s="48" t="str">
        <f>'STOCK ITEMS'!D91&amp;IF('STOCK ITEMS'!E91="-","",'STOCK ITEMS'!E91)&amp;" "&amp;IF('STOCK ITEMS'!F91="-","",'STOCK ITEMS'!F91)&amp;" "&amp;'STOCK ITEMS'!G91&amp;" "&amp;'STOCK ITEMS'!H91&amp;" "&amp;'STOCK ITEMS'!I91&amp;" "&amp;'STOCK ITEMS'!J91&amp;IF('STOCK ITEMS'!K91="-","",'STOCK ITEMS'!K91)&amp;" "&amp;IF('STOCK ITEMS'!L91="-","",'STOCK ITEMS'!L91)</f>
        <v xml:space="preserve">F  416 5-3/4" FH 34 </v>
      </c>
      <c r="C47" s="48" t="str">
        <f>"(Part #: "&amp;'STOCK ITEMS'!M91&amp;")"</f>
        <v>(Part #: F6575A09)</v>
      </c>
      <c r="D47" s="13" t="str">
        <f>IF('STOCK ITEMS'!B91&gt;0,B47&amp;" - "&amp;C47,"-")</f>
        <v>-</v>
      </c>
      <c r="E47" s="133">
        <v>2784000</v>
      </c>
      <c r="F47" s="49">
        <f t="shared" si="10"/>
        <v>0</v>
      </c>
      <c r="G47" s="49">
        <f t="shared" si="11"/>
        <v>46</v>
      </c>
      <c r="H47" s="48">
        <f t="shared" si="0"/>
        <v>928</v>
      </c>
      <c r="I47" s="50">
        <f>IF($D47="-",0,'STOCK ITEMS'!N91)</f>
        <v>0</v>
      </c>
      <c r="J47" s="50">
        <f>IF($D47="-",0,'STOCK ITEMS'!O91)</f>
        <v>0</v>
      </c>
      <c r="K47" s="50">
        <f>IF($D47="-",0,'STOCK ITEMS'!P91)</f>
        <v>0</v>
      </c>
      <c r="L47" s="51">
        <f>IF($D47="-",0,'STOCK ITEMS'!B91)</f>
        <v>0</v>
      </c>
      <c r="M47" s="48" t="str">
        <f t="shared" si="12"/>
        <v>-</v>
      </c>
      <c r="N47" s="48">
        <f t="shared" si="13"/>
        <v>0</v>
      </c>
    </row>
    <row r="48" spans="1:14" x14ac:dyDescent="0.25">
      <c r="A48" s="52">
        <v>47</v>
      </c>
      <c r="B48" s="48" t="str">
        <f>'STOCK ITEMS'!D92&amp;IF('STOCK ITEMS'!E92="-","",'STOCK ITEMS'!E92)&amp;" "&amp;IF('STOCK ITEMS'!F92="-","",'STOCK ITEMS'!F92)&amp;" "&amp;'STOCK ITEMS'!G92&amp;" "&amp;'STOCK ITEMS'!H92&amp;" "&amp;'STOCK ITEMS'!I92&amp;" "&amp;'STOCK ITEMS'!J92&amp;IF('STOCK ITEMS'!K92="-","",'STOCK ITEMS'!K92)&amp;" "&amp;IF('STOCK ITEMS'!L92="-","",'STOCK ITEMS'!L92)</f>
        <v xml:space="preserve">F  416 5-3/4" FH 36 </v>
      </c>
      <c r="C48" s="48" t="str">
        <f>"(Part #: "&amp;'STOCK ITEMS'!M92&amp;")"</f>
        <v>(Part #: F6575A10)</v>
      </c>
      <c r="D48" s="13" t="str">
        <f>IF('STOCK ITEMS'!B92&gt;0,B48&amp;" - "&amp;C48,"-")</f>
        <v>-</v>
      </c>
      <c r="E48" s="133">
        <v>2781000</v>
      </c>
      <c r="F48" s="49">
        <f t="shared" si="10"/>
        <v>0</v>
      </c>
      <c r="G48" s="49">
        <f t="shared" si="11"/>
        <v>47</v>
      </c>
      <c r="H48" s="48">
        <f t="shared" si="0"/>
        <v>927</v>
      </c>
      <c r="I48" s="50">
        <f>IF($D48="-",0,'STOCK ITEMS'!N92)</f>
        <v>0</v>
      </c>
      <c r="J48" s="50">
        <f>IF($D48="-",0,'STOCK ITEMS'!O92)</f>
        <v>0</v>
      </c>
      <c r="K48" s="50">
        <f>IF($D48="-",0,'STOCK ITEMS'!P92)</f>
        <v>0</v>
      </c>
      <c r="L48" s="51">
        <f>IF($D48="-",0,'STOCK ITEMS'!B92)</f>
        <v>0</v>
      </c>
      <c r="M48" s="48" t="str">
        <f t="shared" si="12"/>
        <v>-</v>
      </c>
      <c r="N48" s="48">
        <f t="shared" si="13"/>
        <v>0</v>
      </c>
    </row>
    <row r="49" spans="1:14" x14ac:dyDescent="0.25">
      <c r="A49" s="52">
        <v>48</v>
      </c>
      <c r="B49" s="48" t="str">
        <f>'STOCK ITEMS'!D93&amp;IF('STOCK ITEMS'!E93="-","",'STOCK ITEMS'!E93)&amp;" "&amp;IF('STOCK ITEMS'!F93="-","",'STOCK ITEMS'!F93)&amp;" "&amp;'STOCK ITEMS'!G93&amp;" "&amp;'STOCK ITEMS'!H93&amp;" "&amp;'STOCK ITEMS'!I93&amp;" "&amp;'STOCK ITEMS'!J93&amp;IF('STOCK ITEMS'!K93="-","",'STOCK ITEMS'!K93)&amp;" "&amp;IF('STOCK ITEMS'!L93="-","",'STOCK ITEMS'!L93)</f>
        <v xml:space="preserve">F  416 5-3/4" FH 38 </v>
      </c>
      <c r="C49" s="48" t="str">
        <f>"(Part #: "&amp;'STOCK ITEMS'!M93&amp;")"</f>
        <v>(Part #: F6575A11)</v>
      </c>
      <c r="D49" s="13" t="str">
        <f>IF('STOCK ITEMS'!B93&gt;0,B49&amp;" - "&amp;C49,"-")</f>
        <v>-</v>
      </c>
      <c r="E49" s="133">
        <v>2778000</v>
      </c>
      <c r="F49" s="49">
        <f t="shared" si="10"/>
        <v>0</v>
      </c>
      <c r="G49" s="49">
        <f t="shared" si="11"/>
        <v>48</v>
      </c>
      <c r="H49" s="48">
        <f t="shared" si="0"/>
        <v>926</v>
      </c>
      <c r="I49" s="50">
        <f>IF($D49="-",0,'STOCK ITEMS'!N93)</f>
        <v>0</v>
      </c>
      <c r="J49" s="50">
        <f>IF($D49="-",0,'STOCK ITEMS'!O93)</f>
        <v>0</v>
      </c>
      <c r="K49" s="50">
        <f>IF($D49="-",0,'STOCK ITEMS'!P93)</f>
        <v>0</v>
      </c>
      <c r="L49" s="51">
        <f>IF($D49="-",0,'STOCK ITEMS'!B93)</f>
        <v>0</v>
      </c>
      <c r="M49" s="48" t="str">
        <f t="shared" si="12"/>
        <v>-</v>
      </c>
      <c r="N49" s="48">
        <f t="shared" si="13"/>
        <v>0</v>
      </c>
    </row>
    <row r="50" spans="1:14" x14ac:dyDescent="0.25">
      <c r="A50" s="52">
        <v>49</v>
      </c>
      <c r="B50" s="48" t="str">
        <f>'STOCK ITEMS'!D94&amp;IF('STOCK ITEMS'!E94="-","",'STOCK ITEMS'!E94)&amp;" "&amp;IF('STOCK ITEMS'!F94="-","",'STOCK ITEMS'!F94)&amp;" "&amp;'STOCK ITEMS'!G94&amp;" "&amp;'STOCK ITEMS'!H94&amp;" "&amp;'STOCK ITEMS'!I94&amp;" "&amp;'STOCK ITEMS'!J94&amp;IF('STOCK ITEMS'!K94="-","",'STOCK ITEMS'!K94)&amp;" "&amp;IF('STOCK ITEMS'!L94="-","",'STOCK ITEMS'!L94)</f>
        <v xml:space="preserve">F  416 5-3/4" FH 40 </v>
      </c>
      <c r="C50" s="48" t="str">
        <f>"(Part #: "&amp;'STOCK ITEMS'!M94&amp;")"</f>
        <v>(Part #: F6575A13)</v>
      </c>
      <c r="D50" s="13" t="str">
        <f>IF('STOCK ITEMS'!B94&gt;0,B50&amp;" - "&amp;C50,"-")</f>
        <v>-</v>
      </c>
      <c r="E50" s="133">
        <v>2775000</v>
      </c>
      <c r="F50" s="49">
        <f t="shared" si="10"/>
        <v>0</v>
      </c>
      <c r="G50" s="49">
        <f t="shared" si="11"/>
        <v>49</v>
      </c>
      <c r="H50" s="48">
        <f t="shared" si="0"/>
        <v>925</v>
      </c>
      <c r="I50" s="50">
        <f>IF($D50="-",0,'STOCK ITEMS'!N94)</f>
        <v>0</v>
      </c>
      <c r="J50" s="50">
        <f>IF($D50="-",0,'STOCK ITEMS'!O94)</f>
        <v>0</v>
      </c>
      <c r="K50" s="50">
        <f>IF($D50="-",0,'STOCK ITEMS'!P94)</f>
        <v>0</v>
      </c>
      <c r="L50" s="51">
        <f>IF($D50="-",0,'STOCK ITEMS'!B94)</f>
        <v>0</v>
      </c>
      <c r="M50" s="48" t="str">
        <f t="shared" si="12"/>
        <v>-</v>
      </c>
      <c r="N50" s="48">
        <f t="shared" si="13"/>
        <v>0</v>
      </c>
    </row>
    <row r="51" spans="1:14" x14ac:dyDescent="0.25">
      <c r="A51" s="52">
        <v>50</v>
      </c>
      <c r="B51" s="48" t="str">
        <f>'STOCK ITEMS'!D95&amp;IF('STOCK ITEMS'!E95="-","",'STOCK ITEMS'!E95)&amp;" "&amp;IF('STOCK ITEMS'!F95="-","",'STOCK ITEMS'!F95)&amp;" "&amp;'STOCK ITEMS'!G95&amp;" "&amp;'STOCK ITEMS'!H95&amp;" "&amp;'STOCK ITEMS'!I95&amp;" "&amp;'STOCK ITEMS'!J95&amp;IF('STOCK ITEMS'!K95="-","",'STOCK ITEMS'!K95)&amp;" "&amp;IF('STOCK ITEMS'!L95="-","",'STOCK ITEMS'!L95)</f>
        <v xml:space="preserve">F  416 5-3/4" FH 60 </v>
      </c>
      <c r="C51" s="48" t="str">
        <f>"(Part #: "&amp;'STOCK ITEMS'!M95&amp;")"</f>
        <v>(Part #: F6575A19)</v>
      </c>
      <c r="D51" s="13" t="str">
        <f>IF('STOCK ITEMS'!B95&gt;0,B51&amp;" - "&amp;C51,"-")</f>
        <v>-</v>
      </c>
      <c r="E51" s="133">
        <v>2772000</v>
      </c>
      <c r="F51" s="49">
        <f t="shared" si="10"/>
        <v>0</v>
      </c>
      <c r="G51" s="49">
        <f t="shared" si="11"/>
        <v>50</v>
      </c>
      <c r="H51" s="48">
        <f t="shared" si="0"/>
        <v>924</v>
      </c>
      <c r="I51" s="50">
        <f>IF($D51="-",0,'STOCK ITEMS'!N95)</f>
        <v>0</v>
      </c>
      <c r="J51" s="50">
        <f>IF($D51="-",0,'STOCK ITEMS'!O95)</f>
        <v>0</v>
      </c>
      <c r="K51" s="50">
        <f>IF($D51="-",0,'STOCK ITEMS'!P95)</f>
        <v>0</v>
      </c>
      <c r="L51" s="51">
        <f>IF($D51="-",0,'STOCK ITEMS'!B95)</f>
        <v>0</v>
      </c>
      <c r="M51" s="48" t="str">
        <f t="shared" si="12"/>
        <v>-</v>
      </c>
      <c r="N51" s="48">
        <f t="shared" si="13"/>
        <v>0</v>
      </c>
    </row>
    <row r="52" spans="1:14" x14ac:dyDescent="0.25">
      <c r="A52" s="52">
        <v>51</v>
      </c>
      <c r="B52" s="48" t="str">
        <f>'STOCK ITEMS'!D96&amp;IF('STOCK ITEMS'!E96="-","",'STOCK ITEMS'!E96)&amp;" "&amp;IF('STOCK ITEMS'!F96="-","",'STOCK ITEMS'!F96)&amp;" "&amp;'STOCK ITEMS'!G96&amp;" "&amp;'STOCK ITEMS'!H96&amp;" "&amp;'STOCK ITEMS'!I96&amp;" "&amp;'STOCK ITEMS'!J96&amp;IF('STOCK ITEMS'!K96="-","",'STOCK ITEMS'!K96)&amp;" "&amp;IF('STOCK ITEMS'!L96="-","",'STOCK ITEMS'!L96)</f>
        <v>F  416 5-3/4" FH 60 W4F</v>
      </c>
      <c r="C52" s="48" t="str">
        <f>"(Part #: "&amp;'STOCK ITEMS'!M96&amp;")"</f>
        <v>(Part #: F6575B19)</v>
      </c>
      <c r="D52" s="13" t="str">
        <f>IF('STOCK ITEMS'!B96&gt;0,B52&amp;" - "&amp;C52,"-")</f>
        <v>-</v>
      </c>
      <c r="E52" s="133">
        <v>2769000</v>
      </c>
      <c r="F52" s="49">
        <f t="shared" si="10"/>
        <v>0</v>
      </c>
      <c r="G52" s="49">
        <f t="shared" si="11"/>
        <v>51</v>
      </c>
      <c r="H52" s="48">
        <f t="shared" si="0"/>
        <v>923</v>
      </c>
      <c r="I52" s="50">
        <f>IF($D52="-",0,'STOCK ITEMS'!N96)</f>
        <v>0</v>
      </c>
      <c r="J52" s="50">
        <f>IF($D52="-",0,'STOCK ITEMS'!O96)</f>
        <v>0</v>
      </c>
      <c r="K52" s="50">
        <f>IF($D52="-",0,'STOCK ITEMS'!P96)</f>
        <v>0</v>
      </c>
      <c r="L52" s="51">
        <f>IF($D52="-",0,'STOCK ITEMS'!B96)</f>
        <v>0</v>
      </c>
      <c r="M52" s="48" t="str">
        <f t="shared" si="12"/>
        <v>-</v>
      </c>
      <c r="N52" s="48">
        <f t="shared" si="13"/>
        <v>0</v>
      </c>
    </row>
    <row r="53" spans="1:14" x14ac:dyDescent="0.25">
      <c r="A53" s="52">
        <v>52</v>
      </c>
      <c r="B53" s="48" t="str">
        <f>'STOCK ITEMS'!D97&amp;IF('STOCK ITEMS'!E97="-","",'STOCK ITEMS'!E97)&amp;" "&amp;IF('STOCK ITEMS'!F97="-","",'STOCK ITEMS'!F97)&amp;" "&amp;'STOCK ITEMS'!G97&amp;" "&amp;'STOCK ITEMS'!H97&amp;" "&amp;'STOCK ITEMS'!I97&amp;" "&amp;'STOCK ITEMS'!J97&amp;IF('STOCK ITEMS'!K97="-","",'STOCK ITEMS'!K97)&amp;" "&amp;IF('STOCK ITEMS'!L97="-","",'STOCK ITEMS'!L97)</f>
        <v xml:space="preserve">F  416 5-3/4" HJ 68L </v>
      </c>
      <c r="C53" s="48" t="str">
        <f>"(Part #: "&amp;'STOCK ITEMS'!M97&amp;")"</f>
        <v>(Part #: F6575H21L)</v>
      </c>
      <c r="D53" s="13" t="str">
        <f>IF('STOCK ITEMS'!B97&gt;0,B53&amp;" - "&amp;C53,"-")</f>
        <v>-</v>
      </c>
      <c r="E53" s="133">
        <v>2766000</v>
      </c>
      <c r="F53" s="49">
        <f t="shared" si="10"/>
        <v>0</v>
      </c>
      <c r="G53" s="49">
        <f t="shared" si="11"/>
        <v>52</v>
      </c>
      <c r="H53" s="48">
        <f t="shared" si="0"/>
        <v>922</v>
      </c>
      <c r="I53" s="50">
        <f>IF($D53="-",0,'STOCK ITEMS'!N97)</f>
        <v>0</v>
      </c>
      <c r="J53" s="50">
        <f>IF($D53="-",0,'STOCK ITEMS'!O97)</f>
        <v>0</v>
      </c>
      <c r="K53" s="50">
        <f>IF($D53="-",0,'STOCK ITEMS'!P97)</f>
        <v>0</v>
      </c>
      <c r="L53" s="51">
        <f>IF($D53="-",0,'STOCK ITEMS'!B97)</f>
        <v>0</v>
      </c>
      <c r="M53" s="48" t="str">
        <f t="shared" si="12"/>
        <v>-</v>
      </c>
      <c r="N53" s="48">
        <f t="shared" si="13"/>
        <v>0</v>
      </c>
    </row>
    <row r="54" spans="1:14" x14ac:dyDescent="0.25">
      <c r="A54" s="52">
        <v>53</v>
      </c>
      <c r="B54" s="48" t="str">
        <f>'STOCK ITEMS'!D98&amp;IF('STOCK ITEMS'!E98="-","",'STOCK ITEMS'!E98)&amp;" "&amp;IF('STOCK ITEMS'!F98="-","",'STOCK ITEMS'!F98)&amp;" "&amp;'STOCK ITEMS'!G98&amp;" "&amp;'STOCK ITEMS'!H98&amp;" "&amp;'STOCK ITEMS'!I98&amp;" "&amp;'STOCK ITEMS'!J98&amp;IF('STOCK ITEMS'!K98="-","",'STOCK ITEMS'!K98)&amp;" "&amp;IF('STOCK ITEMS'!L98="-","",'STOCK ITEMS'!L98)</f>
        <v xml:space="preserve">F  416 5-3/4" HJ 68R </v>
      </c>
      <c r="C54" s="48" t="str">
        <f>"(Part #: "&amp;'STOCK ITEMS'!M98&amp;")"</f>
        <v>(Part #: F6575H21R)</v>
      </c>
      <c r="D54" s="13" t="str">
        <f>IF('STOCK ITEMS'!B98&gt;0,B54&amp;" - "&amp;C54,"-")</f>
        <v>-</v>
      </c>
      <c r="E54" s="133">
        <v>2763000</v>
      </c>
      <c r="F54" s="49">
        <f t="shared" si="10"/>
        <v>0</v>
      </c>
      <c r="G54" s="49">
        <f t="shared" si="11"/>
        <v>53</v>
      </c>
      <c r="H54" s="48">
        <f t="shared" si="0"/>
        <v>921</v>
      </c>
      <c r="I54" s="50">
        <f>IF($D54="-",0,'STOCK ITEMS'!N98)</f>
        <v>0</v>
      </c>
      <c r="J54" s="50">
        <f>IF($D54="-",0,'STOCK ITEMS'!O98)</f>
        <v>0</v>
      </c>
      <c r="K54" s="50">
        <f>IF($D54="-",0,'STOCK ITEMS'!P98)</f>
        <v>0</v>
      </c>
      <c r="L54" s="51">
        <f>IF($D54="-",0,'STOCK ITEMS'!B98)</f>
        <v>0</v>
      </c>
      <c r="M54" s="48" t="str">
        <f t="shared" si="12"/>
        <v>-</v>
      </c>
      <c r="N54" s="48">
        <f t="shared" si="13"/>
        <v>0</v>
      </c>
    </row>
    <row r="55" spans="1:14" x14ac:dyDescent="0.25">
      <c r="A55" s="52">
        <v>54</v>
      </c>
      <c r="B55" s="48" t="str">
        <f>'STOCK ITEMS'!D99&amp;IF('STOCK ITEMS'!E99="-","",'STOCK ITEMS'!E99)&amp;" "&amp;IF('STOCK ITEMS'!F99="-","",'STOCK ITEMS'!F99)&amp;" "&amp;'STOCK ITEMS'!G99&amp;" "&amp;'STOCK ITEMS'!H99&amp;" "&amp;'STOCK ITEMS'!I99&amp;" "&amp;'STOCK ITEMS'!J99&amp;IF('STOCK ITEMS'!K99="-","",'STOCK ITEMS'!K99)&amp;" "&amp;IF('STOCK ITEMS'!L99="-","",'STOCK ITEMS'!L99)</f>
        <v xml:space="preserve">F  416 5-3/4" SJ 68L </v>
      </c>
      <c r="C55" s="48" t="str">
        <f>"(Part #: "&amp;'STOCK ITEMS'!M99&amp;")"</f>
        <v>(Part #: F6575U21L)</v>
      </c>
      <c r="D55" s="13" t="str">
        <f>IF('STOCK ITEMS'!B99&gt;0,B55&amp;" - "&amp;C55,"-")</f>
        <v>-</v>
      </c>
      <c r="E55" s="133">
        <v>2760000</v>
      </c>
      <c r="F55" s="49">
        <f t="shared" si="10"/>
        <v>0</v>
      </c>
      <c r="G55" s="49">
        <f t="shared" si="11"/>
        <v>54</v>
      </c>
      <c r="H55" s="48">
        <f t="shared" si="0"/>
        <v>920</v>
      </c>
      <c r="I55" s="50">
        <f>IF($D55="-",0,'STOCK ITEMS'!N99)</f>
        <v>0</v>
      </c>
      <c r="J55" s="50">
        <f>IF($D55="-",0,'STOCK ITEMS'!O99)</f>
        <v>0</v>
      </c>
      <c r="K55" s="50">
        <f>IF($D55="-",0,'STOCK ITEMS'!P99)</f>
        <v>0</v>
      </c>
      <c r="L55" s="51">
        <f>IF($D55="-",0,'STOCK ITEMS'!B99)</f>
        <v>0</v>
      </c>
      <c r="M55" s="48" t="str">
        <f t="shared" si="12"/>
        <v>-</v>
      </c>
      <c r="N55" s="48">
        <f t="shared" si="13"/>
        <v>0</v>
      </c>
    </row>
    <row r="56" spans="1:14" x14ac:dyDescent="0.25">
      <c r="A56" s="52">
        <v>55</v>
      </c>
      <c r="B56" s="48" t="str">
        <f>'STOCK ITEMS'!D100&amp;IF('STOCK ITEMS'!E100="-","",'STOCK ITEMS'!E100)&amp;" "&amp;IF('STOCK ITEMS'!F100="-","",'STOCK ITEMS'!F100)&amp;" "&amp;'STOCK ITEMS'!G100&amp;" "&amp;'STOCK ITEMS'!H100&amp;" "&amp;'STOCK ITEMS'!I100&amp;" "&amp;'STOCK ITEMS'!J100&amp;IF('STOCK ITEMS'!K100="-","",'STOCK ITEMS'!K100)&amp;" "&amp;IF('STOCK ITEMS'!L100="-","",'STOCK ITEMS'!L100)</f>
        <v xml:space="preserve">F  416 5-3/4" SJ 68R </v>
      </c>
      <c r="C56" s="48" t="str">
        <f>"(Part #: "&amp;'STOCK ITEMS'!M100&amp;")"</f>
        <v>(Part #: F6575U21R)</v>
      </c>
      <c r="D56" s="13" t="str">
        <f>IF('STOCK ITEMS'!B100&gt;0,B56&amp;" - "&amp;C56,"-")</f>
        <v>-</v>
      </c>
      <c r="E56" s="133">
        <v>2757000</v>
      </c>
      <c r="F56" s="49">
        <f t="shared" si="10"/>
        <v>0</v>
      </c>
      <c r="G56" s="49">
        <f t="shared" si="11"/>
        <v>55</v>
      </c>
      <c r="H56" s="48">
        <f t="shared" si="0"/>
        <v>919</v>
      </c>
      <c r="I56" s="50">
        <f>IF($D56="-",0,'STOCK ITEMS'!N100)</f>
        <v>0</v>
      </c>
      <c r="J56" s="50">
        <f>IF($D56="-",0,'STOCK ITEMS'!O100)</f>
        <v>0</v>
      </c>
      <c r="K56" s="50">
        <f>IF($D56="-",0,'STOCK ITEMS'!P100)</f>
        <v>0</v>
      </c>
      <c r="L56" s="51">
        <f>IF($D56="-",0,'STOCK ITEMS'!B100)</f>
        <v>0</v>
      </c>
      <c r="M56" s="48" t="str">
        <f t="shared" si="12"/>
        <v>-</v>
      </c>
      <c r="N56" s="48">
        <f t="shared" si="13"/>
        <v>0</v>
      </c>
    </row>
    <row r="57" spans="1:14" x14ac:dyDescent="0.25">
      <c r="A57" s="52">
        <v>56</v>
      </c>
      <c r="B57" s="48" t="str">
        <f>'STOCK ITEMS'!D101&amp;IF('STOCK ITEMS'!E101="-","",'STOCK ITEMS'!E101)&amp;" "&amp;IF('STOCK ITEMS'!F101="-","",'STOCK ITEMS'!F101)&amp;" "&amp;'STOCK ITEMS'!G101&amp;" "&amp;'STOCK ITEMS'!H101&amp;" "&amp;'STOCK ITEMS'!I101&amp;" "&amp;'STOCK ITEMS'!J101&amp;IF('STOCK ITEMS'!K101="-","",'STOCK ITEMS'!K101)&amp;" "&amp;IF('STOCK ITEMS'!L101="-","",'STOCK ITEMS'!L101)</f>
        <v xml:space="preserve">F  416 5-3/4" HJ 70L </v>
      </c>
      <c r="C57" s="48" t="str">
        <f>"(Part #: "&amp;'STOCK ITEMS'!M101&amp;")"</f>
        <v>(Part #: F6575H23L)</v>
      </c>
      <c r="D57" s="13" t="str">
        <f>IF('STOCK ITEMS'!B101&gt;0,B57&amp;" - "&amp;C57,"-")</f>
        <v>-</v>
      </c>
      <c r="E57" s="133">
        <v>2754000</v>
      </c>
      <c r="F57" s="49">
        <f t="shared" si="10"/>
        <v>0</v>
      </c>
      <c r="G57" s="49">
        <f t="shared" si="11"/>
        <v>56</v>
      </c>
      <c r="H57" s="48">
        <f t="shared" si="0"/>
        <v>918</v>
      </c>
      <c r="I57" s="50">
        <f>IF($D57="-",0,'STOCK ITEMS'!N101)</f>
        <v>0</v>
      </c>
      <c r="J57" s="50">
        <f>IF($D57="-",0,'STOCK ITEMS'!O101)</f>
        <v>0</v>
      </c>
      <c r="K57" s="50">
        <f>IF($D57="-",0,'STOCK ITEMS'!P101)</f>
        <v>0</v>
      </c>
      <c r="L57" s="51">
        <f>IF($D57="-",0,'STOCK ITEMS'!B101)</f>
        <v>0</v>
      </c>
      <c r="M57" s="48" t="str">
        <f t="shared" si="12"/>
        <v>-</v>
      </c>
      <c r="N57" s="48">
        <f t="shared" si="13"/>
        <v>0</v>
      </c>
    </row>
    <row r="58" spans="1:14" x14ac:dyDescent="0.25">
      <c r="A58" s="52">
        <v>57</v>
      </c>
      <c r="B58" s="48" t="str">
        <f>'STOCK ITEMS'!D102&amp;IF('STOCK ITEMS'!E102="-","",'STOCK ITEMS'!E102)&amp;" "&amp;IF('STOCK ITEMS'!F102="-","",'STOCK ITEMS'!F102)&amp;" "&amp;'STOCK ITEMS'!G102&amp;" "&amp;'STOCK ITEMS'!H102&amp;" "&amp;'STOCK ITEMS'!I102&amp;" "&amp;'STOCK ITEMS'!J102&amp;IF('STOCK ITEMS'!K102="-","",'STOCK ITEMS'!K102)&amp;" "&amp;IF('STOCK ITEMS'!L102="-","",'STOCK ITEMS'!L102)</f>
        <v xml:space="preserve">F  416 5-3/4" HJ 70R </v>
      </c>
      <c r="C58" s="48" t="str">
        <f>"(Part #: "&amp;'STOCK ITEMS'!M102&amp;")"</f>
        <v>(Part #: F6575H23R)</v>
      </c>
      <c r="D58" s="13" t="str">
        <f>IF('STOCK ITEMS'!B102&gt;0,B58&amp;" - "&amp;C58,"-")</f>
        <v>-</v>
      </c>
      <c r="E58" s="133">
        <v>2751000</v>
      </c>
      <c r="F58" s="49">
        <f t="shared" si="10"/>
        <v>0</v>
      </c>
      <c r="G58" s="49">
        <f t="shared" si="11"/>
        <v>57</v>
      </c>
      <c r="H58" s="48">
        <f t="shared" si="0"/>
        <v>917</v>
      </c>
      <c r="I58" s="50">
        <f>IF($D58="-",0,'STOCK ITEMS'!N102)</f>
        <v>0</v>
      </c>
      <c r="J58" s="50">
        <f>IF($D58="-",0,'STOCK ITEMS'!O102)</f>
        <v>0</v>
      </c>
      <c r="K58" s="50">
        <f>IF($D58="-",0,'STOCK ITEMS'!P102)</f>
        <v>0</v>
      </c>
      <c r="L58" s="51">
        <f>IF($D58="-",0,'STOCK ITEMS'!B102)</f>
        <v>0</v>
      </c>
      <c r="M58" s="48" t="str">
        <f t="shared" si="12"/>
        <v>-</v>
      </c>
      <c r="N58" s="48">
        <f t="shared" si="13"/>
        <v>0</v>
      </c>
    </row>
    <row r="59" spans="1:14" x14ac:dyDescent="0.25">
      <c r="A59" s="52">
        <v>58</v>
      </c>
      <c r="B59" s="48" t="str">
        <f>'STOCK ITEMS'!D103&amp;IF('STOCK ITEMS'!E103="-","",'STOCK ITEMS'!E103)&amp;" "&amp;IF('STOCK ITEMS'!F103="-","",'STOCK ITEMS'!F103)&amp;" "&amp;'STOCK ITEMS'!G103&amp;" "&amp;'STOCK ITEMS'!H103&amp;" "&amp;'STOCK ITEMS'!I103&amp;" "&amp;'STOCK ITEMS'!J103&amp;IF('STOCK ITEMS'!K103="-","",'STOCK ITEMS'!K103)&amp;" "&amp;IF('STOCK ITEMS'!L103="-","",'STOCK ITEMS'!L103)</f>
        <v xml:space="preserve">F  416 5-3/4" SJ 70L </v>
      </c>
      <c r="C59" s="48" t="str">
        <f>"(Part #: "&amp;'STOCK ITEMS'!M103&amp;")"</f>
        <v>(Part #: F6575U23L)</v>
      </c>
      <c r="D59" s="13" t="str">
        <f>IF('STOCK ITEMS'!B103&gt;0,B59&amp;" - "&amp;C59,"-")</f>
        <v>-</v>
      </c>
      <c r="E59" s="133">
        <v>2748000</v>
      </c>
      <c r="F59" s="49">
        <f t="shared" si="10"/>
        <v>0</v>
      </c>
      <c r="G59" s="49">
        <f t="shared" si="11"/>
        <v>58</v>
      </c>
      <c r="H59" s="48">
        <f t="shared" si="0"/>
        <v>916</v>
      </c>
      <c r="I59" s="50">
        <f>IF($D59="-",0,'STOCK ITEMS'!N103)</f>
        <v>0</v>
      </c>
      <c r="J59" s="50">
        <f>IF($D59="-",0,'STOCK ITEMS'!O103)</f>
        <v>0</v>
      </c>
      <c r="K59" s="50">
        <f>IF($D59="-",0,'STOCK ITEMS'!P103)</f>
        <v>0</v>
      </c>
      <c r="L59" s="51">
        <f>IF($D59="-",0,'STOCK ITEMS'!B103)</f>
        <v>0</v>
      </c>
      <c r="M59" s="48" t="str">
        <f t="shared" si="12"/>
        <v>-</v>
      </c>
      <c r="N59" s="48">
        <f t="shared" si="13"/>
        <v>0</v>
      </c>
    </row>
    <row r="60" spans="1:14" x14ac:dyDescent="0.25">
      <c r="A60" s="52">
        <v>59</v>
      </c>
      <c r="B60" s="48" t="str">
        <f>'STOCK ITEMS'!D104&amp;IF('STOCK ITEMS'!E104="-","",'STOCK ITEMS'!E104)&amp;" "&amp;IF('STOCK ITEMS'!F104="-","",'STOCK ITEMS'!F104)&amp;" "&amp;'STOCK ITEMS'!G104&amp;" "&amp;'STOCK ITEMS'!H104&amp;" "&amp;'STOCK ITEMS'!I104&amp;" "&amp;'STOCK ITEMS'!J104&amp;IF('STOCK ITEMS'!K104="-","",'STOCK ITEMS'!K104)&amp;" "&amp;IF('STOCK ITEMS'!L104="-","",'STOCK ITEMS'!L104)</f>
        <v xml:space="preserve">F  416 5-3/4" SJ 70R </v>
      </c>
      <c r="C60" s="48" t="str">
        <f>"(Part #: "&amp;'STOCK ITEMS'!M104&amp;")"</f>
        <v>(Part #: F6575U23R)</v>
      </c>
      <c r="D60" s="13" t="str">
        <f>IF('STOCK ITEMS'!B104&gt;0,B60&amp;" - "&amp;C60,"-")</f>
        <v>-</v>
      </c>
      <c r="E60" s="133">
        <v>2745000</v>
      </c>
      <c r="F60" s="49">
        <f t="shared" si="10"/>
        <v>0</v>
      </c>
      <c r="G60" s="49">
        <f t="shared" si="11"/>
        <v>59</v>
      </c>
      <c r="H60" s="48">
        <f t="shared" si="0"/>
        <v>915</v>
      </c>
      <c r="I60" s="50">
        <f>IF($D60="-",0,'STOCK ITEMS'!N104)</f>
        <v>0</v>
      </c>
      <c r="J60" s="50">
        <f>IF($D60="-",0,'STOCK ITEMS'!O104)</f>
        <v>0</v>
      </c>
      <c r="K60" s="50">
        <f>IF($D60="-",0,'STOCK ITEMS'!P104)</f>
        <v>0</v>
      </c>
      <c r="L60" s="51">
        <f>IF($D60="-",0,'STOCK ITEMS'!B104)</f>
        <v>0</v>
      </c>
      <c r="M60" s="48" t="str">
        <f t="shared" si="12"/>
        <v>-</v>
      </c>
      <c r="N60" s="48">
        <f t="shared" si="13"/>
        <v>0</v>
      </c>
    </row>
    <row r="61" spans="1:14" x14ac:dyDescent="0.25">
      <c r="A61" s="52">
        <v>60</v>
      </c>
      <c r="B61" s="48" t="str">
        <f>'STOCK ITEMS'!D105&amp;IF('STOCK ITEMS'!E105="-","",'STOCK ITEMS'!E105)&amp;" "&amp;IF('STOCK ITEMS'!F105="-","",'STOCK ITEMS'!F105)&amp;" "&amp;'STOCK ITEMS'!G105&amp;" "&amp;'STOCK ITEMS'!H105&amp;" "&amp;'STOCK ITEMS'!I105&amp;" "&amp;'STOCK ITEMS'!J105&amp;IF('STOCK ITEMS'!K105="-","",'STOCK ITEMS'!K105)&amp;" "&amp;IF('STOCK ITEMS'!L105="-","",'STOCK ITEMS'!L105)</f>
        <v xml:space="preserve">F  416 5-3/4" BJ 70L </v>
      </c>
      <c r="C61" s="48" t="str">
        <f>"(Part #: "&amp;'STOCK ITEMS'!M105&amp;")"</f>
        <v>(Part #: F6575N23L)</v>
      </c>
      <c r="D61" s="13" t="str">
        <f>IF('STOCK ITEMS'!B105&gt;0,B61&amp;" - "&amp;C61,"-")</f>
        <v>-</v>
      </c>
      <c r="E61" s="133">
        <v>2742000</v>
      </c>
      <c r="F61" s="49">
        <f t="shared" si="10"/>
        <v>0</v>
      </c>
      <c r="G61" s="49">
        <f t="shared" si="11"/>
        <v>60</v>
      </c>
      <c r="H61" s="48">
        <f t="shared" si="0"/>
        <v>914</v>
      </c>
      <c r="I61" s="50">
        <f>IF($D61="-",0,'STOCK ITEMS'!N105)</f>
        <v>0</v>
      </c>
      <c r="J61" s="50">
        <f>IF($D61="-",0,'STOCK ITEMS'!O105)</f>
        <v>0</v>
      </c>
      <c r="K61" s="50">
        <f>IF($D61="-",0,'STOCK ITEMS'!P105)</f>
        <v>0</v>
      </c>
      <c r="L61" s="51">
        <f>IF($D61="-",0,'STOCK ITEMS'!B105)</f>
        <v>0</v>
      </c>
      <c r="M61" s="48" t="str">
        <f t="shared" si="12"/>
        <v>-</v>
      </c>
      <c r="N61" s="48">
        <f t="shared" si="13"/>
        <v>0</v>
      </c>
    </row>
    <row r="62" spans="1:14" x14ac:dyDescent="0.25">
      <c r="A62" s="52">
        <v>61</v>
      </c>
      <c r="B62" s="48" t="str">
        <f>'STOCK ITEMS'!D106&amp;IF('STOCK ITEMS'!E106="-","",'STOCK ITEMS'!E106)&amp;" "&amp;IF('STOCK ITEMS'!F106="-","",'STOCK ITEMS'!F106)&amp;" "&amp;'STOCK ITEMS'!G106&amp;" "&amp;'STOCK ITEMS'!H106&amp;" "&amp;'STOCK ITEMS'!I106&amp;" "&amp;'STOCK ITEMS'!J106&amp;IF('STOCK ITEMS'!K106="-","",'STOCK ITEMS'!K106)&amp;" "&amp;IF('STOCK ITEMS'!L106="-","",'STOCK ITEMS'!L106)</f>
        <v xml:space="preserve">F  416 5-3/4" BJ 70R </v>
      </c>
      <c r="C62" s="48" t="str">
        <f>"(Part #: "&amp;'STOCK ITEMS'!M106&amp;")"</f>
        <v>(Part #: F6575N23R)</v>
      </c>
      <c r="D62" s="13" t="str">
        <f>IF('STOCK ITEMS'!B106&gt;0,B62&amp;" - "&amp;C62,"-")</f>
        <v>-</v>
      </c>
      <c r="E62" s="133">
        <v>2739000</v>
      </c>
      <c r="F62" s="49">
        <f t="shared" si="10"/>
        <v>0</v>
      </c>
      <c r="G62" s="49">
        <f t="shared" si="11"/>
        <v>61</v>
      </c>
      <c r="H62" s="48">
        <f t="shared" si="0"/>
        <v>913</v>
      </c>
      <c r="I62" s="50">
        <f>IF($D62="-",0,'STOCK ITEMS'!N106)</f>
        <v>0</v>
      </c>
      <c r="J62" s="50">
        <f>IF($D62="-",0,'STOCK ITEMS'!O106)</f>
        <v>0</v>
      </c>
      <c r="K62" s="50">
        <f>IF($D62="-",0,'STOCK ITEMS'!P106)</f>
        <v>0</v>
      </c>
      <c r="L62" s="51">
        <f>IF($D62="-",0,'STOCK ITEMS'!B106)</f>
        <v>0</v>
      </c>
      <c r="M62" s="48" t="str">
        <f t="shared" si="12"/>
        <v>-</v>
      </c>
      <c r="N62" s="48">
        <f t="shared" si="13"/>
        <v>0</v>
      </c>
    </row>
    <row r="63" spans="1:14" x14ac:dyDescent="0.25">
      <c r="A63" s="52">
        <v>62</v>
      </c>
      <c r="B63" s="48" t="str">
        <f>'STOCK ITEMS'!D107&amp;IF('STOCK ITEMS'!E107="-","",'STOCK ITEMS'!E107)&amp;" "&amp;IF('STOCK ITEMS'!F107="-","",'STOCK ITEMS'!F107)&amp;" "&amp;'STOCK ITEMS'!G107&amp;" "&amp;'STOCK ITEMS'!H107&amp;" "&amp;'STOCK ITEMS'!I107&amp;" "&amp;'STOCK ITEMS'!J107&amp;IF('STOCK ITEMS'!K107="-","",'STOCK ITEMS'!K107)&amp;" "&amp;IF('STOCK ITEMS'!L107="-","",'STOCK ITEMS'!L107)</f>
        <v xml:space="preserve">F  416 5-3/4" HJ 80L </v>
      </c>
      <c r="C63" s="48" t="str">
        <f>"(Part #: "&amp;'STOCK ITEMS'!M107&amp;")"</f>
        <v>(Part #: F6575H30L)</v>
      </c>
      <c r="D63" s="13" t="str">
        <f>IF('STOCK ITEMS'!B107&gt;0,B63&amp;" - "&amp;C63,"-")</f>
        <v>-</v>
      </c>
      <c r="E63" s="133">
        <v>2736000</v>
      </c>
      <c r="F63" s="49">
        <f t="shared" si="10"/>
        <v>0</v>
      </c>
      <c r="G63" s="49">
        <f t="shared" si="11"/>
        <v>62</v>
      </c>
      <c r="H63" s="48">
        <f t="shared" si="0"/>
        <v>912</v>
      </c>
      <c r="I63" s="50">
        <f>IF($D63="-",0,'STOCK ITEMS'!N107)</f>
        <v>0</v>
      </c>
      <c r="J63" s="50">
        <f>IF($D63="-",0,'STOCK ITEMS'!O107)</f>
        <v>0</v>
      </c>
      <c r="K63" s="50">
        <f>IF($D63="-",0,'STOCK ITEMS'!P107)</f>
        <v>0</v>
      </c>
      <c r="L63" s="51">
        <f>IF($D63="-",0,'STOCK ITEMS'!B107)</f>
        <v>0</v>
      </c>
      <c r="M63" s="48" t="str">
        <f t="shared" si="12"/>
        <v>-</v>
      </c>
      <c r="N63" s="48">
        <f t="shared" si="13"/>
        <v>0</v>
      </c>
    </row>
    <row r="64" spans="1:14" x14ac:dyDescent="0.25">
      <c r="A64" s="52">
        <v>63</v>
      </c>
      <c r="B64" s="48" t="str">
        <f>'STOCK ITEMS'!D108&amp;IF('STOCK ITEMS'!E108="-","",'STOCK ITEMS'!E108)&amp;" "&amp;IF('STOCK ITEMS'!F108="-","",'STOCK ITEMS'!F108)&amp;" "&amp;'STOCK ITEMS'!G108&amp;" "&amp;'STOCK ITEMS'!H108&amp;" "&amp;'STOCK ITEMS'!I108&amp;" "&amp;'STOCK ITEMS'!J108&amp;IF('STOCK ITEMS'!K108="-","",'STOCK ITEMS'!K108)&amp;" "&amp;IF('STOCK ITEMS'!L108="-","",'STOCK ITEMS'!L108)</f>
        <v xml:space="preserve">F  416 5-3/4" HJ 80R </v>
      </c>
      <c r="C64" s="48" t="str">
        <f>"(Part #: "&amp;'STOCK ITEMS'!M108&amp;")"</f>
        <v>(Part #: F6575H30R)</v>
      </c>
      <c r="D64" s="13" t="str">
        <f>IF('STOCK ITEMS'!B108&gt;0,B64&amp;" - "&amp;C64,"-")</f>
        <v>-</v>
      </c>
      <c r="E64" s="133">
        <v>2733000</v>
      </c>
      <c r="F64" s="49">
        <f t="shared" si="10"/>
        <v>0</v>
      </c>
      <c r="G64" s="49">
        <f t="shared" si="11"/>
        <v>63</v>
      </c>
      <c r="H64" s="48">
        <f t="shared" si="0"/>
        <v>911</v>
      </c>
      <c r="I64" s="50">
        <f>IF($D64="-",0,'STOCK ITEMS'!N108)</f>
        <v>0</v>
      </c>
      <c r="J64" s="50">
        <f>IF($D64="-",0,'STOCK ITEMS'!O108)</f>
        <v>0</v>
      </c>
      <c r="K64" s="50">
        <f>IF($D64="-",0,'STOCK ITEMS'!P108)</f>
        <v>0</v>
      </c>
      <c r="L64" s="51">
        <f>IF($D64="-",0,'STOCK ITEMS'!B108)</f>
        <v>0</v>
      </c>
      <c r="M64" s="48" t="str">
        <f t="shared" si="12"/>
        <v>-</v>
      </c>
      <c r="N64" s="48">
        <f t="shared" si="13"/>
        <v>0</v>
      </c>
    </row>
    <row r="65" spans="1:14" x14ac:dyDescent="0.25">
      <c r="A65" s="52">
        <v>64</v>
      </c>
      <c r="B65" s="48" t="str">
        <f>'STOCK ITEMS'!D109&amp;IF('STOCK ITEMS'!E109="-","",'STOCK ITEMS'!E109)&amp;" "&amp;IF('STOCK ITEMS'!F109="-","",'STOCK ITEMS'!F109)&amp;" "&amp;'STOCK ITEMS'!G109&amp;" "&amp;'STOCK ITEMS'!H109&amp;" "&amp;'STOCK ITEMS'!I109&amp;" "&amp;'STOCK ITEMS'!J109&amp;IF('STOCK ITEMS'!K109="-","",'STOCK ITEMS'!K109)&amp;" "&amp;IF('STOCK ITEMS'!L109="-","",'STOCK ITEMS'!L109)</f>
        <v xml:space="preserve">F  416 5-3/4" SJ 80L </v>
      </c>
      <c r="C65" s="48" t="str">
        <f>"(Part #: "&amp;'STOCK ITEMS'!M109&amp;")"</f>
        <v>(Part #: F6575U30L)</v>
      </c>
      <c r="D65" s="13" t="str">
        <f>IF('STOCK ITEMS'!B109&gt;0,B65&amp;" - "&amp;C65,"-")</f>
        <v>-</v>
      </c>
      <c r="E65" s="133">
        <v>2730000</v>
      </c>
      <c r="F65" s="49">
        <f t="shared" si="10"/>
        <v>0</v>
      </c>
      <c r="G65" s="49">
        <f t="shared" si="11"/>
        <v>64</v>
      </c>
      <c r="H65" s="48">
        <f t="shared" si="0"/>
        <v>910</v>
      </c>
      <c r="I65" s="50">
        <f>IF($D65="-",0,'STOCK ITEMS'!N109)</f>
        <v>0</v>
      </c>
      <c r="J65" s="50">
        <f>IF($D65="-",0,'STOCK ITEMS'!O109)</f>
        <v>0</v>
      </c>
      <c r="K65" s="50">
        <f>IF($D65="-",0,'STOCK ITEMS'!P109)</f>
        <v>0</v>
      </c>
      <c r="L65" s="51">
        <f>IF($D65="-",0,'STOCK ITEMS'!B109)</f>
        <v>0</v>
      </c>
      <c r="M65" s="48" t="str">
        <f t="shared" si="12"/>
        <v>-</v>
      </c>
      <c r="N65" s="48">
        <f t="shared" si="13"/>
        <v>0</v>
      </c>
    </row>
    <row r="66" spans="1:14" x14ac:dyDescent="0.25">
      <c r="A66" s="52">
        <v>65</v>
      </c>
      <c r="B66" s="48" t="str">
        <f>'STOCK ITEMS'!D110&amp;IF('STOCK ITEMS'!E110="-","",'STOCK ITEMS'!E110)&amp;" "&amp;IF('STOCK ITEMS'!F110="-","",'STOCK ITEMS'!F110)&amp;" "&amp;'STOCK ITEMS'!G110&amp;" "&amp;'STOCK ITEMS'!H110&amp;" "&amp;'STOCK ITEMS'!I110&amp;" "&amp;'STOCK ITEMS'!J110&amp;IF('STOCK ITEMS'!K110="-","",'STOCK ITEMS'!K110)&amp;" "&amp;IF('STOCK ITEMS'!L110="-","",'STOCK ITEMS'!L110)</f>
        <v xml:space="preserve">F  416 5-3/4" SJ 80R </v>
      </c>
      <c r="C66" s="48" t="str">
        <f>"(Part #: "&amp;'STOCK ITEMS'!M110&amp;")"</f>
        <v>(Part #: F6575U30R)</v>
      </c>
      <c r="D66" s="13" t="str">
        <f>IF('STOCK ITEMS'!B110&gt;0,B66&amp;" - "&amp;C66,"-")</f>
        <v>-</v>
      </c>
      <c r="E66" s="133">
        <v>2727000</v>
      </c>
      <c r="F66" s="49">
        <f t="shared" si="10"/>
        <v>0</v>
      </c>
      <c r="G66" s="49">
        <f t="shared" si="11"/>
        <v>65</v>
      </c>
      <c r="H66" s="48">
        <f t="shared" si="0"/>
        <v>909</v>
      </c>
      <c r="I66" s="50">
        <f>IF($D66="-",0,'STOCK ITEMS'!N110)</f>
        <v>0</v>
      </c>
      <c r="J66" s="50">
        <f>IF($D66="-",0,'STOCK ITEMS'!O110)</f>
        <v>0</v>
      </c>
      <c r="K66" s="50">
        <f>IF($D66="-",0,'STOCK ITEMS'!P110)</f>
        <v>0</v>
      </c>
      <c r="L66" s="51">
        <f>IF($D66="-",0,'STOCK ITEMS'!B110)</f>
        <v>0</v>
      </c>
      <c r="M66" s="48" t="str">
        <f t="shared" si="12"/>
        <v>-</v>
      </c>
      <c r="N66" s="48">
        <f t="shared" si="13"/>
        <v>0</v>
      </c>
    </row>
    <row r="67" spans="1:14" x14ac:dyDescent="0.25">
      <c r="A67" s="52">
        <v>66</v>
      </c>
      <c r="B67" s="48" t="str">
        <f>'STOCK ITEMS'!D111&amp;IF('STOCK ITEMS'!E111="-","",'STOCK ITEMS'!E111)&amp;" "&amp;IF('STOCK ITEMS'!F111="-","",'STOCK ITEMS'!F111)&amp;" "&amp;'STOCK ITEMS'!G111&amp;" "&amp;'STOCK ITEMS'!H111&amp;" "&amp;'STOCK ITEMS'!I111&amp;" "&amp;'STOCK ITEMS'!J111&amp;IF('STOCK ITEMS'!K111="-","",'STOCK ITEMS'!K111)&amp;" "&amp;IF('STOCK ITEMS'!L111="-","",'STOCK ITEMS'!L111)</f>
        <v xml:space="preserve">FCO  416 5-3/4" FH 30 </v>
      </c>
      <c r="C67" s="48" t="str">
        <f>"(Part #: "&amp;'STOCK ITEMS'!M111&amp;")"</f>
        <v>(Part #: FC6575A07)</v>
      </c>
      <c r="D67" s="13" t="str">
        <f>IF('STOCK ITEMS'!B111&gt;0,B67&amp;" - "&amp;C67,"-")</f>
        <v>-</v>
      </c>
      <c r="E67" s="133">
        <v>2724000</v>
      </c>
      <c r="F67" s="49">
        <f t="shared" si="10"/>
        <v>0</v>
      </c>
      <c r="G67" s="49">
        <f t="shared" si="11"/>
        <v>66</v>
      </c>
      <c r="H67" s="48">
        <f t="shared" si="0"/>
        <v>908</v>
      </c>
      <c r="I67" s="50">
        <f>IF($D67="-",0,'STOCK ITEMS'!N111)</f>
        <v>0</v>
      </c>
      <c r="J67" s="50">
        <f>IF($D67="-",0,'STOCK ITEMS'!O111)</f>
        <v>0</v>
      </c>
      <c r="K67" s="50">
        <f>IF($D67="-",0,'STOCK ITEMS'!P111)</f>
        <v>0</v>
      </c>
      <c r="L67" s="51">
        <f>IF($D67="-",0,'STOCK ITEMS'!B111)</f>
        <v>0</v>
      </c>
      <c r="M67" s="48" t="str">
        <f t="shared" si="12"/>
        <v>-</v>
      </c>
      <c r="N67" s="48">
        <f t="shared" si="13"/>
        <v>0</v>
      </c>
    </row>
    <row r="68" spans="1:14" x14ac:dyDescent="0.25">
      <c r="A68" s="52">
        <v>67</v>
      </c>
      <c r="B68" s="48" t="str">
        <f>'STOCK ITEMS'!D112&amp;IF('STOCK ITEMS'!E112="-","",'STOCK ITEMS'!E112)&amp;" "&amp;IF('STOCK ITEMS'!F112="-","",'STOCK ITEMS'!F112)&amp;" "&amp;'STOCK ITEMS'!G112&amp;" "&amp;'STOCK ITEMS'!H112&amp;" "&amp;'STOCK ITEMS'!I112&amp;" "&amp;'STOCK ITEMS'!J112&amp;IF('STOCK ITEMS'!K112="-","",'STOCK ITEMS'!K112)&amp;" "&amp;IF('STOCK ITEMS'!L112="-","",'STOCK ITEMS'!L112)</f>
        <v xml:space="preserve">FCO  416 5-3/4" FH 60 </v>
      </c>
      <c r="C68" s="48" t="str">
        <f>"(Part #: "&amp;'STOCK ITEMS'!M112&amp;")"</f>
        <v>(Part #: FC6575A19)</v>
      </c>
      <c r="D68" s="13" t="str">
        <f>IF('STOCK ITEMS'!B112&gt;0,B68&amp;" - "&amp;C68,"-")</f>
        <v>-</v>
      </c>
      <c r="E68" s="133">
        <v>2721000</v>
      </c>
      <c r="F68" s="49">
        <f t="shared" si="10"/>
        <v>0</v>
      </c>
      <c r="G68" s="49">
        <f t="shared" si="11"/>
        <v>67</v>
      </c>
      <c r="H68" s="48">
        <f t="shared" si="0"/>
        <v>907</v>
      </c>
      <c r="I68" s="50">
        <f>IF($D68="-",0,'STOCK ITEMS'!N112)</f>
        <v>0</v>
      </c>
      <c r="J68" s="50">
        <f>IF($D68="-",0,'STOCK ITEMS'!O112)</f>
        <v>0</v>
      </c>
      <c r="K68" s="50">
        <f>IF($D68="-",0,'STOCK ITEMS'!P112)</f>
        <v>0</v>
      </c>
      <c r="L68" s="51">
        <f>IF($D68="-",0,'STOCK ITEMS'!B112)</f>
        <v>0</v>
      </c>
      <c r="M68" s="48" t="str">
        <f t="shared" si="12"/>
        <v>-</v>
      </c>
      <c r="N68" s="48">
        <f t="shared" si="13"/>
        <v>0</v>
      </c>
    </row>
    <row r="69" spans="1:14" x14ac:dyDescent="0.25">
      <c r="A69" s="52">
        <v>68</v>
      </c>
      <c r="B69" s="48" t="str">
        <f>'STOCK ITEMS'!D113&amp;IF('STOCK ITEMS'!E113="-","",'STOCK ITEMS'!E113)&amp;" "&amp;IF('STOCK ITEMS'!F113="-","",'STOCK ITEMS'!F113)&amp;" "&amp;'STOCK ITEMS'!G113&amp;" "&amp;'STOCK ITEMS'!H113&amp;" "&amp;'STOCK ITEMS'!I113&amp;" "&amp;'STOCK ITEMS'!J113&amp;IF('STOCK ITEMS'!K113="-","",'STOCK ITEMS'!K113)&amp;" "&amp;IF('STOCK ITEMS'!L113="-","",'STOCK ITEMS'!L113)</f>
        <v xml:space="preserve">FCO  416 5-3/4" BJ  70 </v>
      </c>
      <c r="C69" s="48" t="str">
        <f>"(Part #: "&amp;'STOCK ITEMS'!M113&amp;")"</f>
        <v>(Part #: FC6575N23)</v>
      </c>
      <c r="D69" s="13" t="str">
        <f>IF('STOCK ITEMS'!B113&gt;0,B69&amp;" - "&amp;C69,"-")</f>
        <v>-</v>
      </c>
      <c r="E69" s="133">
        <v>2718000</v>
      </c>
      <c r="F69" s="49">
        <f t="shared" si="10"/>
        <v>0</v>
      </c>
      <c r="G69" s="49">
        <f t="shared" si="11"/>
        <v>68</v>
      </c>
      <c r="H69" s="48">
        <f t="shared" si="0"/>
        <v>906</v>
      </c>
      <c r="I69" s="50">
        <f>IF($D69="-",0,'STOCK ITEMS'!N113)</f>
        <v>0</v>
      </c>
      <c r="J69" s="50">
        <f>IF($D69="-",0,'STOCK ITEMS'!O113)</f>
        <v>0</v>
      </c>
      <c r="K69" s="50">
        <f>IF($D69="-",0,'STOCK ITEMS'!P113)</f>
        <v>0</v>
      </c>
      <c r="L69" s="51">
        <f>IF($D69="-",0,'STOCK ITEMS'!B113)</f>
        <v>0</v>
      </c>
      <c r="M69" s="48" t="str">
        <f t="shared" si="12"/>
        <v>-</v>
      </c>
      <c r="N69" s="48">
        <f t="shared" si="13"/>
        <v>0</v>
      </c>
    </row>
    <row r="70" spans="1:14" x14ac:dyDescent="0.25">
      <c r="A70" s="52">
        <v>69</v>
      </c>
      <c r="B70" s="48" t="str">
        <f>'STOCK ITEMS'!D114&amp;IF('STOCK ITEMS'!E114="-","",'STOCK ITEMS'!E114)&amp;" "&amp;IF('STOCK ITEMS'!F114="-","",'STOCK ITEMS'!F114)&amp;" "&amp;'STOCK ITEMS'!G114&amp;" "&amp;'STOCK ITEMS'!H114&amp;" "&amp;'STOCK ITEMS'!I114&amp;" "&amp;'STOCK ITEMS'!J114&amp;IF('STOCK ITEMS'!K114="-","",'STOCK ITEMS'!K114)&amp;" "&amp;IF('STOCK ITEMS'!L114="-","",'STOCK ITEMS'!L114)</f>
        <v xml:space="preserve">F  416 8-1/4" FH 30 </v>
      </c>
      <c r="C70" s="48" t="str">
        <f>"(Part #: "&amp;'STOCK ITEMS'!M114&amp;")"</f>
        <v>(Part #: F6825A07)</v>
      </c>
      <c r="D70" s="13" t="str">
        <f>IF('STOCK ITEMS'!B114&gt;0,B70&amp;" - "&amp;C70,"-")</f>
        <v>-</v>
      </c>
      <c r="E70" s="133">
        <v>2715000</v>
      </c>
      <c r="F70" s="49">
        <f t="shared" si="10"/>
        <v>0</v>
      </c>
      <c r="G70" s="49">
        <f t="shared" si="11"/>
        <v>69</v>
      </c>
      <c r="H70" s="48">
        <f t="shared" si="0"/>
        <v>905</v>
      </c>
      <c r="I70" s="50">
        <f>IF($D70="-",0,'STOCK ITEMS'!N114)</f>
        <v>0</v>
      </c>
      <c r="J70" s="50">
        <f>IF($D70="-",0,'STOCK ITEMS'!O114)</f>
        <v>0</v>
      </c>
      <c r="K70" s="50">
        <f>IF($D70="-",0,'STOCK ITEMS'!P114)</f>
        <v>0</v>
      </c>
      <c r="L70" s="51">
        <f>IF($D70="-",0,'STOCK ITEMS'!B114)</f>
        <v>0</v>
      </c>
      <c r="M70" s="48" t="str">
        <f t="shared" si="12"/>
        <v>-</v>
      </c>
      <c r="N70" s="48">
        <f t="shared" si="13"/>
        <v>0</v>
      </c>
    </row>
    <row r="71" spans="1:14" x14ac:dyDescent="0.25">
      <c r="A71" s="52">
        <v>70</v>
      </c>
      <c r="B71" s="48" t="str">
        <f>'STOCK ITEMS'!D115&amp;IF('STOCK ITEMS'!E115="-","",'STOCK ITEMS'!E115)&amp;" "&amp;IF('STOCK ITEMS'!F115="-","",'STOCK ITEMS'!F115)&amp;" "&amp;'STOCK ITEMS'!G115&amp;" "&amp;'STOCK ITEMS'!H115&amp;" "&amp;'STOCK ITEMS'!I115&amp;" "&amp;'STOCK ITEMS'!J115&amp;IF('STOCK ITEMS'!K115="-","",'STOCK ITEMS'!K115)&amp;" "&amp;IF('STOCK ITEMS'!L115="-","",'STOCK ITEMS'!L115)</f>
        <v xml:space="preserve">F  416 8-1/4" FH 60 </v>
      </c>
      <c r="C71" s="48" t="str">
        <f>"(Part #: "&amp;'STOCK ITEMS'!M115&amp;")"</f>
        <v>(Part #: F6825A19)</v>
      </c>
      <c r="D71" s="13" t="str">
        <f>IF('STOCK ITEMS'!B115&gt;0,B71&amp;" - "&amp;C71,"-")</f>
        <v>-</v>
      </c>
      <c r="E71" s="133">
        <v>2712000</v>
      </c>
      <c r="F71" s="49">
        <f t="shared" si="10"/>
        <v>0</v>
      </c>
      <c r="G71" s="49">
        <f t="shared" si="11"/>
        <v>70</v>
      </c>
      <c r="H71" s="48">
        <f t="shared" si="0"/>
        <v>904</v>
      </c>
      <c r="I71" s="50">
        <f>IF($D71="-",0,'STOCK ITEMS'!N115)</f>
        <v>0</v>
      </c>
      <c r="J71" s="50">
        <f>IF($D71="-",0,'STOCK ITEMS'!O115)</f>
        <v>0</v>
      </c>
      <c r="K71" s="50">
        <f>IF($D71="-",0,'STOCK ITEMS'!P115)</f>
        <v>0</v>
      </c>
      <c r="L71" s="51">
        <f>IF($D71="-",0,'STOCK ITEMS'!B115)</f>
        <v>0</v>
      </c>
      <c r="M71" s="48" t="str">
        <f t="shared" si="12"/>
        <v>-</v>
      </c>
      <c r="N71" s="48">
        <f t="shared" si="13"/>
        <v>0</v>
      </c>
    </row>
    <row r="72" spans="1:14" x14ac:dyDescent="0.25">
      <c r="A72" s="52">
        <v>71</v>
      </c>
      <c r="B72" s="48" t="str">
        <f>'STOCK ITEMS'!D116&amp;IF('STOCK ITEMS'!E116="-","",'STOCK ITEMS'!E116)&amp;" "&amp;IF('STOCK ITEMS'!F116="-","",'STOCK ITEMS'!F116)&amp;" "&amp;'STOCK ITEMS'!G116&amp;" "&amp;'STOCK ITEMS'!H116&amp;" "&amp;'STOCK ITEMS'!I116&amp;" "&amp;'STOCK ITEMS'!J116&amp;IF('STOCK ITEMS'!K116="-","",'STOCK ITEMS'!K116)&amp;" "&amp;IF('STOCK ITEMS'!L116="-","",'STOCK ITEMS'!L116)</f>
        <v>F  416 8-1/4" FH 30 W4F</v>
      </c>
      <c r="C72" s="48" t="str">
        <f>"(Part #: "&amp;'STOCK ITEMS'!M116&amp;")"</f>
        <v>(Part #: F6825B07)</v>
      </c>
      <c r="D72" s="13" t="str">
        <f>IF('STOCK ITEMS'!B116&gt;0,B72&amp;" - "&amp;C72,"-")</f>
        <v>-</v>
      </c>
      <c r="E72" s="133">
        <v>2709000</v>
      </c>
      <c r="F72" s="49">
        <f t="shared" si="10"/>
        <v>0</v>
      </c>
      <c r="G72" s="49">
        <f t="shared" si="11"/>
        <v>71</v>
      </c>
      <c r="H72" s="48">
        <f t="shared" ref="H72:H135" si="14">RANK(G72,$G$2:$G$974,0)</f>
        <v>903</v>
      </c>
      <c r="I72" s="50">
        <f>IF($D72="-",0,'STOCK ITEMS'!N116)</f>
        <v>0</v>
      </c>
      <c r="J72" s="50">
        <f>IF($D72="-",0,'STOCK ITEMS'!O116)</f>
        <v>0</v>
      </c>
      <c r="K72" s="50">
        <f>IF($D72="-",0,'STOCK ITEMS'!P116)</f>
        <v>0</v>
      </c>
      <c r="L72" s="51">
        <f>IF($D72="-",0,'STOCK ITEMS'!B116)</f>
        <v>0</v>
      </c>
      <c r="M72" s="48" t="str">
        <f t="shared" si="12"/>
        <v>-</v>
      </c>
      <c r="N72" s="48">
        <f t="shared" si="13"/>
        <v>0</v>
      </c>
    </row>
    <row r="73" spans="1:14" x14ac:dyDescent="0.25">
      <c r="A73" s="52">
        <v>72</v>
      </c>
      <c r="B73" s="48" t="str">
        <f>'STOCK ITEMS'!D117&amp;IF('STOCK ITEMS'!E117="-","",'STOCK ITEMS'!E117)&amp;" "&amp;IF('STOCK ITEMS'!F117="-","",'STOCK ITEMS'!F117)&amp;" "&amp;'STOCK ITEMS'!G117&amp;" "&amp;'STOCK ITEMS'!H117&amp;" "&amp;'STOCK ITEMS'!I117&amp;" "&amp;'STOCK ITEMS'!J117&amp;IF('STOCK ITEMS'!K117="-","",'STOCK ITEMS'!K117)&amp;" "&amp;IF('STOCK ITEMS'!L117="-","",'STOCK ITEMS'!L117)</f>
        <v>F  416 8-1/4" FH 60 W4F</v>
      </c>
      <c r="C73" s="48" t="str">
        <f>"(Part #: "&amp;'STOCK ITEMS'!M117&amp;")"</f>
        <v>(Part #: F6825B19)</v>
      </c>
      <c r="D73" s="13" t="str">
        <f>IF('STOCK ITEMS'!B117&gt;0,B73&amp;" - "&amp;C73,"-")</f>
        <v>-</v>
      </c>
      <c r="E73" s="133">
        <v>2706000</v>
      </c>
      <c r="F73" s="49">
        <f t="shared" si="10"/>
        <v>0</v>
      </c>
      <c r="G73" s="49">
        <f t="shared" si="11"/>
        <v>72</v>
      </c>
      <c r="H73" s="48">
        <f t="shared" si="14"/>
        <v>902</v>
      </c>
      <c r="I73" s="50">
        <f>IF($D73="-",0,'STOCK ITEMS'!N117)</f>
        <v>0</v>
      </c>
      <c r="J73" s="50">
        <f>IF($D73="-",0,'STOCK ITEMS'!O117)</f>
        <v>0</v>
      </c>
      <c r="K73" s="50">
        <f>IF($D73="-",0,'STOCK ITEMS'!P117)</f>
        <v>0</v>
      </c>
      <c r="L73" s="51">
        <f>IF($D73="-",0,'STOCK ITEMS'!B117)</f>
        <v>0</v>
      </c>
      <c r="M73" s="48" t="str">
        <f t="shared" si="12"/>
        <v>-</v>
      </c>
      <c r="N73" s="48">
        <f t="shared" si="13"/>
        <v>0</v>
      </c>
    </row>
    <row r="74" spans="1:14" x14ac:dyDescent="0.25">
      <c r="A74" s="52">
        <v>73</v>
      </c>
      <c r="B74" s="48" t="str">
        <f>'STOCK ITEMS'!D118&amp;IF('STOCK ITEMS'!E118="-","",'STOCK ITEMS'!E118)&amp;" "&amp;IF('STOCK ITEMS'!F118="-","",'STOCK ITEMS'!F118)&amp;" "&amp;'STOCK ITEMS'!G118&amp;" "&amp;'STOCK ITEMS'!H118&amp;" "&amp;'STOCK ITEMS'!I118&amp;" "&amp;'STOCK ITEMS'!J118&amp;IF('STOCK ITEMS'!K118="-","",'STOCK ITEMS'!K118)&amp;" "&amp;IF('STOCK ITEMS'!L118="-","",'STOCK ITEMS'!L118)</f>
        <v xml:space="preserve">F  416 8-1/4" HJ 70L </v>
      </c>
      <c r="C74" s="48" t="str">
        <f>"(Part #: "&amp;'STOCK ITEMS'!M118&amp;")"</f>
        <v>(Part #: F6825H23L)</v>
      </c>
      <c r="D74" s="13" t="str">
        <f>IF('STOCK ITEMS'!B118&gt;0,B74&amp;" - "&amp;C74,"-")</f>
        <v>-</v>
      </c>
      <c r="E74" s="133">
        <v>2703000</v>
      </c>
      <c r="F74" s="49">
        <f t="shared" si="10"/>
        <v>0</v>
      </c>
      <c r="G74" s="49">
        <f t="shared" si="11"/>
        <v>73</v>
      </c>
      <c r="H74" s="48">
        <f t="shared" si="14"/>
        <v>901</v>
      </c>
      <c r="I74" s="50">
        <f>IF($D74="-",0,'STOCK ITEMS'!N118)</f>
        <v>0</v>
      </c>
      <c r="J74" s="50">
        <f>IF($D74="-",0,'STOCK ITEMS'!O118)</f>
        <v>0</v>
      </c>
      <c r="K74" s="50">
        <f>IF($D74="-",0,'STOCK ITEMS'!P118)</f>
        <v>0</v>
      </c>
      <c r="L74" s="51">
        <f>IF($D74="-",0,'STOCK ITEMS'!B118)</f>
        <v>0</v>
      </c>
      <c r="M74" s="48" t="str">
        <f t="shared" si="12"/>
        <v>-</v>
      </c>
      <c r="N74" s="48">
        <f t="shared" si="13"/>
        <v>0</v>
      </c>
    </row>
    <row r="75" spans="1:14" x14ac:dyDescent="0.25">
      <c r="A75" s="52">
        <v>74</v>
      </c>
      <c r="B75" s="48" t="str">
        <f>'STOCK ITEMS'!D119&amp;IF('STOCK ITEMS'!E119="-","",'STOCK ITEMS'!E119)&amp;" "&amp;IF('STOCK ITEMS'!F119="-","",'STOCK ITEMS'!F119)&amp;" "&amp;'STOCK ITEMS'!G119&amp;" "&amp;'STOCK ITEMS'!H119&amp;" "&amp;'STOCK ITEMS'!I119&amp;" "&amp;'STOCK ITEMS'!J119&amp;IF('STOCK ITEMS'!K119="-","",'STOCK ITEMS'!K119)&amp;" "&amp;IF('STOCK ITEMS'!L119="-","",'STOCK ITEMS'!L119)</f>
        <v xml:space="preserve">F  416 8-1/4" HJ 70R </v>
      </c>
      <c r="C75" s="48" t="str">
        <f>"(Part #: "&amp;'STOCK ITEMS'!M119&amp;")"</f>
        <v>(Part #: F6825H23R)</v>
      </c>
      <c r="D75" s="13" t="str">
        <f>IF('STOCK ITEMS'!B119&gt;0,B75&amp;" - "&amp;C75,"-")</f>
        <v>-</v>
      </c>
      <c r="E75" s="133">
        <v>2700000</v>
      </c>
      <c r="F75" s="49">
        <f t="shared" si="10"/>
        <v>0</v>
      </c>
      <c r="G75" s="49">
        <f t="shared" si="11"/>
        <v>74</v>
      </c>
      <c r="H75" s="48">
        <f t="shared" si="14"/>
        <v>900</v>
      </c>
      <c r="I75" s="50">
        <f>IF($D75="-",0,'STOCK ITEMS'!N119)</f>
        <v>0</v>
      </c>
      <c r="J75" s="50">
        <f>IF($D75="-",0,'STOCK ITEMS'!O119)</f>
        <v>0</v>
      </c>
      <c r="K75" s="50">
        <f>IF($D75="-",0,'STOCK ITEMS'!P119)</f>
        <v>0</v>
      </c>
      <c r="L75" s="51">
        <f>IF($D75="-",0,'STOCK ITEMS'!B119)</f>
        <v>0</v>
      </c>
      <c r="M75" s="48" t="str">
        <f t="shared" si="12"/>
        <v>-</v>
      </c>
      <c r="N75" s="48">
        <f t="shared" si="13"/>
        <v>0</v>
      </c>
    </row>
    <row r="76" spans="1:14" x14ac:dyDescent="0.25">
      <c r="A76" s="52">
        <v>75</v>
      </c>
      <c r="B76" s="48" t="str">
        <f>'STOCK ITEMS'!D120&amp;IF('STOCK ITEMS'!E120="-","",'STOCK ITEMS'!E120)&amp;" "&amp;IF('STOCK ITEMS'!F120="-","",'STOCK ITEMS'!F120)&amp;" "&amp;'STOCK ITEMS'!G120&amp;" "&amp;'STOCK ITEMS'!H120&amp;" "&amp;'STOCK ITEMS'!I120&amp;" "&amp;'STOCK ITEMS'!J120&amp;IF('STOCK ITEMS'!K120="-","",'STOCK ITEMS'!K120)&amp;" "&amp;IF('STOCK ITEMS'!L120="-","",'STOCK ITEMS'!L120)</f>
        <v xml:space="preserve">F  416 8-1/4" SJ 70L </v>
      </c>
      <c r="C76" s="48" t="str">
        <f>"(Part #: "&amp;'STOCK ITEMS'!M120&amp;")"</f>
        <v>(Part #: F6825U23L)</v>
      </c>
      <c r="D76" s="13" t="str">
        <f>IF('STOCK ITEMS'!B120&gt;0,B76&amp;" - "&amp;C76,"-")</f>
        <v>-</v>
      </c>
      <c r="E76" s="133">
        <v>2697000</v>
      </c>
      <c r="F76" s="49">
        <f t="shared" si="10"/>
        <v>0</v>
      </c>
      <c r="G76" s="49">
        <f t="shared" si="11"/>
        <v>75</v>
      </c>
      <c r="H76" s="48">
        <f t="shared" si="14"/>
        <v>899</v>
      </c>
      <c r="I76" s="50">
        <f>IF($D76="-",0,'STOCK ITEMS'!N120)</f>
        <v>0</v>
      </c>
      <c r="J76" s="50">
        <f>IF($D76="-",0,'STOCK ITEMS'!O120)</f>
        <v>0</v>
      </c>
      <c r="K76" s="50">
        <f>IF($D76="-",0,'STOCK ITEMS'!P120)</f>
        <v>0</v>
      </c>
      <c r="L76" s="51">
        <f>IF($D76="-",0,'STOCK ITEMS'!B120)</f>
        <v>0</v>
      </c>
      <c r="M76" s="48" t="str">
        <f t="shared" si="12"/>
        <v>-</v>
      </c>
      <c r="N76" s="48">
        <f t="shared" si="13"/>
        <v>0</v>
      </c>
    </row>
    <row r="77" spans="1:14" x14ac:dyDescent="0.25">
      <c r="A77" s="52">
        <v>76</v>
      </c>
      <c r="B77" s="48" t="str">
        <f>'STOCK ITEMS'!D121&amp;IF('STOCK ITEMS'!E121="-","",'STOCK ITEMS'!E121)&amp;" "&amp;IF('STOCK ITEMS'!F121="-","",'STOCK ITEMS'!F121)&amp;" "&amp;'STOCK ITEMS'!G121&amp;" "&amp;'STOCK ITEMS'!H121&amp;" "&amp;'STOCK ITEMS'!I121&amp;" "&amp;'STOCK ITEMS'!J121&amp;IF('STOCK ITEMS'!K121="-","",'STOCK ITEMS'!K121)&amp;" "&amp;IF('STOCK ITEMS'!L121="-","",'STOCK ITEMS'!L121)</f>
        <v xml:space="preserve">F  416 8-1/4" SJ 70R </v>
      </c>
      <c r="C77" s="48" t="str">
        <f>"(Part #: "&amp;'STOCK ITEMS'!M121&amp;")"</f>
        <v>(Part #: F6825U23R)</v>
      </c>
      <c r="D77" s="13" t="str">
        <f>IF('STOCK ITEMS'!B121&gt;0,B77&amp;" - "&amp;C77,"-")</f>
        <v>-</v>
      </c>
      <c r="E77" s="133">
        <v>2694000</v>
      </c>
      <c r="F77" s="49">
        <f t="shared" si="10"/>
        <v>0</v>
      </c>
      <c r="G77" s="49">
        <f t="shared" si="11"/>
        <v>76</v>
      </c>
      <c r="H77" s="48">
        <f t="shared" si="14"/>
        <v>898</v>
      </c>
      <c r="I77" s="50">
        <f>IF($D77="-",0,'STOCK ITEMS'!N121)</f>
        <v>0</v>
      </c>
      <c r="J77" s="50">
        <f>IF($D77="-",0,'STOCK ITEMS'!O121)</f>
        <v>0</v>
      </c>
      <c r="K77" s="50">
        <f>IF($D77="-",0,'STOCK ITEMS'!P121)</f>
        <v>0</v>
      </c>
      <c r="L77" s="51">
        <f>IF($D77="-",0,'STOCK ITEMS'!B121)</f>
        <v>0</v>
      </c>
      <c r="M77" s="48" t="str">
        <f t="shared" si="12"/>
        <v>-</v>
      </c>
      <c r="N77" s="48">
        <f t="shared" si="13"/>
        <v>0</v>
      </c>
    </row>
    <row r="78" spans="1:14" x14ac:dyDescent="0.25">
      <c r="A78" s="52">
        <v>77</v>
      </c>
      <c r="B78" s="48" t="str">
        <f>'STOCK ITEMS'!D122&amp;IF('STOCK ITEMS'!E122="-","",'STOCK ITEMS'!E122)&amp;" "&amp;IF('STOCK ITEMS'!F122="-","",'STOCK ITEMS'!F122)&amp;" "&amp;'STOCK ITEMS'!G122&amp;" "&amp;'STOCK ITEMS'!H122&amp;" "&amp;'STOCK ITEMS'!I122&amp;" "&amp;'STOCK ITEMS'!J122&amp;IF('STOCK ITEMS'!K122="-","",'STOCK ITEMS'!K122)&amp;" "&amp;IF('STOCK ITEMS'!L122="-","",'STOCK ITEMS'!L122)</f>
        <v xml:space="preserve">F  416 8-3/4" FH 30 </v>
      </c>
      <c r="C78" s="48" t="str">
        <f>"(Part #: "&amp;'STOCK ITEMS'!M122&amp;")"</f>
        <v>(Part #: F6875A07)</v>
      </c>
      <c r="D78" s="13" t="str">
        <f>IF('STOCK ITEMS'!B122&gt;0,B78&amp;" - "&amp;C78,"-")</f>
        <v>-</v>
      </c>
      <c r="E78" s="133">
        <v>2691000</v>
      </c>
      <c r="F78" s="49">
        <f t="shared" si="10"/>
        <v>0</v>
      </c>
      <c r="G78" s="49">
        <f t="shared" si="11"/>
        <v>77</v>
      </c>
      <c r="H78" s="48">
        <f t="shared" si="14"/>
        <v>897</v>
      </c>
      <c r="I78" s="50">
        <f>IF($D78="-",0,'STOCK ITEMS'!N122)</f>
        <v>0</v>
      </c>
      <c r="J78" s="50">
        <f>IF($D78="-",0,'STOCK ITEMS'!O122)</f>
        <v>0</v>
      </c>
      <c r="K78" s="50">
        <f>IF($D78="-",0,'STOCK ITEMS'!P122)</f>
        <v>0</v>
      </c>
      <c r="L78" s="51">
        <f>IF($D78="-",0,'STOCK ITEMS'!B122)</f>
        <v>0</v>
      </c>
      <c r="M78" s="48" t="str">
        <f t="shared" si="12"/>
        <v>-</v>
      </c>
      <c r="N78" s="48">
        <f t="shared" si="13"/>
        <v>0</v>
      </c>
    </row>
    <row r="79" spans="1:14" x14ac:dyDescent="0.25">
      <c r="A79" s="52">
        <v>78</v>
      </c>
      <c r="B79" s="48" t="str">
        <f>'STOCK ITEMS'!D123&amp;IF('STOCK ITEMS'!E123="-","",'STOCK ITEMS'!E123)&amp;" "&amp;IF('STOCK ITEMS'!F123="-","",'STOCK ITEMS'!F123)&amp;" "&amp;'STOCK ITEMS'!G123&amp;" "&amp;'STOCK ITEMS'!H123&amp;" "&amp;'STOCK ITEMS'!I123&amp;" "&amp;'STOCK ITEMS'!J123&amp;IF('STOCK ITEMS'!K123="-","",'STOCK ITEMS'!K123)&amp;" "&amp;IF('STOCK ITEMS'!L123="-","",'STOCK ITEMS'!L123)</f>
        <v xml:space="preserve">F  416 8-3/4" FH 60 </v>
      </c>
      <c r="C79" s="48" t="str">
        <f>"(Part #: "&amp;'STOCK ITEMS'!M123&amp;")"</f>
        <v>(Part #: F6875A19)</v>
      </c>
      <c r="D79" s="13" t="str">
        <f>IF('STOCK ITEMS'!B123&gt;0,B79&amp;" - "&amp;C79,"-")</f>
        <v>-</v>
      </c>
      <c r="E79" s="133">
        <v>2688000</v>
      </c>
      <c r="F79" s="49">
        <f t="shared" si="10"/>
        <v>0</v>
      </c>
      <c r="G79" s="49">
        <f t="shared" si="11"/>
        <v>78</v>
      </c>
      <c r="H79" s="48">
        <f t="shared" si="14"/>
        <v>896</v>
      </c>
      <c r="I79" s="50">
        <f>IF($D79="-",0,'STOCK ITEMS'!N123)</f>
        <v>0</v>
      </c>
      <c r="J79" s="50">
        <f>IF($D79="-",0,'STOCK ITEMS'!O123)</f>
        <v>0</v>
      </c>
      <c r="K79" s="50">
        <f>IF($D79="-",0,'STOCK ITEMS'!P123)</f>
        <v>0</v>
      </c>
      <c r="L79" s="51">
        <f>IF($D79="-",0,'STOCK ITEMS'!B123)</f>
        <v>0</v>
      </c>
      <c r="M79" s="48" t="str">
        <f t="shared" si="12"/>
        <v>-</v>
      </c>
      <c r="N79" s="48">
        <f t="shared" si="13"/>
        <v>0</v>
      </c>
    </row>
    <row r="80" spans="1:14" x14ac:dyDescent="0.25">
      <c r="A80" s="52">
        <v>79</v>
      </c>
      <c r="B80" s="48" t="str">
        <f>'STOCK ITEMS'!D124&amp;IF('STOCK ITEMS'!E124="-","",'STOCK ITEMS'!E124)&amp;" "&amp;IF('STOCK ITEMS'!F124="-","",'STOCK ITEMS'!F124)&amp;" "&amp;'STOCK ITEMS'!G124&amp;" "&amp;'STOCK ITEMS'!H124&amp;" "&amp;'STOCK ITEMS'!I124&amp;" "&amp;'STOCK ITEMS'!J124&amp;IF('STOCK ITEMS'!K124="-","",'STOCK ITEMS'!K124)&amp;" "&amp;IF('STOCK ITEMS'!L124="-","",'STOCK ITEMS'!L124)</f>
        <v>F  416 8-3/4" FH 30 W4F</v>
      </c>
      <c r="C80" s="48" t="str">
        <f>"(Part #: "&amp;'STOCK ITEMS'!M124&amp;")"</f>
        <v>(Part #: F6875B07)</v>
      </c>
      <c r="D80" s="13" t="str">
        <f>IF('STOCK ITEMS'!B124&gt;0,B80&amp;" - "&amp;C80,"-")</f>
        <v>-</v>
      </c>
      <c r="E80" s="133">
        <v>2685000</v>
      </c>
      <c r="F80" s="49">
        <f t="shared" si="10"/>
        <v>0</v>
      </c>
      <c r="G80" s="49">
        <f t="shared" si="11"/>
        <v>79</v>
      </c>
      <c r="H80" s="48">
        <f t="shared" si="14"/>
        <v>895</v>
      </c>
      <c r="I80" s="50">
        <f>IF($D80="-",0,'STOCK ITEMS'!N124)</f>
        <v>0</v>
      </c>
      <c r="J80" s="50">
        <f>IF($D80="-",0,'STOCK ITEMS'!O124)</f>
        <v>0</v>
      </c>
      <c r="K80" s="50">
        <f>IF($D80="-",0,'STOCK ITEMS'!P124)</f>
        <v>0</v>
      </c>
      <c r="L80" s="51">
        <f>IF($D80="-",0,'STOCK ITEMS'!B124)</f>
        <v>0</v>
      </c>
      <c r="M80" s="48" t="str">
        <f t="shared" si="12"/>
        <v>-</v>
      </c>
      <c r="N80" s="48">
        <f t="shared" si="13"/>
        <v>0</v>
      </c>
    </row>
    <row r="81" spans="1:14" x14ac:dyDescent="0.25">
      <c r="A81" s="52">
        <v>80</v>
      </c>
      <c r="B81" s="48" t="str">
        <f>'STOCK ITEMS'!D125&amp;IF('STOCK ITEMS'!E125="-","",'STOCK ITEMS'!E125)&amp;" "&amp;IF('STOCK ITEMS'!F125="-","",'STOCK ITEMS'!F125)&amp;" "&amp;'STOCK ITEMS'!G125&amp;" "&amp;'STOCK ITEMS'!H125&amp;" "&amp;'STOCK ITEMS'!I125&amp;" "&amp;'STOCK ITEMS'!J125&amp;IF('STOCK ITEMS'!K125="-","",'STOCK ITEMS'!K125)&amp;" "&amp;IF('STOCK ITEMS'!L125="-","",'STOCK ITEMS'!L125)</f>
        <v>F  416 8-3/4" FH 60 W4F</v>
      </c>
      <c r="C81" s="48" t="str">
        <f>"(Part #: "&amp;'STOCK ITEMS'!M125&amp;")"</f>
        <v>(Part #: F6875B19)</v>
      </c>
      <c r="D81" s="13" t="str">
        <f>IF('STOCK ITEMS'!B125&gt;0,B81&amp;" - "&amp;C81,"-")</f>
        <v>-</v>
      </c>
      <c r="E81" s="133">
        <v>2682000</v>
      </c>
      <c r="F81" s="49">
        <f t="shared" si="10"/>
        <v>0</v>
      </c>
      <c r="G81" s="49">
        <f t="shared" si="11"/>
        <v>80</v>
      </c>
      <c r="H81" s="48">
        <f t="shared" si="14"/>
        <v>894</v>
      </c>
      <c r="I81" s="50">
        <f>IF($D81="-",0,'STOCK ITEMS'!N125)</f>
        <v>0</v>
      </c>
      <c r="J81" s="50">
        <f>IF($D81="-",0,'STOCK ITEMS'!O125)</f>
        <v>0</v>
      </c>
      <c r="K81" s="50">
        <f>IF($D81="-",0,'STOCK ITEMS'!P125)</f>
        <v>0</v>
      </c>
      <c r="L81" s="51">
        <f>IF($D81="-",0,'STOCK ITEMS'!B125)</f>
        <v>0</v>
      </c>
      <c r="M81" s="48" t="str">
        <f t="shared" si="12"/>
        <v>-</v>
      </c>
      <c r="N81" s="48">
        <f t="shared" si="13"/>
        <v>0</v>
      </c>
    </row>
    <row r="82" spans="1:14" x14ac:dyDescent="0.25">
      <c r="A82" s="52">
        <v>81</v>
      </c>
      <c r="B82" s="48" t="str">
        <f>'STOCK ITEMS'!D126&amp;IF('STOCK ITEMS'!E126="-","",'STOCK ITEMS'!E126)&amp;" "&amp;IF('STOCK ITEMS'!F126="-","",'STOCK ITEMS'!F126)&amp;" "&amp;'STOCK ITEMS'!G126&amp;" "&amp;'STOCK ITEMS'!H126&amp;" "&amp;'STOCK ITEMS'!I126&amp;" "&amp;'STOCK ITEMS'!J126&amp;IF('STOCK ITEMS'!K126="-","",'STOCK ITEMS'!K126)&amp;" "&amp;IF('STOCK ITEMS'!L126="-","",'STOCK ITEMS'!L126)</f>
        <v xml:space="preserve">F  416 8-3/4" HJ 70L </v>
      </c>
      <c r="C82" s="48" t="str">
        <f>"(Part #: "&amp;'STOCK ITEMS'!M126&amp;")"</f>
        <v>(Part #: F6875H23L)</v>
      </c>
      <c r="D82" s="13" t="str">
        <f>IF('STOCK ITEMS'!B126&gt;0,B82&amp;" - "&amp;C82,"-")</f>
        <v>-</v>
      </c>
      <c r="E82" s="133">
        <v>2679000</v>
      </c>
      <c r="F82" s="49">
        <f t="shared" si="10"/>
        <v>0</v>
      </c>
      <c r="G82" s="49">
        <f t="shared" si="11"/>
        <v>81</v>
      </c>
      <c r="H82" s="48">
        <f t="shared" si="14"/>
        <v>893</v>
      </c>
      <c r="I82" s="50">
        <f>IF($D82="-",0,'STOCK ITEMS'!N126)</f>
        <v>0</v>
      </c>
      <c r="J82" s="50">
        <f>IF($D82="-",0,'STOCK ITEMS'!O126)</f>
        <v>0</v>
      </c>
      <c r="K82" s="50">
        <f>IF($D82="-",0,'STOCK ITEMS'!P126)</f>
        <v>0</v>
      </c>
      <c r="L82" s="51">
        <f>IF($D82="-",0,'STOCK ITEMS'!B126)</f>
        <v>0</v>
      </c>
      <c r="M82" s="48" t="str">
        <f t="shared" si="12"/>
        <v>-</v>
      </c>
      <c r="N82" s="48">
        <f t="shared" si="13"/>
        <v>0</v>
      </c>
    </row>
    <row r="83" spans="1:14" x14ac:dyDescent="0.25">
      <c r="A83" s="52">
        <v>82</v>
      </c>
      <c r="B83" s="48" t="str">
        <f>'STOCK ITEMS'!D127&amp;IF('STOCK ITEMS'!E127="-","",'STOCK ITEMS'!E127)&amp;" "&amp;IF('STOCK ITEMS'!F127="-","",'STOCK ITEMS'!F127)&amp;" "&amp;'STOCK ITEMS'!G127&amp;" "&amp;'STOCK ITEMS'!H127&amp;" "&amp;'STOCK ITEMS'!I127&amp;" "&amp;'STOCK ITEMS'!J127&amp;IF('STOCK ITEMS'!K127="-","",'STOCK ITEMS'!K127)&amp;" "&amp;IF('STOCK ITEMS'!L127="-","",'STOCK ITEMS'!L127)</f>
        <v xml:space="preserve">F  416 8-3/4" HJ 70R </v>
      </c>
      <c r="C83" s="48" t="str">
        <f>"(Part #: "&amp;'STOCK ITEMS'!M127&amp;")"</f>
        <v>(Part #: F6875H23R)</v>
      </c>
      <c r="D83" s="13" t="str">
        <f>IF('STOCK ITEMS'!B127&gt;0,B83&amp;" - "&amp;C83,"-")</f>
        <v>-</v>
      </c>
      <c r="E83" s="133">
        <v>2676000</v>
      </c>
      <c r="F83" s="49">
        <f t="shared" si="10"/>
        <v>0</v>
      </c>
      <c r="G83" s="49">
        <f t="shared" si="11"/>
        <v>82</v>
      </c>
      <c r="H83" s="48">
        <f t="shared" si="14"/>
        <v>892</v>
      </c>
      <c r="I83" s="50">
        <f>IF($D83="-",0,'STOCK ITEMS'!N127)</f>
        <v>0</v>
      </c>
      <c r="J83" s="50">
        <f>IF($D83="-",0,'STOCK ITEMS'!O127)</f>
        <v>0</v>
      </c>
      <c r="K83" s="50">
        <f>IF($D83="-",0,'STOCK ITEMS'!P127)</f>
        <v>0</v>
      </c>
      <c r="L83" s="51">
        <f>IF($D83="-",0,'STOCK ITEMS'!B127)</f>
        <v>0</v>
      </c>
      <c r="M83" s="48" t="str">
        <f t="shared" si="12"/>
        <v>-</v>
      </c>
      <c r="N83" s="48">
        <f t="shared" si="13"/>
        <v>0</v>
      </c>
    </row>
    <row r="84" spans="1:14" x14ac:dyDescent="0.25">
      <c r="A84" s="52">
        <v>83</v>
      </c>
      <c r="B84" s="48" t="str">
        <f>'STOCK ITEMS'!D128&amp;IF('STOCK ITEMS'!E128="-","",'STOCK ITEMS'!E128)&amp;" "&amp;IF('STOCK ITEMS'!F128="-","",'STOCK ITEMS'!F128)&amp;" "&amp;'STOCK ITEMS'!G128&amp;" "&amp;'STOCK ITEMS'!H128&amp;" "&amp;'STOCK ITEMS'!I128&amp;" "&amp;'STOCK ITEMS'!J128&amp;IF('STOCK ITEMS'!K128="-","",'STOCK ITEMS'!K128)&amp;" "&amp;IF('STOCK ITEMS'!L128="-","",'STOCK ITEMS'!L128)</f>
        <v xml:space="preserve">F  416 8-3/4" SJ 70L </v>
      </c>
      <c r="C84" s="48" t="str">
        <f>"(Part #: "&amp;'STOCK ITEMS'!M128&amp;")"</f>
        <v>(Part #: F6875U23L)</v>
      </c>
      <c r="D84" s="13" t="str">
        <f>IF('STOCK ITEMS'!B128&gt;0,B84&amp;" - "&amp;C84,"-")</f>
        <v>-</v>
      </c>
      <c r="E84" s="133">
        <v>2673000</v>
      </c>
      <c r="F84" s="49">
        <f t="shared" si="10"/>
        <v>0</v>
      </c>
      <c r="G84" s="49">
        <f t="shared" si="11"/>
        <v>83</v>
      </c>
      <c r="H84" s="48">
        <f t="shared" si="14"/>
        <v>891</v>
      </c>
      <c r="I84" s="50">
        <f>IF($D84="-",0,'STOCK ITEMS'!N128)</f>
        <v>0</v>
      </c>
      <c r="J84" s="50">
        <f>IF($D84="-",0,'STOCK ITEMS'!O128)</f>
        <v>0</v>
      </c>
      <c r="K84" s="50">
        <f>IF($D84="-",0,'STOCK ITEMS'!P128)</f>
        <v>0</v>
      </c>
      <c r="L84" s="51">
        <f>IF($D84="-",0,'STOCK ITEMS'!B128)</f>
        <v>0</v>
      </c>
      <c r="M84" s="48" t="str">
        <f t="shared" si="12"/>
        <v>-</v>
      </c>
      <c r="N84" s="48">
        <f t="shared" si="13"/>
        <v>0</v>
      </c>
    </row>
    <row r="85" spans="1:14" x14ac:dyDescent="0.25">
      <c r="A85" s="52">
        <v>84</v>
      </c>
      <c r="B85" s="48" t="str">
        <f>'STOCK ITEMS'!D129&amp;IF('STOCK ITEMS'!E129="-","",'STOCK ITEMS'!E129)&amp;" "&amp;IF('STOCK ITEMS'!F129="-","",'STOCK ITEMS'!F129)&amp;" "&amp;'STOCK ITEMS'!G129&amp;" "&amp;'STOCK ITEMS'!H129&amp;" "&amp;'STOCK ITEMS'!I129&amp;" "&amp;'STOCK ITEMS'!J129&amp;IF('STOCK ITEMS'!K129="-","",'STOCK ITEMS'!K129)&amp;" "&amp;IF('STOCK ITEMS'!L129="-","",'STOCK ITEMS'!L129)</f>
        <v xml:space="preserve">F  416 8-3/4" SJ 70R </v>
      </c>
      <c r="C85" s="48" t="str">
        <f>"(Part #: "&amp;'STOCK ITEMS'!M129&amp;")"</f>
        <v>(Part #: F6875U23R)</v>
      </c>
      <c r="D85" s="13" t="str">
        <f>IF('STOCK ITEMS'!B129&gt;0,B85&amp;" - "&amp;C85,"-")</f>
        <v>-</v>
      </c>
      <c r="E85" s="133">
        <v>2670000</v>
      </c>
      <c r="F85" s="49">
        <f t="shared" si="10"/>
        <v>0</v>
      </c>
      <c r="G85" s="49">
        <f t="shared" si="11"/>
        <v>84</v>
      </c>
      <c r="H85" s="48">
        <f t="shared" si="14"/>
        <v>890</v>
      </c>
      <c r="I85" s="50">
        <f>IF($D85="-",0,'STOCK ITEMS'!N129)</f>
        <v>0</v>
      </c>
      <c r="J85" s="50">
        <f>IF($D85="-",0,'STOCK ITEMS'!O129)</f>
        <v>0</v>
      </c>
      <c r="K85" s="50">
        <f>IF($D85="-",0,'STOCK ITEMS'!P129)</f>
        <v>0</v>
      </c>
      <c r="L85" s="51">
        <f>IF($D85="-",0,'STOCK ITEMS'!B129)</f>
        <v>0</v>
      </c>
      <c r="M85" s="48" t="str">
        <f t="shared" si="12"/>
        <v>-</v>
      </c>
      <c r="N85" s="48">
        <f t="shared" si="13"/>
        <v>0</v>
      </c>
    </row>
    <row r="86" spans="1:14" x14ac:dyDescent="0.25">
      <c r="A86" s="52">
        <v>85</v>
      </c>
      <c r="B86" s="48" t="s">
        <v>2</v>
      </c>
      <c r="C86" s="48" t="s">
        <v>2</v>
      </c>
      <c r="D86" s="13" t="s">
        <v>2</v>
      </c>
      <c r="E86" s="133">
        <v>2667000</v>
      </c>
      <c r="F86" s="49">
        <f t="shared" ref="F86:F149" si="15">IF(D86="-",0,E86)</f>
        <v>0</v>
      </c>
      <c r="G86" s="49">
        <f t="shared" ref="G86:G149" si="16">F86+A86</f>
        <v>85</v>
      </c>
      <c r="H86" s="48">
        <f t="shared" si="14"/>
        <v>889</v>
      </c>
      <c r="I86" s="50">
        <f>IF($D86="-",0,'STOCK ITEMS'!N130)</f>
        <v>0</v>
      </c>
      <c r="J86" s="50">
        <f>IF($D86="-",0,'STOCK ITEMS'!O130)</f>
        <v>0</v>
      </c>
      <c r="K86" s="50">
        <f>IF($D86="-",0,'STOCK ITEMS'!P130)</f>
        <v>0</v>
      </c>
      <c r="L86" s="51">
        <f>IF($D86="-",0,'STOCK ITEMS'!B130)</f>
        <v>0</v>
      </c>
      <c r="M86" s="48" t="str">
        <f t="shared" ref="M86:M149" si="17">D86</f>
        <v>-</v>
      </c>
      <c r="N86" s="48">
        <f t="shared" ref="N86:N149" si="18">IF(L86&lt;1,0,J86/I86)</f>
        <v>0</v>
      </c>
    </row>
    <row r="87" spans="1:14" x14ac:dyDescent="0.25">
      <c r="A87" s="52">
        <v>86</v>
      </c>
      <c r="B87" s="48" t="s">
        <v>2</v>
      </c>
      <c r="C87" s="48" t="s">
        <v>2</v>
      </c>
      <c r="D87" s="13" t="s">
        <v>2</v>
      </c>
      <c r="E87" s="133">
        <v>2664000</v>
      </c>
      <c r="F87" s="49">
        <f t="shared" si="15"/>
        <v>0</v>
      </c>
      <c r="G87" s="49">
        <f t="shared" si="16"/>
        <v>86</v>
      </c>
      <c r="H87" s="48">
        <f t="shared" si="14"/>
        <v>888</v>
      </c>
      <c r="I87" s="50">
        <f>IF($D87="-",0,'STOCK ITEMS'!N131)</f>
        <v>0</v>
      </c>
      <c r="J87" s="50">
        <f>IF($D87="-",0,'STOCK ITEMS'!O131)</f>
        <v>0</v>
      </c>
      <c r="K87" s="50">
        <f>IF($D87="-",0,'STOCK ITEMS'!P131)</f>
        <v>0</v>
      </c>
      <c r="L87" s="51">
        <f>IF($D87="-",0,'STOCK ITEMS'!B131)</f>
        <v>0</v>
      </c>
      <c r="M87" s="48" t="str">
        <f t="shared" si="17"/>
        <v>-</v>
      </c>
      <c r="N87" s="48">
        <f t="shared" si="18"/>
        <v>0</v>
      </c>
    </row>
    <row r="88" spans="1:14" x14ac:dyDescent="0.25">
      <c r="A88" s="52">
        <v>87</v>
      </c>
      <c r="B88" s="48" t="s">
        <v>2</v>
      </c>
      <c r="C88" s="48" t="s">
        <v>2</v>
      </c>
      <c r="D88" s="13" t="s">
        <v>2</v>
      </c>
      <c r="E88" s="133">
        <v>2661000</v>
      </c>
      <c r="F88" s="49">
        <f t="shared" si="15"/>
        <v>0</v>
      </c>
      <c r="G88" s="49">
        <f t="shared" si="16"/>
        <v>87</v>
      </c>
      <c r="H88" s="48">
        <f t="shared" si="14"/>
        <v>887</v>
      </c>
      <c r="I88" s="50">
        <f>IF($D88="-",0,'STOCK ITEMS'!N132)</f>
        <v>0</v>
      </c>
      <c r="J88" s="50">
        <f>IF($D88="-",0,'STOCK ITEMS'!O132)</f>
        <v>0</v>
      </c>
      <c r="K88" s="50">
        <f>IF($D88="-",0,'STOCK ITEMS'!P132)</f>
        <v>0</v>
      </c>
      <c r="L88" s="51">
        <f>IF($D88="-",0,'STOCK ITEMS'!B132)</f>
        <v>0</v>
      </c>
      <c r="M88" s="48" t="str">
        <f t="shared" si="17"/>
        <v>-</v>
      </c>
      <c r="N88" s="48">
        <f t="shared" si="18"/>
        <v>0</v>
      </c>
    </row>
    <row r="89" spans="1:14" x14ac:dyDescent="0.25">
      <c r="A89" s="52">
        <v>88</v>
      </c>
      <c r="B89" s="48" t="str">
        <f>'STOCK ITEMS'!D133&amp;IF('STOCK ITEMS'!E133="-","",'STOCK ITEMS'!E133)&amp;" "&amp;IF('STOCK ITEMS'!F133="-","",'STOCK ITEMS'!F133)&amp;" "&amp;'STOCK ITEMS'!G133&amp;" "&amp;'STOCK ITEMS'!H133&amp;" "&amp;'STOCK ITEMS'!I133&amp;" "&amp;'STOCK ITEMS'!J133&amp;IF('STOCK ITEMS'!K133="-","",'STOCK ITEMS'!K133)&amp;" "&amp;IF('STOCK ITEMS'!L133="-","",'STOCK ITEMS'!L133)</f>
        <v xml:space="preserve">F Z 416 5-3/4" FH 30 </v>
      </c>
      <c r="C89" s="48" t="str">
        <f>"(Part #: "&amp;'STOCK ITEMS'!M133&amp;")"</f>
        <v>(Part #: FZ6575A07)</v>
      </c>
      <c r="D89" s="13" t="str">
        <f>IF('STOCK ITEMS'!B133&gt;0,B89&amp;" - "&amp;C89,"-")</f>
        <v>-</v>
      </c>
      <c r="E89" s="133">
        <v>2658000</v>
      </c>
      <c r="F89" s="49">
        <f t="shared" si="15"/>
        <v>0</v>
      </c>
      <c r="G89" s="49">
        <f t="shared" si="16"/>
        <v>88</v>
      </c>
      <c r="H89" s="48">
        <f t="shared" si="14"/>
        <v>886</v>
      </c>
      <c r="I89" s="50">
        <f>IF($D89="-",0,'STOCK ITEMS'!N133)</f>
        <v>0</v>
      </c>
      <c r="J89" s="50">
        <f>IF($D89="-",0,'STOCK ITEMS'!O133)</f>
        <v>0</v>
      </c>
      <c r="K89" s="50">
        <f>IF($D89="-",0,'STOCK ITEMS'!P133)</f>
        <v>0</v>
      </c>
      <c r="L89" s="51">
        <f>IF($D89="-",0,'STOCK ITEMS'!B133)</f>
        <v>0</v>
      </c>
      <c r="M89" s="48" t="str">
        <f t="shared" si="17"/>
        <v>-</v>
      </c>
      <c r="N89" s="48">
        <f t="shared" si="18"/>
        <v>0</v>
      </c>
    </row>
    <row r="90" spans="1:14" x14ac:dyDescent="0.25">
      <c r="A90" s="52">
        <v>89</v>
      </c>
      <c r="B90" s="48" t="str">
        <f>'STOCK ITEMS'!D134&amp;IF('STOCK ITEMS'!E134="-","",'STOCK ITEMS'!E134)&amp;" "&amp;IF('STOCK ITEMS'!F134="-","",'STOCK ITEMS'!F134)&amp;" "&amp;'STOCK ITEMS'!G134&amp;" "&amp;'STOCK ITEMS'!H134&amp;" "&amp;'STOCK ITEMS'!I134&amp;" "&amp;'STOCK ITEMS'!J134&amp;IF('STOCK ITEMS'!K134="-","",'STOCK ITEMS'!K134)&amp;" "&amp;IF('STOCK ITEMS'!L134="-","",'STOCK ITEMS'!L134)</f>
        <v>F Z 416 5-3/4" FH 30 W4F</v>
      </c>
      <c r="C90" s="48" t="str">
        <f>"(Part #: "&amp;'STOCK ITEMS'!M134&amp;")"</f>
        <v>(Part #: FZ6575B07)</v>
      </c>
      <c r="D90" s="13" t="str">
        <f>IF('STOCK ITEMS'!B134&gt;0,B90&amp;" - "&amp;C90,"-")</f>
        <v>-</v>
      </c>
      <c r="E90" s="133">
        <v>2655000</v>
      </c>
      <c r="F90" s="49">
        <f t="shared" si="15"/>
        <v>0</v>
      </c>
      <c r="G90" s="49">
        <f t="shared" si="16"/>
        <v>89</v>
      </c>
      <c r="H90" s="48">
        <f t="shared" si="14"/>
        <v>885</v>
      </c>
      <c r="I90" s="50">
        <f>IF($D90="-",0,'STOCK ITEMS'!N134)</f>
        <v>0</v>
      </c>
      <c r="J90" s="50">
        <f>IF($D90="-",0,'STOCK ITEMS'!O134)</f>
        <v>0</v>
      </c>
      <c r="K90" s="50">
        <f>IF($D90="-",0,'STOCK ITEMS'!P134)</f>
        <v>0</v>
      </c>
      <c r="L90" s="51">
        <f>IF($D90="-",0,'STOCK ITEMS'!B134)</f>
        <v>0</v>
      </c>
      <c r="M90" s="48" t="str">
        <f t="shared" si="17"/>
        <v>-</v>
      </c>
      <c r="N90" s="48">
        <f t="shared" si="18"/>
        <v>0</v>
      </c>
    </row>
    <row r="91" spans="1:14" x14ac:dyDescent="0.25">
      <c r="A91" s="52">
        <v>90</v>
      </c>
      <c r="B91" s="48" t="str">
        <f>'STOCK ITEMS'!D135&amp;IF('STOCK ITEMS'!E135="-","",'STOCK ITEMS'!E135)&amp;" "&amp;IF('STOCK ITEMS'!F135="-","",'STOCK ITEMS'!F135)&amp;" "&amp;'STOCK ITEMS'!G135&amp;" "&amp;'STOCK ITEMS'!H135&amp;" "&amp;'STOCK ITEMS'!I135&amp;" "&amp;'STOCK ITEMS'!J135&amp;IF('STOCK ITEMS'!K135="-","",'STOCK ITEMS'!K135)&amp;" "&amp;IF('STOCK ITEMS'!L135="-","",'STOCK ITEMS'!L135)</f>
        <v xml:space="preserve">F Z 416 5-3/4" FH 60 </v>
      </c>
      <c r="C91" s="48" t="str">
        <f>"(Part #: "&amp;'STOCK ITEMS'!M135&amp;")"</f>
        <v>(Part #: FZ6575A19)</v>
      </c>
      <c r="D91" s="13" t="str">
        <f>IF('STOCK ITEMS'!B135&gt;0,B91&amp;" - "&amp;C91,"-")</f>
        <v>-</v>
      </c>
      <c r="E91" s="133">
        <v>2652000</v>
      </c>
      <c r="F91" s="49">
        <f t="shared" si="15"/>
        <v>0</v>
      </c>
      <c r="G91" s="49">
        <f t="shared" si="16"/>
        <v>90</v>
      </c>
      <c r="H91" s="48">
        <f t="shared" si="14"/>
        <v>884</v>
      </c>
      <c r="I91" s="50">
        <f>IF($D91="-",0,'STOCK ITEMS'!N135)</f>
        <v>0</v>
      </c>
      <c r="J91" s="50">
        <f>IF($D91="-",0,'STOCK ITEMS'!O135)</f>
        <v>0</v>
      </c>
      <c r="K91" s="50">
        <f>IF($D91="-",0,'STOCK ITEMS'!P135)</f>
        <v>0</v>
      </c>
      <c r="L91" s="51">
        <f>IF($D91="-",0,'STOCK ITEMS'!B135)</f>
        <v>0</v>
      </c>
      <c r="M91" s="48" t="str">
        <f t="shared" si="17"/>
        <v>-</v>
      </c>
      <c r="N91" s="48">
        <f t="shared" si="18"/>
        <v>0</v>
      </c>
    </row>
    <row r="92" spans="1:14" x14ac:dyDescent="0.25">
      <c r="A92" s="52">
        <v>91</v>
      </c>
      <c r="B92" s="48" t="str">
        <f>'STOCK ITEMS'!D136&amp;IF('STOCK ITEMS'!E136="-","",'STOCK ITEMS'!E136)&amp;" "&amp;IF('STOCK ITEMS'!F136="-","",'STOCK ITEMS'!F136)&amp;" "&amp;'STOCK ITEMS'!G136&amp;" "&amp;'STOCK ITEMS'!H136&amp;" "&amp;'STOCK ITEMS'!I136&amp;" "&amp;'STOCK ITEMS'!J136&amp;IF('STOCK ITEMS'!K136="-","",'STOCK ITEMS'!K136)&amp;" "&amp;IF('STOCK ITEMS'!L136="-","",'STOCK ITEMS'!L136)</f>
        <v>F Z 416 5-3/4" FH 60 W4F</v>
      </c>
      <c r="C92" s="48" t="str">
        <f>"(Part #: "&amp;'STOCK ITEMS'!M136&amp;")"</f>
        <v>(Part #: FZ6575B19)</v>
      </c>
      <c r="D92" s="13" t="str">
        <f>IF('STOCK ITEMS'!B136&gt;0,B92&amp;" - "&amp;C92,"-")</f>
        <v>-</v>
      </c>
      <c r="E92" s="133">
        <v>2649000</v>
      </c>
      <c r="F92" s="49">
        <f t="shared" si="15"/>
        <v>0</v>
      </c>
      <c r="G92" s="49">
        <f t="shared" si="16"/>
        <v>91</v>
      </c>
      <c r="H92" s="48">
        <f t="shared" si="14"/>
        <v>883</v>
      </c>
      <c r="I92" s="50">
        <f>IF($D92="-",0,'STOCK ITEMS'!N136)</f>
        <v>0</v>
      </c>
      <c r="J92" s="50">
        <f>IF($D92="-",0,'STOCK ITEMS'!O136)</f>
        <v>0</v>
      </c>
      <c r="K92" s="50">
        <f>IF($D92="-",0,'STOCK ITEMS'!P136)</f>
        <v>0</v>
      </c>
      <c r="L92" s="51">
        <f>IF($D92="-",0,'STOCK ITEMS'!B136)</f>
        <v>0</v>
      </c>
      <c r="M92" s="48" t="str">
        <f t="shared" si="17"/>
        <v>-</v>
      </c>
      <c r="N92" s="48">
        <f t="shared" si="18"/>
        <v>0</v>
      </c>
    </row>
    <row r="93" spans="1:14" x14ac:dyDescent="0.25">
      <c r="A93" s="52">
        <v>92</v>
      </c>
      <c r="B93" s="48" t="str">
        <f>'STOCK ITEMS'!D137&amp;IF('STOCK ITEMS'!E137="-","",'STOCK ITEMS'!E137)&amp;" "&amp;IF('STOCK ITEMS'!F137="-","",'STOCK ITEMS'!F137)&amp;" "&amp;'STOCK ITEMS'!G137&amp;" "&amp;'STOCK ITEMS'!H137&amp;" "&amp;'STOCK ITEMS'!I137&amp;" "&amp;'STOCK ITEMS'!J137&amp;IF('STOCK ITEMS'!K137="-","",'STOCK ITEMS'!K137)&amp;" "&amp;IF('STOCK ITEMS'!L137="-","",'STOCK ITEMS'!L137)</f>
        <v xml:space="preserve">F Z 416 5-3/4" HJ 68L </v>
      </c>
      <c r="C93" s="48" t="str">
        <f>"(Part #: "&amp;'STOCK ITEMS'!M137&amp;")"</f>
        <v>(Part #: FZ6575H21L)</v>
      </c>
      <c r="D93" s="13" t="str">
        <f>IF('STOCK ITEMS'!B137&gt;0,B93&amp;" - "&amp;C93,"-")</f>
        <v>-</v>
      </c>
      <c r="E93" s="133">
        <v>2646000</v>
      </c>
      <c r="F93" s="49">
        <f t="shared" si="15"/>
        <v>0</v>
      </c>
      <c r="G93" s="49">
        <f t="shared" si="16"/>
        <v>92</v>
      </c>
      <c r="H93" s="48">
        <f t="shared" si="14"/>
        <v>882</v>
      </c>
      <c r="I93" s="50">
        <f>IF($D93="-",0,'STOCK ITEMS'!N137)</f>
        <v>0</v>
      </c>
      <c r="J93" s="50">
        <f>IF($D93="-",0,'STOCK ITEMS'!O137)</f>
        <v>0</v>
      </c>
      <c r="K93" s="50">
        <f>IF($D93="-",0,'STOCK ITEMS'!P137)</f>
        <v>0</v>
      </c>
      <c r="L93" s="51">
        <f>IF($D93="-",0,'STOCK ITEMS'!B137)</f>
        <v>0</v>
      </c>
      <c r="M93" s="48" t="str">
        <f t="shared" si="17"/>
        <v>-</v>
      </c>
      <c r="N93" s="48">
        <f t="shared" si="18"/>
        <v>0</v>
      </c>
    </row>
    <row r="94" spans="1:14" x14ac:dyDescent="0.25">
      <c r="A94" s="52">
        <v>93</v>
      </c>
      <c r="B94" s="48" t="str">
        <f>'STOCK ITEMS'!D138&amp;IF('STOCK ITEMS'!E138="-","",'STOCK ITEMS'!E138)&amp;" "&amp;IF('STOCK ITEMS'!F138="-","",'STOCK ITEMS'!F138)&amp;" "&amp;'STOCK ITEMS'!G138&amp;" "&amp;'STOCK ITEMS'!H138&amp;" "&amp;'STOCK ITEMS'!I138&amp;" "&amp;'STOCK ITEMS'!J138&amp;IF('STOCK ITEMS'!K138="-","",'STOCK ITEMS'!K138)&amp;" "&amp;IF('STOCK ITEMS'!L138="-","",'STOCK ITEMS'!L138)</f>
        <v xml:space="preserve">F Z 416 5-3/4" HJ 68R </v>
      </c>
      <c r="C94" s="48" t="str">
        <f>"(Part #: "&amp;'STOCK ITEMS'!M138&amp;")"</f>
        <v>(Part #: FZ6575H21R)</v>
      </c>
      <c r="D94" s="13" t="str">
        <f>IF('STOCK ITEMS'!B138&gt;0,B94&amp;" - "&amp;C94,"-")</f>
        <v>-</v>
      </c>
      <c r="E94" s="133">
        <v>2643000</v>
      </c>
      <c r="F94" s="49">
        <f t="shared" si="15"/>
        <v>0</v>
      </c>
      <c r="G94" s="49">
        <f t="shared" si="16"/>
        <v>93</v>
      </c>
      <c r="H94" s="48">
        <f t="shared" si="14"/>
        <v>881</v>
      </c>
      <c r="I94" s="50">
        <f>IF($D94="-",0,'STOCK ITEMS'!N138)</f>
        <v>0</v>
      </c>
      <c r="J94" s="50">
        <f>IF($D94="-",0,'STOCK ITEMS'!O138)</f>
        <v>0</v>
      </c>
      <c r="K94" s="50">
        <f>IF($D94="-",0,'STOCK ITEMS'!P138)</f>
        <v>0</v>
      </c>
      <c r="L94" s="51">
        <f>IF($D94="-",0,'STOCK ITEMS'!B138)</f>
        <v>0</v>
      </c>
      <c r="M94" s="48" t="str">
        <f t="shared" si="17"/>
        <v>-</v>
      </c>
      <c r="N94" s="48">
        <f t="shared" si="18"/>
        <v>0</v>
      </c>
    </row>
    <row r="95" spans="1:14" x14ac:dyDescent="0.25">
      <c r="A95" s="52">
        <v>94</v>
      </c>
      <c r="B95" s="48" t="str">
        <f>'STOCK ITEMS'!D139&amp;IF('STOCK ITEMS'!E139="-","",'STOCK ITEMS'!E139)&amp;" "&amp;IF('STOCK ITEMS'!F139="-","",'STOCK ITEMS'!F139)&amp;" "&amp;'STOCK ITEMS'!G139&amp;" "&amp;'STOCK ITEMS'!H139&amp;" "&amp;'STOCK ITEMS'!I139&amp;" "&amp;'STOCK ITEMS'!J139&amp;IF('STOCK ITEMS'!K139="-","",'STOCK ITEMS'!K139)&amp;" "&amp;IF('STOCK ITEMS'!L139="-","",'STOCK ITEMS'!L139)</f>
        <v xml:space="preserve">F Z 416 5-3/4" SJ 68L </v>
      </c>
      <c r="C95" s="48" t="str">
        <f>"(Part #: "&amp;'STOCK ITEMS'!M139&amp;")"</f>
        <v>(Part #: FZ6575U21L)</v>
      </c>
      <c r="D95" s="13" t="str">
        <f>IF('STOCK ITEMS'!B139&gt;0,B95&amp;" - "&amp;C95,"-")</f>
        <v>-</v>
      </c>
      <c r="E95" s="133">
        <v>2640000</v>
      </c>
      <c r="F95" s="49">
        <f t="shared" si="15"/>
        <v>0</v>
      </c>
      <c r="G95" s="49">
        <f t="shared" si="16"/>
        <v>94</v>
      </c>
      <c r="H95" s="48">
        <f t="shared" si="14"/>
        <v>880</v>
      </c>
      <c r="I95" s="50">
        <f>IF($D95="-",0,'STOCK ITEMS'!N139)</f>
        <v>0</v>
      </c>
      <c r="J95" s="50">
        <f>IF($D95="-",0,'STOCK ITEMS'!O139)</f>
        <v>0</v>
      </c>
      <c r="K95" s="50">
        <f>IF($D95="-",0,'STOCK ITEMS'!P139)</f>
        <v>0</v>
      </c>
      <c r="L95" s="51">
        <f>IF($D95="-",0,'STOCK ITEMS'!B139)</f>
        <v>0</v>
      </c>
      <c r="M95" s="48" t="str">
        <f t="shared" si="17"/>
        <v>-</v>
      </c>
      <c r="N95" s="48">
        <f t="shared" si="18"/>
        <v>0</v>
      </c>
    </row>
    <row r="96" spans="1:14" x14ac:dyDescent="0.25">
      <c r="A96" s="52">
        <v>95</v>
      </c>
      <c r="B96" s="48" t="str">
        <f>'STOCK ITEMS'!D140&amp;IF('STOCK ITEMS'!E140="-","",'STOCK ITEMS'!E140)&amp;" "&amp;IF('STOCK ITEMS'!F140="-","",'STOCK ITEMS'!F140)&amp;" "&amp;'STOCK ITEMS'!G140&amp;" "&amp;'STOCK ITEMS'!H140&amp;" "&amp;'STOCK ITEMS'!I140&amp;" "&amp;'STOCK ITEMS'!J140&amp;IF('STOCK ITEMS'!K140="-","",'STOCK ITEMS'!K140)&amp;" "&amp;IF('STOCK ITEMS'!L140="-","",'STOCK ITEMS'!L140)</f>
        <v xml:space="preserve">F Z 416 5-3/4" SJ 68R </v>
      </c>
      <c r="C96" s="48" t="str">
        <f>"(Part #: "&amp;'STOCK ITEMS'!M140&amp;")"</f>
        <v>(Part #: FZ6575U21R)</v>
      </c>
      <c r="D96" s="13" t="str">
        <f>IF('STOCK ITEMS'!B140&gt;0,B96&amp;" - "&amp;C96,"-")</f>
        <v>-</v>
      </c>
      <c r="E96" s="133">
        <v>2637000</v>
      </c>
      <c r="F96" s="49">
        <f t="shared" si="15"/>
        <v>0</v>
      </c>
      <c r="G96" s="49">
        <f t="shared" si="16"/>
        <v>95</v>
      </c>
      <c r="H96" s="48">
        <f t="shared" si="14"/>
        <v>879</v>
      </c>
      <c r="I96" s="50">
        <f>IF($D96="-",0,'STOCK ITEMS'!N140)</f>
        <v>0</v>
      </c>
      <c r="J96" s="50">
        <f>IF($D96="-",0,'STOCK ITEMS'!O140)</f>
        <v>0</v>
      </c>
      <c r="K96" s="50">
        <f>IF($D96="-",0,'STOCK ITEMS'!P140)</f>
        <v>0</v>
      </c>
      <c r="L96" s="51">
        <f>IF($D96="-",0,'STOCK ITEMS'!B140)</f>
        <v>0</v>
      </c>
      <c r="M96" s="48" t="str">
        <f t="shared" si="17"/>
        <v>-</v>
      </c>
      <c r="N96" s="48">
        <f t="shared" si="18"/>
        <v>0</v>
      </c>
    </row>
    <row r="97" spans="1:14" x14ac:dyDescent="0.25">
      <c r="A97" s="52">
        <v>96</v>
      </c>
      <c r="B97" s="48" t="str">
        <f>'STOCK ITEMS'!D141&amp;IF('STOCK ITEMS'!E141="-","",'STOCK ITEMS'!E141)&amp;" "&amp;IF('STOCK ITEMS'!F141="-","",'STOCK ITEMS'!F141)&amp;" "&amp;'STOCK ITEMS'!G141&amp;" "&amp;'STOCK ITEMS'!H141&amp;" "&amp;'STOCK ITEMS'!I141&amp;" "&amp;'STOCK ITEMS'!J141&amp;IF('STOCK ITEMS'!K141="-","",'STOCK ITEMS'!K141)&amp;" "&amp;IF('STOCK ITEMS'!L141="-","",'STOCK ITEMS'!L141)</f>
        <v xml:space="preserve">F Z 416 5-3/4" HJ 70L </v>
      </c>
      <c r="C97" s="48" t="str">
        <f>"(Part #: "&amp;'STOCK ITEMS'!M141&amp;")"</f>
        <v>(Part #: FZ6575H23L)</v>
      </c>
      <c r="D97" s="13" t="str">
        <f>IF('STOCK ITEMS'!B141&gt;0,B97&amp;" - "&amp;C97,"-")</f>
        <v>-</v>
      </c>
      <c r="E97" s="133">
        <v>2634000</v>
      </c>
      <c r="F97" s="49">
        <f t="shared" si="15"/>
        <v>0</v>
      </c>
      <c r="G97" s="49">
        <f t="shared" si="16"/>
        <v>96</v>
      </c>
      <c r="H97" s="48">
        <f t="shared" si="14"/>
        <v>878</v>
      </c>
      <c r="I97" s="50">
        <f>IF($D97="-",0,'STOCK ITEMS'!N141)</f>
        <v>0</v>
      </c>
      <c r="J97" s="50">
        <f>IF($D97="-",0,'STOCK ITEMS'!O141)</f>
        <v>0</v>
      </c>
      <c r="K97" s="50">
        <f>IF($D97="-",0,'STOCK ITEMS'!P141)</f>
        <v>0</v>
      </c>
      <c r="L97" s="51">
        <f>IF($D97="-",0,'STOCK ITEMS'!B141)</f>
        <v>0</v>
      </c>
      <c r="M97" s="48" t="str">
        <f t="shared" si="17"/>
        <v>-</v>
      </c>
      <c r="N97" s="48">
        <f t="shared" si="18"/>
        <v>0</v>
      </c>
    </row>
    <row r="98" spans="1:14" x14ac:dyDescent="0.25">
      <c r="A98" s="52">
        <v>97</v>
      </c>
      <c r="B98" s="48" t="str">
        <f>'STOCK ITEMS'!D142&amp;IF('STOCK ITEMS'!E142="-","",'STOCK ITEMS'!E142)&amp;" "&amp;IF('STOCK ITEMS'!F142="-","",'STOCK ITEMS'!F142)&amp;" "&amp;'STOCK ITEMS'!G142&amp;" "&amp;'STOCK ITEMS'!H142&amp;" "&amp;'STOCK ITEMS'!I142&amp;" "&amp;'STOCK ITEMS'!J142&amp;IF('STOCK ITEMS'!K142="-","",'STOCK ITEMS'!K142)&amp;" "&amp;IF('STOCK ITEMS'!L142="-","",'STOCK ITEMS'!L142)</f>
        <v xml:space="preserve">F Z 416 5-3/4" HJ 70R </v>
      </c>
      <c r="C98" s="48" t="str">
        <f>"(Part #: "&amp;'STOCK ITEMS'!M142&amp;")"</f>
        <v>(Part #: FZ6575H23R)</v>
      </c>
      <c r="D98" s="13" t="str">
        <f>IF('STOCK ITEMS'!B142&gt;0,B98&amp;" - "&amp;C98,"-")</f>
        <v>-</v>
      </c>
      <c r="E98" s="133">
        <v>2631000</v>
      </c>
      <c r="F98" s="49">
        <f t="shared" si="15"/>
        <v>0</v>
      </c>
      <c r="G98" s="49">
        <f t="shared" si="16"/>
        <v>97</v>
      </c>
      <c r="H98" s="48">
        <f t="shared" si="14"/>
        <v>877</v>
      </c>
      <c r="I98" s="50">
        <f>IF($D98="-",0,'STOCK ITEMS'!N142)</f>
        <v>0</v>
      </c>
      <c r="J98" s="50">
        <f>IF($D98="-",0,'STOCK ITEMS'!O142)</f>
        <v>0</v>
      </c>
      <c r="K98" s="50">
        <f>IF($D98="-",0,'STOCK ITEMS'!P142)</f>
        <v>0</v>
      </c>
      <c r="L98" s="51">
        <f>IF($D98="-",0,'STOCK ITEMS'!B142)</f>
        <v>0</v>
      </c>
      <c r="M98" s="48" t="str">
        <f t="shared" si="17"/>
        <v>-</v>
      </c>
      <c r="N98" s="48">
        <f t="shared" si="18"/>
        <v>0</v>
      </c>
    </row>
    <row r="99" spans="1:14" x14ac:dyDescent="0.25">
      <c r="A99" s="52">
        <v>98</v>
      </c>
      <c r="B99" s="48" t="str">
        <f>'STOCK ITEMS'!D143&amp;IF('STOCK ITEMS'!E143="-","",'STOCK ITEMS'!E143)&amp;" "&amp;IF('STOCK ITEMS'!F143="-","",'STOCK ITEMS'!F143)&amp;" "&amp;'STOCK ITEMS'!G143&amp;" "&amp;'STOCK ITEMS'!H143&amp;" "&amp;'STOCK ITEMS'!I143&amp;" "&amp;'STOCK ITEMS'!J143&amp;IF('STOCK ITEMS'!K143="-","",'STOCK ITEMS'!K143)&amp;" "&amp;IF('STOCK ITEMS'!L143="-","",'STOCK ITEMS'!L143)</f>
        <v xml:space="preserve">F Z 416 5-3/4" SJ 70L </v>
      </c>
      <c r="C99" s="48" t="str">
        <f>"(Part #: "&amp;'STOCK ITEMS'!M143&amp;")"</f>
        <v>(Part #: FZ6575U23L)</v>
      </c>
      <c r="D99" s="13" t="str">
        <f>IF('STOCK ITEMS'!B143&gt;0,B99&amp;" - "&amp;C99,"-")</f>
        <v>-</v>
      </c>
      <c r="E99" s="133">
        <v>2628000</v>
      </c>
      <c r="F99" s="49">
        <f t="shared" si="15"/>
        <v>0</v>
      </c>
      <c r="G99" s="49">
        <f t="shared" si="16"/>
        <v>98</v>
      </c>
      <c r="H99" s="48">
        <f t="shared" si="14"/>
        <v>876</v>
      </c>
      <c r="I99" s="50">
        <f>IF($D99="-",0,'STOCK ITEMS'!N143)</f>
        <v>0</v>
      </c>
      <c r="J99" s="50">
        <f>IF($D99="-",0,'STOCK ITEMS'!O143)</f>
        <v>0</v>
      </c>
      <c r="K99" s="50">
        <f>IF($D99="-",0,'STOCK ITEMS'!P143)</f>
        <v>0</v>
      </c>
      <c r="L99" s="51">
        <f>IF($D99="-",0,'STOCK ITEMS'!B143)</f>
        <v>0</v>
      </c>
      <c r="M99" s="48" t="str">
        <f t="shared" si="17"/>
        <v>-</v>
      </c>
      <c r="N99" s="48">
        <f t="shared" si="18"/>
        <v>0</v>
      </c>
    </row>
    <row r="100" spans="1:14" x14ac:dyDescent="0.25">
      <c r="A100" s="52">
        <v>99</v>
      </c>
      <c r="B100" s="48" t="str">
        <f>'STOCK ITEMS'!D144&amp;IF('STOCK ITEMS'!E144="-","",'STOCK ITEMS'!E144)&amp;" "&amp;IF('STOCK ITEMS'!F144="-","",'STOCK ITEMS'!F144)&amp;" "&amp;'STOCK ITEMS'!G144&amp;" "&amp;'STOCK ITEMS'!H144&amp;" "&amp;'STOCK ITEMS'!I144&amp;" "&amp;'STOCK ITEMS'!J144&amp;IF('STOCK ITEMS'!K144="-","",'STOCK ITEMS'!K144)&amp;" "&amp;IF('STOCK ITEMS'!L144="-","",'STOCK ITEMS'!L144)</f>
        <v xml:space="preserve">F Z 416 5-3/4" SJ 70R </v>
      </c>
      <c r="C100" s="48" t="str">
        <f>"(Part #: "&amp;'STOCK ITEMS'!M144&amp;")"</f>
        <v>(Part #: FZ6575U23R)</v>
      </c>
      <c r="D100" s="13" t="str">
        <f>IF('STOCK ITEMS'!B144&gt;0,B100&amp;" - "&amp;C100,"-")</f>
        <v>-</v>
      </c>
      <c r="E100" s="133">
        <v>2625000</v>
      </c>
      <c r="F100" s="49">
        <f t="shared" si="15"/>
        <v>0</v>
      </c>
      <c r="G100" s="49">
        <f t="shared" si="16"/>
        <v>99</v>
      </c>
      <c r="H100" s="48">
        <f t="shared" si="14"/>
        <v>875</v>
      </c>
      <c r="I100" s="50">
        <f>IF($D100="-",0,'STOCK ITEMS'!N144)</f>
        <v>0</v>
      </c>
      <c r="J100" s="50">
        <f>IF($D100="-",0,'STOCK ITEMS'!O144)</f>
        <v>0</v>
      </c>
      <c r="K100" s="50">
        <f>IF($D100="-",0,'STOCK ITEMS'!P144)</f>
        <v>0</v>
      </c>
      <c r="L100" s="51">
        <f>IF($D100="-",0,'STOCK ITEMS'!B144)</f>
        <v>0</v>
      </c>
      <c r="M100" s="48" t="str">
        <f t="shared" si="17"/>
        <v>-</v>
      </c>
      <c r="N100" s="48">
        <f t="shared" si="18"/>
        <v>0</v>
      </c>
    </row>
    <row r="101" spans="1:14" x14ac:dyDescent="0.25">
      <c r="A101" s="52">
        <v>100</v>
      </c>
      <c r="B101" s="48" t="s">
        <v>2</v>
      </c>
      <c r="C101" s="48" t="s">
        <v>2</v>
      </c>
      <c r="D101" s="13" t="s">
        <v>2</v>
      </c>
      <c r="E101" s="133">
        <v>2622000</v>
      </c>
      <c r="F101" s="49">
        <f t="shared" si="15"/>
        <v>0</v>
      </c>
      <c r="G101" s="49">
        <f t="shared" si="16"/>
        <v>100</v>
      </c>
      <c r="H101" s="48">
        <f t="shared" si="14"/>
        <v>874</v>
      </c>
      <c r="I101" s="50">
        <f>IF($D101="-",0,'STOCK ITEMS'!N145)</f>
        <v>0</v>
      </c>
      <c r="J101" s="50">
        <f>IF($D101="-",0,'STOCK ITEMS'!O145)</f>
        <v>0</v>
      </c>
      <c r="K101" s="50">
        <f>IF($D101="-",0,'STOCK ITEMS'!P145)</f>
        <v>0</v>
      </c>
      <c r="L101" s="51">
        <f>IF($D101="-",0,'STOCK ITEMS'!B145)</f>
        <v>0</v>
      </c>
      <c r="M101" s="48" t="str">
        <f t="shared" si="17"/>
        <v>-</v>
      </c>
      <c r="N101" s="48">
        <f t="shared" si="18"/>
        <v>0</v>
      </c>
    </row>
    <row r="102" spans="1:14" x14ac:dyDescent="0.25">
      <c r="A102" s="52">
        <v>101</v>
      </c>
      <c r="B102" s="48" t="s">
        <v>2</v>
      </c>
      <c r="C102" s="48" t="s">
        <v>2</v>
      </c>
      <c r="D102" s="13" t="s">
        <v>2</v>
      </c>
      <c r="E102" s="133">
        <v>2619000</v>
      </c>
      <c r="F102" s="49">
        <f t="shared" si="15"/>
        <v>0</v>
      </c>
      <c r="G102" s="49">
        <f t="shared" si="16"/>
        <v>101</v>
      </c>
      <c r="H102" s="48">
        <f t="shared" si="14"/>
        <v>873</v>
      </c>
      <c r="I102" s="50">
        <f>IF($D102="-",0,'STOCK ITEMS'!N146)</f>
        <v>0</v>
      </c>
      <c r="J102" s="50">
        <f>IF($D102="-",0,'STOCK ITEMS'!O146)</f>
        <v>0</v>
      </c>
      <c r="K102" s="50">
        <f>IF($D102="-",0,'STOCK ITEMS'!P146)</f>
        <v>0</v>
      </c>
      <c r="L102" s="51">
        <f>IF($D102="-",0,'STOCK ITEMS'!B146)</f>
        <v>0</v>
      </c>
      <c r="M102" s="48" t="str">
        <f t="shared" si="17"/>
        <v>-</v>
      </c>
      <c r="N102" s="48">
        <f t="shared" si="18"/>
        <v>0</v>
      </c>
    </row>
    <row r="103" spans="1:14" x14ac:dyDescent="0.25">
      <c r="A103" s="52">
        <v>102</v>
      </c>
      <c r="B103" s="48" t="s">
        <v>2</v>
      </c>
      <c r="C103" s="48" t="s">
        <v>2</v>
      </c>
      <c r="D103" s="13" t="s">
        <v>2</v>
      </c>
      <c r="E103" s="133">
        <v>2616000</v>
      </c>
      <c r="F103" s="49">
        <f t="shared" si="15"/>
        <v>0</v>
      </c>
      <c r="G103" s="49">
        <f t="shared" si="16"/>
        <v>102</v>
      </c>
      <c r="H103" s="48">
        <f t="shared" si="14"/>
        <v>872</v>
      </c>
      <c r="I103" s="50">
        <f>IF($D103="-",0,'STOCK ITEMS'!N147)</f>
        <v>0</v>
      </c>
      <c r="J103" s="50">
        <f>IF($D103="-",0,'STOCK ITEMS'!O147)</f>
        <v>0</v>
      </c>
      <c r="K103" s="50">
        <f>IF($D103="-",0,'STOCK ITEMS'!P147)</f>
        <v>0</v>
      </c>
      <c r="L103" s="51">
        <f>IF($D103="-",0,'STOCK ITEMS'!B147)</f>
        <v>0</v>
      </c>
      <c r="M103" s="48" t="str">
        <f t="shared" si="17"/>
        <v>-</v>
      </c>
      <c r="N103" s="48">
        <f t="shared" si="18"/>
        <v>0</v>
      </c>
    </row>
    <row r="104" spans="1:14" x14ac:dyDescent="0.25">
      <c r="A104" s="52">
        <v>103</v>
      </c>
      <c r="B104" s="48" t="str">
        <f>'STOCK ITEMS'!D148&amp;IF('STOCK ITEMS'!E148="-","",'STOCK ITEMS'!E148)&amp;" "&amp;IF('STOCK ITEMS'!F148="-","",'STOCK ITEMS'!F148)&amp;" "&amp;'STOCK ITEMS'!G148&amp;" "&amp;'STOCK ITEMS'!H148&amp;" "&amp;'STOCK ITEMS'!I148&amp;" "&amp;'STOCK ITEMS'!J148&amp;IF('STOCK ITEMS'!K148="-","",'STOCK ITEMS'!K148)&amp;" "&amp;IF('STOCK ITEMS'!L148="-","",'STOCK ITEMS'!L148)</f>
        <v xml:space="preserve">S  016 5-3/4" BS 10'7" </v>
      </c>
      <c r="C104" s="48" t="str">
        <f>"(Part #: "&amp;'STOCK ITEMS'!M148&amp;")"</f>
        <v>(Part #: S6575A06)</v>
      </c>
      <c r="D104" s="13" t="str">
        <f>IF('STOCK ITEMS'!B148&gt;0,B104&amp;" - "&amp;C104,"-")</f>
        <v>-</v>
      </c>
      <c r="E104" s="133">
        <v>2613000</v>
      </c>
      <c r="F104" s="49">
        <f t="shared" si="15"/>
        <v>0</v>
      </c>
      <c r="G104" s="49">
        <f t="shared" si="16"/>
        <v>103</v>
      </c>
      <c r="H104" s="48">
        <f t="shared" si="14"/>
        <v>871</v>
      </c>
      <c r="I104" s="50">
        <f>IF($D104="-",0,'STOCK ITEMS'!N148)</f>
        <v>0</v>
      </c>
      <c r="J104" s="50">
        <f>IF($D104="-",0,'STOCK ITEMS'!O148)</f>
        <v>0</v>
      </c>
      <c r="K104" s="50">
        <f>IF($D104="-",0,'STOCK ITEMS'!P148)</f>
        <v>0</v>
      </c>
      <c r="L104" s="51">
        <f>IF($D104="-",0,'STOCK ITEMS'!B148)</f>
        <v>0</v>
      </c>
      <c r="M104" s="48" t="str">
        <f t="shared" si="17"/>
        <v>-</v>
      </c>
      <c r="N104" s="48">
        <f t="shared" si="18"/>
        <v>0</v>
      </c>
    </row>
    <row r="105" spans="1:14" x14ac:dyDescent="0.25">
      <c r="A105" s="52">
        <v>104</v>
      </c>
      <c r="B105" s="48" t="str">
        <f>'STOCK ITEMS'!D149&amp;IF('STOCK ITEMS'!E149="-","",'STOCK ITEMS'!E149)&amp;" "&amp;IF('STOCK ITEMS'!F149="-","",'STOCK ITEMS'!F149)&amp;" "&amp;'STOCK ITEMS'!G149&amp;" "&amp;'STOCK ITEMS'!H149&amp;" "&amp;'STOCK ITEMS'!I149&amp;" "&amp;'STOCK ITEMS'!J149&amp;IF('STOCK ITEMS'!K149="-","",'STOCK ITEMS'!K149)&amp;" "&amp;IF('STOCK ITEMS'!L149="-","",'STOCK ITEMS'!L149)</f>
        <v>S  016 5-3/4" BS4 10'7" W4F</v>
      </c>
      <c r="C105" s="48" t="str">
        <f>"(Part #: "&amp;'STOCK ITEMS'!M149&amp;")"</f>
        <v>(Part #: S6575B06)</v>
      </c>
      <c r="D105" s="13" t="str">
        <f>IF('STOCK ITEMS'!B149&gt;0,B105&amp;" - "&amp;C105,"-")</f>
        <v>-</v>
      </c>
      <c r="E105" s="133">
        <v>2610000</v>
      </c>
      <c r="F105" s="49">
        <f t="shared" si="15"/>
        <v>0</v>
      </c>
      <c r="G105" s="49">
        <f t="shared" si="16"/>
        <v>104</v>
      </c>
      <c r="H105" s="48">
        <f t="shared" si="14"/>
        <v>870</v>
      </c>
      <c r="I105" s="50">
        <f>IF($D105="-",0,'STOCK ITEMS'!N149)</f>
        <v>0</v>
      </c>
      <c r="J105" s="50">
        <f>IF($D105="-",0,'STOCK ITEMS'!O149)</f>
        <v>0</v>
      </c>
      <c r="K105" s="50">
        <f>IF($D105="-",0,'STOCK ITEMS'!P149)</f>
        <v>0</v>
      </c>
      <c r="L105" s="51">
        <f>IF($D105="-",0,'STOCK ITEMS'!B149)</f>
        <v>0</v>
      </c>
      <c r="M105" s="48" t="str">
        <f t="shared" si="17"/>
        <v>-</v>
      </c>
      <c r="N105" s="48">
        <f t="shared" si="18"/>
        <v>0</v>
      </c>
    </row>
    <row r="106" spans="1:14" x14ac:dyDescent="0.25">
      <c r="A106" s="52">
        <v>105</v>
      </c>
      <c r="B106" s="48" t="str">
        <f>'STOCK ITEMS'!D150&amp;IF('STOCK ITEMS'!E150="-","",'STOCK ITEMS'!E150)&amp;" "&amp;IF('STOCK ITEMS'!F150="-","",'STOCK ITEMS'!F150)&amp;" "&amp;'STOCK ITEMS'!G150&amp;" "&amp;'STOCK ITEMS'!H150&amp;" "&amp;'STOCK ITEMS'!I150&amp;" "&amp;'STOCK ITEMS'!J150&amp;IF('STOCK ITEMS'!K150="-","",'STOCK ITEMS'!K150)&amp;" "&amp;IF('STOCK ITEMS'!L150="-","",'STOCK ITEMS'!L150)</f>
        <v xml:space="preserve">SCO  016 5-3/4" CS 10'7" </v>
      </c>
      <c r="C106" s="48" t="str">
        <f>"(Part #: "&amp;'STOCK ITEMS'!M150&amp;")"</f>
        <v>(Part #: S6575E06)</v>
      </c>
      <c r="D106" s="13" t="str">
        <f>IF('STOCK ITEMS'!B150&gt;0,B106&amp;" - "&amp;C106,"-")</f>
        <v>-</v>
      </c>
      <c r="E106" s="133">
        <v>2607000</v>
      </c>
      <c r="F106" s="49">
        <f t="shared" si="15"/>
        <v>0</v>
      </c>
      <c r="G106" s="49">
        <f t="shared" si="16"/>
        <v>105</v>
      </c>
      <c r="H106" s="48">
        <f t="shared" si="14"/>
        <v>869</v>
      </c>
      <c r="I106" s="50">
        <f>IF($D106="-",0,'STOCK ITEMS'!N150)</f>
        <v>0</v>
      </c>
      <c r="J106" s="50">
        <f>IF($D106="-",0,'STOCK ITEMS'!O150)</f>
        <v>0</v>
      </c>
      <c r="K106" s="50">
        <f>IF($D106="-",0,'STOCK ITEMS'!P150)</f>
        <v>0</v>
      </c>
      <c r="L106" s="51">
        <f>IF($D106="-",0,'STOCK ITEMS'!B150)</f>
        <v>0</v>
      </c>
      <c r="M106" s="48" t="str">
        <f t="shared" si="17"/>
        <v>-</v>
      </c>
      <c r="N106" s="48">
        <f t="shared" si="18"/>
        <v>0</v>
      </c>
    </row>
    <row r="107" spans="1:14" x14ac:dyDescent="0.25">
      <c r="A107" s="52">
        <v>106</v>
      </c>
      <c r="B107" s="48" t="s">
        <v>2</v>
      </c>
      <c r="C107" s="48" t="s">
        <v>2</v>
      </c>
      <c r="D107" s="13" t="s">
        <v>2</v>
      </c>
      <c r="E107" s="133">
        <v>2604000</v>
      </c>
      <c r="F107" s="49">
        <f t="shared" si="15"/>
        <v>0</v>
      </c>
      <c r="G107" s="49">
        <f t="shared" si="16"/>
        <v>106</v>
      </c>
      <c r="H107" s="48">
        <f t="shared" si="14"/>
        <v>868</v>
      </c>
      <c r="I107" s="50">
        <f>IF($D107="-",0,'STOCK ITEMS'!N151)</f>
        <v>0</v>
      </c>
      <c r="J107" s="50">
        <f>IF($D107="-",0,'STOCK ITEMS'!O151)</f>
        <v>0</v>
      </c>
      <c r="K107" s="50">
        <f>IF($D107="-",0,'STOCK ITEMS'!P151)</f>
        <v>0</v>
      </c>
      <c r="L107" s="51">
        <f>IF($D107="-",0,'STOCK ITEMS'!B151)</f>
        <v>0</v>
      </c>
      <c r="M107" s="48" t="str">
        <f t="shared" si="17"/>
        <v>-</v>
      </c>
      <c r="N107" s="48">
        <f t="shared" si="18"/>
        <v>0</v>
      </c>
    </row>
    <row r="108" spans="1:14" x14ac:dyDescent="0.25">
      <c r="A108" s="52">
        <v>107</v>
      </c>
      <c r="B108" s="48" t="s">
        <v>2</v>
      </c>
      <c r="C108" s="48" t="s">
        <v>2</v>
      </c>
      <c r="D108" s="13" t="s">
        <v>2</v>
      </c>
      <c r="E108" s="133">
        <v>2601000</v>
      </c>
      <c r="F108" s="49">
        <f t="shared" si="15"/>
        <v>0</v>
      </c>
      <c r="G108" s="49">
        <f t="shared" si="16"/>
        <v>107</v>
      </c>
      <c r="H108" s="48">
        <f t="shared" si="14"/>
        <v>867</v>
      </c>
      <c r="I108" s="50">
        <f>IF($D108="-",0,'STOCK ITEMS'!N152)</f>
        <v>0</v>
      </c>
      <c r="J108" s="50">
        <f>IF($D108="-",0,'STOCK ITEMS'!O152)</f>
        <v>0</v>
      </c>
      <c r="K108" s="50">
        <f>IF($D108="-",0,'STOCK ITEMS'!P152)</f>
        <v>0</v>
      </c>
      <c r="L108" s="51">
        <f>IF($D108="-",0,'STOCK ITEMS'!B152)</f>
        <v>0</v>
      </c>
      <c r="M108" s="48" t="str">
        <f t="shared" si="17"/>
        <v>-</v>
      </c>
      <c r="N108" s="48">
        <f t="shared" si="18"/>
        <v>0</v>
      </c>
    </row>
    <row r="109" spans="1:14" x14ac:dyDescent="0.25">
      <c r="A109" s="52">
        <v>108</v>
      </c>
      <c r="B109" s="48" t="s">
        <v>2</v>
      </c>
      <c r="C109" s="48" t="s">
        <v>2</v>
      </c>
      <c r="D109" s="13" t="s">
        <v>2</v>
      </c>
      <c r="E109" s="133">
        <v>2598000</v>
      </c>
      <c r="F109" s="49">
        <f t="shared" si="15"/>
        <v>0</v>
      </c>
      <c r="G109" s="49">
        <f t="shared" si="16"/>
        <v>108</v>
      </c>
      <c r="H109" s="48">
        <f t="shared" si="14"/>
        <v>866</v>
      </c>
      <c r="I109" s="50">
        <f>IF($D109="-",0,'STOCK ITEMS'!N153)</f>
        <v>0</v>
      </c>
      <c r="J109" s="50">
        <f>IF($D109="-",0,'STOCK ITEMS'!O153)</f>
        <v>0</v>
      </c>
      <c r="K109" s="50">
        <f>IF($D109="-",0,'STOCK ITEMS'!P153)</f>
        <v>0</v>
      </c>
      <c r="L109" s="51">
        <f>IF($D109="-",0,'STOCK ITEMS'!B153)</f>
        <v>0</v>
      </c>
      <c r="M109" s="48" t="str">
        <f t="shared" si="17"/>
        <v>-</v>
      </c>
      <c r="N109" s="48">
        <f t="shared" si="18"/>
        <v>0</v>
      </c>
    </row>
    <row r="110" spans="1:14" x14ac:dyDescent="0.25">
      <c r="A110" s="52">
        <v>109</v>
      </c>
      <c r="B110" s="48" t="str">
        <f>'STOCK ITEMS'!D154&amp;IF('STOCK ITEMS'!E154="-","",'STOCK ITEMS'!E154)&amp;" "&amp;IF('STOCK ITEMS'!F154="-","",'STOCK ITEMS'!F154)&amp;" "&amp;'STOCK ITEMS'!G154&amp;" "&amp;'STOCK ITEMS'!H154&amp;" "&amp;'STOCK ITEMS'!I154&amp;" "&amp;'STOCK ITEMS'!J154&amp;IF('STOCK ITEMS'!K154="-","",'STOCK ITEMS'!K154)&amp;" "&amp;IF('STOCK ITEMS'!L154="-","",'STOCK ITEMS'!L154)</f>
        <v xml:space="preserve">S Z 416 5-3/4" BS 10'7" </v>
      </c>
      <c r="C110" s="48" t="str">
        <f>"(Part #: "&amp;'STOCK ITEMS'!M154&amp;")"</f>
        <v>(Part #: SZ6575A06)</v>
      </c>
      <c r="D110" s="13" t="str">
        <f>IF('STOCK ITEMS'!B154&gt;0,B110&amp;" - "&amp;C110,"-")</f>
        <v>-</v>
      </c>
      <c r="E110" s="133">
        <v>2595000</v>
      </c>
      <c r="F110" s="49">
        <f t="shared" si="15"/>
        <v>0</v>
      </c>
      <c r="G110" s="49">
        <f t="shared" si="16"/>
        <v>109</v>
      </c>
      <c r="H110" s="48">
        <f t="shared" si="14"/>
        <v>865</v>
      </c>
      <c r="I110" s="50">
        <f>IF($D110="-",0,'STOCK ITEMS'!N154)</f>
        <v>0</v>
      </c>
      <c r="J110" s="50">
        <f>IF($D110="-",0,'STOCK ITEMS'!O154)</f>
        <v>0</v>
      </c>
      <c r="K110" s="50">
        <f>IF($D110="-",0,'STOCK ITEMS'!P154)</f>
        <v>0</v>
      </c>
      <c r="L110" s="51">
        <f>IF($D110="-",0,'STOCK ITEMS'!B154)</f>
        <v>0</v>
      </c>
      <c r="M110" s="48" t="str">
        <f t="shared" si="17"/>
        <v>-</v>
      </c>
      <c r="N110" s="48">
        <f t="shared" si="18"/>
        <v>0</v>
      </c>
    </row>
    <row r="111" spans="1:14" x14ac:dyDescent="0.25">
      <c r="A111" s="52">
        <v>110</v>
      </c>
      <c r="B111" s="48" t="str">
        <f>'STOCK ITEMS'!D155&amp;IF('STOCK ITEMS'!E155="-","",'STOCK ITEMS'!E155)&amp;" "&amp;IF('STOCK ITEMS'!F155="-","",'STOCK ITEMS'!F155)&amp;" "&amp;'STOCK ITEMS'!G155&amp;" "&amp;'STOCK ITEMS'!H155&amp;" "&amp;'STOCK ITEMS'!I155&amp;" "&amp;'STOCK ITEMS'!J155&amp;IF('STOCK ITEMS'!K155="-","",'STOCK ITEMS'!K155)&amp;" "&amp;IF('STOCK ITEMS'!L155="-","",'STOCK ITEMS'!L155)</f>
        <v>S Z 416 5-3/4" BS 10'7" W4F</v>
      </c>
      <c r="C111" s="48" t="str">
        <f>"(Part #: "&amp;'STOCK ITEMS'!M155&amp;")"</f>
        <v>(Part #: SZ6575B06)</v>
      </c>
      <c r="D111" s="13" t="str">
        <f>IF('STOCK ITEMS'!B155&gt;0,B111&amp;" - "&amp;C111,"-")</f>
        <v>-</v>
      </c>
      <c r="E111" s="133">
        <v>2592000</v>
      </c>
      <c r="F111" s="49">
        <f t="shared" si="15"/>
        <v>0</v>
      </c>
      <c r="G111" s="49">
        <f t="shared" si="16"/>
        <v>110</v>
      </c>
      <c r="H111" s="48">
        <f t="shared" si="14"/>
        <v>864</v>
      </c>
      <c r="I111" s="50">
        <f>IF($D111="-",0,'STOCK ITEMS'!N155)</f>
        <v>0</v>
      </c>
      <c r="J111" s="50">
        <f>IF($D111="-",0,'STOCK ITEMS'!O155)</f>
        <v>0</v>
      </c>
      <c r="K111" s="50">
        <f>IF($D111="-",0,'STOCK ITEMS'!P155)</f>
        <v>0</v>
      </c>
      <c r="L111" s="51">
        <f>IF($D111="-",0,'STOCK ITEMS'!B155)</f>
        <v>0</v>
      </c>
      <c r="M111" s="48" t="str">
        <f t="shared" si="17"/>
        <v>-</v>
      </c>
      <c r="N111" s="48">
        <f t="shared" si="18"/>
        <v>0</v>
      </c>
    </row>
    <row r="112" spans="1:14" x14ac:dyDescent="0.25">
      <c r="A112" s="52">
        <v>111</v>
      </c>
      <c r="B112" s="48" t="s">
        <v>2</v>
      </c>
      <c r="C112" s="48" t="s">
        <v>2</v>
      </c>
      <c r="D112" s="13" t="s">
        <v>2</v>
      </c>
      <c r="E112" s="133">
        <v>2589000</v>
      </c>
      <c r="F112" s="49">
        <f t="shared" si="15"/>
        <v>0</v>
      </c>
      <c r="G112" s="49">
        <f t="shared" si="16"/>
        <v>111</v>
      </c>
      <c r="H112" s="48">
        <f t="shared" si="14"/>
        <v>863</v>
      </c>
      <c r="I112" s="50">
        <f>IF($D112="-",0,'STOCK ITEMS'!N156)</f>
        <v>0</v>
      </c>
      <c r="J112" s="50">
        <f>IF($D112="-",0,'STOCK ITEMS'!O156)</f>
        <v>0</v>
      </c>
      <c r="K112" s="50">
        <f>IF($D112="-",0,'STOCK ITEMS'!P156)</f>
        <v>0</v>
      </c>
      <c r="L112" s="51">
        <f>IF($D112="-",0,'STOCK ITEMS'!B156)</f>
        <v>0</v>
      </c>
      <c r="M112" s="48" t="str">
        <f t="shared" si="17"/>
        <v>-</v>
      </c>
      <c r="N112" s="48">
        <f t="shared" si="18"/>
        <v>0</v>
      </c>
    </row>
    <row r="113" spans="1:14" x14ac:dyDescent="0.25">
      <c r="A113" s="52">
        <v>112</v>
      </c>
      <c r="B113" s="48" t="s">
        <v>2</v>
      </c>
      <c r="C113" s="48" t="s">
        <v>2</v>
      </c>
      <c r="D113" s="13" t="s">
        <v>2</v>
      </c>
      <c r="E113" s="133">
        <v>2586000</v>
      </c>
      <c r="F113" s="49">
        <f t="shared" si="15"/>
        <v>0</v>
      </c>
      <c r="G113" s="49">
        <f t="shared" si="16"/>
        <v>112</v>
      </c>
      <c r="H113" s="48">
        <f t="shared" si="14"/>
        <v>862</v>
      </c>
      <c r="I113" s="50">
        <f>IF($D113="-",0,'STOCK ITEMS'!N157)</f>
        <v>0</v>
      </c>
      <c r="J113" s="50">
        <f>IF($D113="-",0,'STOCK ITEMS'!O157)</f>
        <v>0</v>
      </c>
      <c r="K113" s="50">
        <f>IF($D113="-",0,'STOCK ITEMS'!P157)</f>
        <v>0</v>
      </c>
      <c r="L113" s="51">
        <f>IF($D113="-",0,'STOCK ITEMS'!B157)</f>
        <v>0</v>
      </c>
      <c r="M113" s="48" t="str">
        <f t="shared" si="17"/>
        <v>-</v>
      </c>
      <c r="N113" s="48">
        <f t="shared" si="18"/>
        <v>0</v>
      </c>
    </row>
    <row r="114" spans="1:14" x14ac:dyDescent="0.25">
      <c r="A114" s="52">
        <v>113</v>
      </c>
      <c r="B114" s="48" t="s">
        <v>2</v>
      </c>
      <c r="C114" s="48" t="s">
        <v>2</v>
      </c>
      <c r="D114" s="13" t="s">
        <v>2</v>
      </c>
      <c r="E114" s="133">
        <v>2583000</v>
      </c>
      <c r="F114" s="49">
        <f t="shared" si="15"/>
        <v>0</v>
      </c>
      <c r="G114" s="49">
        <f t="shared" si="16"/>
        <v>113</v>
      </c>
      <c r="H114" s="48">
        <f t="shared" si="14"/>
        <v>861</v>
      </c>
      <c r="I114" s="50">
        <f>IF($D114="-",0,'STOCK ITEMS'!N158)</f>
        <v>0</v>
      </c>
      <c r="J114" s="50">
        <f>IF($D114="-",0,'STOCK ITEMS'!O158)</f>
        <v>0</v>
      </c>
      <c r="K114" s="50">
        <f>IF($D114="-",0,'STOCK ITEMS'!P158)</f>
        <v>0</v>
      </c>
      <c r="L114" s="51">
        <f>IF($D114="-",0,'STOCK ITEMS'!B158)</f>
        <v>0</v>
      </c>
      <c r="M114" s="48" t="str">
        <f t="shared" si="17"/>
        <v>-</v>
      </c>
      <c r="N114" s="48">
        <f t="shared" si="18"/>
        <v>0</v>
      </c>
    </row>
    <row r="115" spans="1:14" x14ac:dyDescent="0.25">
      <c r="A115" s="52">
        <v>114</v>
      </c>
      <c r="B115" s="48" t="str">
        <f>'STOCK ITEMS'!D159&amp;IF('STOCK ITEMS'!E159="-","",'STOCK ITEMS'!E159)&amp;" "&amp;IF('STOCK ITEMS'!F159="-","",'STOCK ITEMS'!F159)&amp;" "&amp;'STOCK ITEMS'!G159&amp;" "&amp;'STOCK ITEMS'!H159&amp;" "&amp;'STOCK ITEMS'!I159&amp;" "&amp;'STOCK ITEMS'!J159&amp;IF('STOCK ITEMS'!K159="-","",'STOCK ITEMS'!K159)&amp;" "&amp;IF('STOCK ITEMS'!L159="-","",'STOCK ITEMS'!L159)</f>
        <v xml:space="preserve">S  016 5-3/4" BM 10'7" </v>
      </c>
      <c r="C115" s="48" t="str">
        <f>"(Part #: "&amp;'STOCK ITEMS'!M159&amp;")"</f>
        <v>(Part #: M6575N06)</v>
      </c>
      <c r="D115" s="13" t="str">
        <f>IF('STOCK ITEMS'!B159&gt;0,B115&amp;" - "&amp;C115,"-")</f>
        <v>-</v>
      </c>
      <c r="E115" s="133">
        <v>2580000</v>
      </c>
      <c r="F115" s="49">
        <f t="shared" si="15"/>
        <v>0</v>
      </c>
      <c r="G115" s="49">
        <f t="shared" si="16"/>
        <v>114</v>
      </c>
      <c r="H115" s="48">
        <f t="shared" si="14"/>
        <v>860</v>
      </c>
      <c r="I115" s="50">
        <f>IF($D115="-",0,'STOCK ITEMS'!N159)</f>
        <v>0</v>
      </c>
      <c r="J115" s="50">
        <f>IF($D115="-",0,'STOCK ITEMS'!O159)</f>
        <v>0</v>
      </c>
      <c r="K115" s="50">
        <f>IF($D115="-",0,'STOCK ITEMS'!P159)</f>
        <v>0</v>
      </c>
      <c r="L115" s="51">
        <f>IF($D115="-",0,'STOCK ITEMS'!B159)</f>
        <v>0</v>
      </c>
      <c r="M115" s="48" t="str">
        <f t="shared" si="17"/>
        <v>-</v>
      </c>
      <c r="N115" s="48">
        <f t="shared" si="18"/>
        <v>0</v>
      </c>
    </row>
    <row r="116" spans="1:14" x14ac:dyDescent="0.25">
      <c r="A116" s="52">
        <v>115</v>
      </c>
      <c r="B116" s="48" t="str">
        <f>'STOCK ITEMS'!D160&amp;IF('STOCK ITEMS'!E160="-","",'STOCK ITEMS'!E160)&amp;" "&amp;IF('STOCK ITEMS'!F160="-","",'STOCK ITEMS'!F160)&amp;" "&amp;'STOCK ITEMS'!G160&amp;" "&amp;'STOCK ITEMS'!H160&amp;" "&amp;'STOCK ITEMS'!I160&amp;" "&amp;'STOCK ITEMS'!J160&amp;IF('STOCK ITEMS'!K160="-","",'STOCK ITEMS'!K160)&amp;" "&amp;IF('STOCK ITEMS'!L160="-","",'STOCK ITEMS'!L160)</f>
        <v xml:space="preserve">S  016 5-3/4" MSS 10'7" </v>
      </c>
      <c r="C116" s="48" t="str">
        <f>"(Part #: "&amp;'STOCK ITEMS'!M160&amp;")"</f>
        <v>(Part #: MS6575N6)</v>
      </c>
      <c r="D116" s="13" t="str">
        <f>IF('STOCK ITEMS'!B160&gt;0,B116&amp;" - "&amp;C116,"-")</f>
        <v>-</v>
      </c>
      <c r="E116" s="133">
        <v>2577000</v>
      </c>
      <c r="F116" s="49">
        <f t="shared" si="15"/>
        <v>0</v>
      </c>
      <c r="G116" s="49">
        <f t="shared" si="16"/>
        <v>115</v>
      </c>
      <c r="H116" s="48">
        <f t="shared" si="14"/>
        <v>859</v>
      </c>
      <c r="I116" s="50">
        <f>IF($D116="-",0,'STOCK ITEMS'!N160)</f>
        <v>0</v>
      </c>
      <c r="J116" s="50">
        <f>IF($D116="-",0,'STOCK ITEMS'!O160)</f>
        <v>0</v>
      </c>
      <c r="K116" s="50">
        <f>IF($D116="-",0,'STOCK ITEMS'!P160)</f>
        <v>0</v>
      </c>
      <c r="L116" s="51">
        <f>IF($D116="-",0,'STOCK ITEMS'!B160)</f>
        <v>0</v>
      </c>
      <c r="M116" s="48" t="str">
        <f t="shared" si="17"/>
        <v>-</v>
      </c>
      <c r="N116" s="48">
        <f t="shared" si="18"/>
        <v>0</v>
      </c>
    </row>
    <row r="117" spans="1:14" x14ac:dyDescent="0.25">
      <c r="A117" s="52">
        <v>116</v>
      </c>
      <c r="B117" s="48" t="str">
        <f>'STOCK ITEMS'!D161&amp;IF('STOCK ITEMS'!E161="-","",'STOCK ITEMS'!E161)&amp;" "&amp;IF('STOCK ITEMS'!F161="-","",'STOCK ITEMS'!F161)&amp;" "&amp;'STOCK ITEMS'!G161&amp;" "&amp;'STOCK ITEMS'!H161&amp;" "&amp;'STOCK ITEMS'!I161&amp;" "&amp;'STOCK ITEMS'!J161&amp;IF('STOCK ITEMS'!K161="-","",'STOCK ITEMS'!K161)&amp;" "&amp;IF('STOCK ITEMS'!L161="-","",'STOCK ITEMS'!L161)</f>
        <v xml:space="preserve">S  016 UNIV. MHSB 10'7" </v>
      </c>
      <c r="C117" s="48" t="str">
        <f>"(Part #: "&amp;'STOCK ITEMS'!M161&amp;")"</f>
        <v>(Part #: MH6000N06)</v>
      </c>
      <c r="D117" s="13" t="str">
        <f>IF('STOCK ITEMS'!B161&gt;0,B117&amp;" - "&amp;C117,"-")</f>
        <v>-</v>
      </c>
      <c r="E117" s="133">
        <v>2574000</v>
      </c>
      <c r="F117" s="49">
        <f t="shared" si="15"/>
        <v>0</v>
      </c>
      <c r="G117" s="49">
        <f t="shared" si="16"/>
        <v>116</v>
      </c>
      <c r="H117" s="48">
        <f t="shared" si="14"/>
        <v>858</v>
      </c>
      <c r="I117" s="50">
        <f>IF($D117="-",0,'STOCK ITEMS'!N161)</f>
        <v>0</v>
      </c>
      <c r="J117" s="50">
        <f>IF($D117="-",0,'STOCK ITEMS'!O161)</f>
        <v>0</v>
      </c>
      <c r="K117" s="50">
        <f>IF($D117="-",0,'STOCK ITEMS'!P161)</f>
        <v>0</v>
      </c>
      <c r="L117" s="51">
        <f>IF($D117="-",0,'STOCK ITEMS'!B161)</f>
        <v>0</v>
      </c>
      <c r="M117" s="48" t="str">
        <f t="shared" si="17"/>
        <v>-</v>
      </c>
      <c r="N117" s="48">
        <f t="shared" si="18"/>
        <v>0</v>
      </c>
    </row>
    <row r="118" spans="1:14" x14ac:dyDescent="0.25">
      <c r="A118" s="52">
        <v>117</v>
      </c>
      <c r="B118" s="48" t="s">
        <v>2</v>
      </c>
      <c r="C118" s="48" t="s">
        <v>2</v>
      </c>
      <c r="D118" s="13" t="s">
        <v>2</v>
      </c>
      <c r="E118" s="133">
        <v>2571000</v>
      </c>
      <c r="F118" s="49">
        <f t="shared" si="15"/>
        <v>0</v>
      </c>
      <c r="G118" s="49">
        <f t="shared" si="16"/>
        <v>117</v>
      </c>
      <c r="H118" s="48">
        <f t="shared" si="14"/>
        <v>857</v>
      </c>
      <c r="I118" s="50">
        <f>IF($D118="-",0,'STOCK ITEMS'!N162)</f>
        <v>0</v>
      </c>
      <c r="J118" s="50">
        <f>IF($D118="-",0,'STOCK ITEMS'!O162)</f>
        <v>0</v>
      </c>
      <c r="K118" s="50">
        <f>IF($D118="-",0,'STOCK ITEMS'!P162)</f>
        <v>0</v>
      </c>
      <c r="L118" s="51">
        <f>IF($D118="-",0,'STOCK ITEMS'!B162)</f>
        <v>0</v>
      </c>
      <c r="M118" s="48" t="str">
        <f t="shared" si="17"/>
        <v>-</v>
      </c>
      <c r="N118" s="48">
        <f t="shared" si="18"/>
        <v>0</v>
      </c>
    </row>
    <row r="119" spans="1:14" x14ac:dyDescent="0.25">
      <c r="A119" s="52">
        <v>118</v>
      </c>
      <c r="B119" s="48" t="s">
        <v>2</v>
      </c>
      <c r="C119" s="48" t="s">
        <v>2</v>
      </c>
      <c r="D119" s="13" t="s">
        <v>2</v>
      </c>
      <c r="E119" s="133">
        <v>2568000</v>
      </c>
      <c r="F119" s="49">
        <f t="shared" si="15"/>
        <v>0</v>
      </c>
      <c r="G119" s="49">
        <f t="shared" si="16"/>
        <v>118</v>
      </c>
      <c r="H119" s="48">
        <f t="shared" si="14"/>
        <v>856</v>
      </c>
      <c r="I119" s="50">
        <f>IF($D119="-",0,'STOCK ITEMS'!N163)</f>
        <v>0</v>
      </c>
      <c r="J119" s="50">
        <f>IF($D119="-",0,'STOCK ITEMS'!O163)</f>
        <v>0</v>
      </c>
      <c r="K119" s="50">
        <f>IF($D119="-",0,'STOCK ITEMS'!P163)</f>
        <v>0</v>
      </c>
      <c r="L119" s="51">
        <f>IF($D119="-",0,'STOCK ITEMS'!B163)</f>
        <v>0</v>
      </c>
      <c r="M119" s="48" t="str">
        <f t="shared" si="17"/>
        <v>-</v>
      </c>
      <c r="N119" s="48">
        <f t="shared" si="18"/>
        <v>0</v>
      </c>
    </row>
    <row r="120" spans="1:14" x14ac:dyDescent="0.25">
      <c r="A120" s="52">
        <v>119</v>
      </c>
      <c r="B120" s="48" t="s">
        <v>2</v>
      </c>
      <c r="C120" s="48" t="s">
        <v>2</v>
      </c>
      <c r="D120" s="13" t="s">
        <v>2</v>
      </c>
      <c r="E120" s="133">
        <v>2565000</v>
      </c>
      <c r="F120" s="49">
        <f t="shared" si="15"/>
        <v>0</v>
      </c>
      <c r="G120" s="49">
        <f t="shared" si="16"/>
        <v>119</v>
      </c>
      <c r="H120" s="48">
        <f t="shared" si="14"/>
        <v>855</v>
      </c>
      <c r="I120" s="50">
        <f>IF($D120="-",0,'STOCK ITEMS'!N164)</f>
        <v>0</v>
      </c>
      <c r="J120" s="50">
        <f>IF($D120="-",0,'STOCK ITEMS'!O164)</f>
        <v>0</v>
      </c>
      <c r="K120" s="50">
        <f>IF($D120="-",0,'STOCK ITEMS'!P164)</f>
        <v>0</v>
      </c>
      <c r="L120" s="51">
        <f>IF($D120="-",0,'STOCK ITEMS'!B164)</f>
        <v>0</v>
      </c>
      <c r="M120" s="48" t="str">
        <f t="shared" si="17"/>
        <v>-</v>
      </c>
      <c r="N120" s="48">
        <f t="shared" si="18"/>
        <v>0</v>
      </c>
    </row>
    <row r="121" spans="1:14" x14ac:dyDescent="0.25">
      <c r="A121" s="52">
        <v>120</v>
      </c>
      <c r="B121" s="48" t="str">
        <f>'STOCK ITEMS'!D165&amp;IF('STOCK ITEMS'!E165="-","",'STOCK ITEMS'!E165)&amp;" "&amp;IF('STOCK ITEMS'!F165="-","",'STOCK ITEMS'!F165)&amp;" "&amp;'STOCK ITEMS'!G165&amp;" "&amp;'STOCK ITEMS'!H165&amp;" "&amp;'STOCK ITEMS'!I165&amp;" "&amp;'STOCK ITEMS'!J165&amp;IF('STOCK ITEMS'!K165="-","",'STOCK ITEMS'!K165)&amp;" "&amp;IF('STOCK ITEMS'!L165="-","",'STOCK ITEMS'!L165)</f>
        <v xml:space="preserve">M Z 016 5-3/4" BM 10'7" </v>
      </c>
      <c r="C121" s="48" t="str">
        <f>"(Part #: "&amp;'STOCK ITEMS'!M165&amp;")"</f>
        <v>(Part #: MZ6575N06)</v>
      </c>
      <c r="D121" s="13" t="str">
        <f>IF('STOCK ITEMS'!B165&gt;0,B121&amp;" - "&amp;C121,"-")</f>
        <v>-</v>
      </c>
      <c r="E121" s="133">
        <v>2562000</v>
      </c>
      <c r="F121" s="49">
        <f t="shared" si="15"/>
        <v>0</v>
      </c>
      <c r="G121" s="49">
        <f t="shared" si="16"/>
        <v>120</v>
      </c>
      <c r="H121" s="48">
        <f t="shared" si="14"/>
        <v>854</v>
      </c>
      <c r="I121" s="50">
        <f>IF($D121="-",0,'STOCK ITEMS'!N165)</f>
        <v>0</v>
      </c>
      <c r="J121" s="50">
        <f>IF($D121="-",0,'STOCK ITEMS'!O165)</f>
        <v>0</v>
      </c>
      <c r="K121" s="50">
        <f>IF($D121="-",0,'STOCK ITEMS'!P165)</f>
        <v>0</v>
      </c>
      <c r="L121" s="51">
        <f>IF($D121="-",0,'STOCK ITEMS'!B165)</f>
        <v>0</v>
      </c>
      <c r="M121" s="48" t="str">
        <f t="shared" si="17"/>
        <v>-</v>
      </c>
      <c r="N121" s="48">
        <f t="shared" si="18"/>
        <v>0</v>
      </c>
    </row>
    <row r="122" spans="1:14" x14ac:dyDescent="0.25">
      <c r="A122" s="52">
        <v>121</v>
      </c>
      <c r="B122" s="48" t="s">
        <v>2</v>
      </c>
      <c r="C122" s="48" t="s">
        <v>2</v>
      </c>
      <c r="D122" s="13" t="s">
        <v>2</v>
      </c>
      <c r="E122" s="133">
        <v>2559000</v>
      </c>
      <c r="F122" s="49">
        <f t="shared" si="15"/>
        <v>0</v>
      </c>
      <c r="G122" s="49">
        <f t="shared" si="16"/>
        <v>121</v>
      </c>
      <c r="H122" s="48">
        <f t="shared" si="14"/>
        <v>853</v>
      </c>
      <c r="I122" s="50">
        <f>IF($D122="-",0,'STOCK ITEMS'!N166)</f>
        <v>0</v>
      </c>
      <c r="J122" s="50">
        <f>IF($D122="-",0,'STOCK ITEMS'!O166)</f>
        <v>0</v>
      </c>
      <c r="K122" s="50">
        <f>IF($D122="-",0,'STOCK ITEMS'!P166)</f>
        <v>0</v>
      </c>
      <c r="L122" s="51">
        <f>IF($D122="-",0,'STOCK ITEMS'!B166)</f>
        <v>0</v>
      </c>
      <c r="M122" s="48" t="str">
        <f t="shared" si="17"/>
        <v>-</v>
      </c>
      <c r="N122" s="48">
        <f t="shared" si="18"/>
        <v>0</v>
      </c>
    </row>
    <row r="123" spans="1:14" x14ac:dyDescent="0.25">
      <c r="A123" s="52">
        <v>122</v>
      </c>
      <c r="B123" s="48" t="s">
        <v>2</v>
      </c>
      <c r="C123" s="48" t="s">
        <v>2</v>
      </c>
      <c r="D123" s="13" t="s">
        <v>2</v>
      </c>
      <c r="E123" s="133">
        <v>2556000</v>
      </c>
      <c r="F123" s="49">
        <f t="shared" si="15"/>
        <v>0</v>
      </c>
      <c r="G123" s="49">
        <f t="shared" si="16"/>
        <v>122</v>
      </c>
      <c r="H123" s="48">
        <f t="shared" si="14"/>
        <v>852</v>
      </c>
      <c r="I123" s="50">
        <f>IF($D123="-",0,'STOCK ITEMS'!N167)</f>
        <v>0</v>
      </c>
      <c r="J123" s="50">
        <f>IF($D123="-",0,'STOCK ITEMS'!O167)</f>
        <v>0</v>
      </c>
      <c r="K123" s="50">
        <f>IF($D123="-",0,'STOCK ITEMS'!P167)</f>
        <v>0</v>
      </c>
      <c r="L123" s="51">
        <f>IF($D123="-",0,'STOCK ITEMS'!B167)</f>
        <v>0</v>
      </c>
      <c r="M123" s="48" t="str">
        <f t="shared" si="17"/>
        <v>-</v>
      </c>
      <c r="N123" s="48">
        <f t="shared" si="18"/>
        <v>0</v>
      </c>
    </row>
    <row r="124" spans="1:14" x14ac:dyDescent="0.25">
      <c r="A124" s="52">
        <v>123</v>
      </c>
      <c r="B124" s="48" t="s">
        <v>2</v>
      </c>
      <c r="C124" s="48" t="s">
        <v>2</v>
      </c>
      <c r="D124" s="13" t="s">
        <v>2</v>
      </c>
      <c r="E124" s="133">
        <v>2553000</v>
      </c>
      <c r="F124" s="49">
        <f t="shared" si="15"/>
        <v>0</v>
      </c>
      <c r="G124" s="49">
        <f t="shared" si="16"/>
        <v>123</v>
      </c>
      <c r="H124" s="48">
        <f t="shared" si="14"/>
        <v>851</v>
      </c>
      <c r="I124" s="50">
        <f>IF($D124="-",0,'STOCK ITEMS'!N168)</f>
        <v>0</v>
      </c>
      <c r="J124" s="50">
        <f>IF($D124="-",0,'STOCK ITEMS'!O168)</f>
        <v>0</v>
      </c>
      <c r="K124" s="50">
        <f>IF($D124="-",0,'STOCK ITEMS'!P168)</f>
        <v>0</v>
      </c>
      <c r="L124" s="51">
        <f>IF($D124="-",0,'STOCK ITEMS'!B168)</f>
        <v>0</v>
      </c>
      <c r="M124" s="48" t="str">
        <f t="shared" si="17"/>
        <v>-</v>
      </c>
      <c r="N124" s="48">
        <f t="shared" si="18"/>
        <v>0</v>
      </c>
    </row>
    <row r="125" spans="1:14" x14ac:dyDescent="0.25">
      <c r="A125" s="52">
        <v>124</v>
      </c>
      <c r="B125" s="48" t="str">
        <f>'STOCK ITEMS'!D169&amp;IF('STOCK ITEMS'!E169="-","",'STOCK ITEMS'!E169)&amp;" "&amp;IF('STOCK ITEMS'!F169="-","",'STOCK ITEMS'!F169)&amp;" "&amp;'STOCK ITEMS'!G169&amp;" "&amp;'STOCK ITEMS'!H169&amp;" "&amp;'STOCK ITEMS'!I169&amp;" "&amp;'STOCK ITEMS'!J169&amp;IF('STOCK ITEMS'!K169="-","",'STOCK ITEMS'!K169)&amp;" "&amp;IF('STOCK ITEMS'!L169="-","",'STOCK ITEMS'!L169)</f>
        <v xml:space="preserve">FDJ  416 5-5/8" FH 30 </v>
      </c>
      <c r="C125" s="48" t="str">
        <f>"(Part #: "&amp;'STOCK ITEMS'!M169&amp;")"</f>
        <v>(Part #: FD6562A07)</v>
      </c>
      <c r="D125" s="13" t="str">
        <f>IF('STOCK ITEMS'!B169&gt;0,B125&amp;" - "&amp;C125,"-")</f>
        <v>-</v>
      </c>
      <c r="E125" s="133">
        <v>2550000</v>
      </c>
      <c r="F125" s="49">
        <f t="shared" si="15"/>
        <v>0</v>
      </c>
      <c r="G125" s="49">
        <f t="shared" si="16"/>
        <v>124</v>
      </c>
      <c r="H125" s="48">
        <f t="shared" si="14"/>
        <v>850</v>
      </c>
      <c r="I125" s="50">
        <f>IF($D125="-",0,'STOCK ITEMS'!N169)</f>
        <v>0</v>
      </c>
      <c r="J125" s="50">
        <f>IF($D125="-",0,'STOCK ITEMS'!O169)</f>
        <v>0</v>
      </c>
      <c r="K125" s="50">
        <f>IF($D125="-",0,'STOCK ITEMS'!P169)</f>
        <v>0</v>
      </c>
      <c r="L125" s="51">
        <f>IF($D125="-",0,'STOCK ITEMS'!B169)</f>
        <v>0</v>
      </c>
      <c r="M125" s="48" t="str">
        <f t="shared" si="17"/>
        <v>-</v>
      </c>
      <c r="N125" s="48">
        <f t="shared" si="18"/>
        <v>0</v>
      </c>
    </row>
    <row r="126" spans="1:14" x14ac:dyDescent="0.25">
      <c r="A126" s="52">
        <v>125</v>
      </c>
      <c r="B126" s="48" t="str">
        <f>'STOCK ITEMS'!D170&amp;IF('STOCK ITEMS'!E170="-","",'STOCK ITEMS'!E170)&amp;" "&amp;IF('STOCK ITEMS'!F170="-","",'STOCK ITEMS'!F170)&amp;" "&amp;'STOCK ITEMS'!G170&amp;" "&amp;'STOCK ITEMS'!H170&amp;" "&amp;'STOCK ITEMS'!I170&amp;" "&amp;'STOCK ITEMS'!J170&amp;IF('STOCK ITEMS'!K170="-","",'STOCK ITEMS'!K170)&amp;" "&amp;IF('STOCK ITEMS'!L170="-","",'STOCK ITEMS'!L170)</f>
        <v xml:space="preserve">FDJ  416 5-5/8" FH 60 </v>
      </c>
      <c r="C126" s="48" t="str">
        <f>"(Part #: "&amp;'STOCK ITEMS'!M170&amp;")"</f>
        <v>(Part #: FD6562A19)</v>
      </c>
      <c r="D126" s="13" t="str">
        <f>IF('STOCK ITEMS'!B170&gt;0,B126&amp;" - "&amp;C126,"-")</f>
        <v>-</v>
      </c>
      <c r="E126" s="133">
        <v>2547000</v>
      </c>
      <c r="F126" s="49">
        <f t="shared" si="15"/>
        <v>0</v>
      </c>
      <c r="G126" s="49">
        <f t="shared" si="16"/>
        <v>125</v>
      </c>
      <c r="H126" s="48">
        <f t="shared" si="14"/>
        <v>849</v>
      </c>
      <c r="I126" s="50">
        <f>IF($D126="-",0,'STOCK ITEMS'!N170)</f>
        <v>0</v>
      </c>
      <c r="J126" s="50">
        <f>IF($D126="-",0,'STOCK ITEMS'!O170)</f>
        <v>0</v>
      </c>
      <c r="K126" s="50">
        <f>IF($D126="-",0,'STOCK ITEMS'!P170)</f>
        <v>0</v>
      </c>
      <c r="L126" s="51">
        <f>IF($D126="-",0,'STOCK ITEMS'!B170)</f>
        <v>0</v>
      </c>
      <c r="M126" s="48" t="str">
        <f t="shared" si="17"/>
        <v>-</v>
      </c>
      <c r="N126" s="48">
        <f t="shared" si="18"/>
        <v>0</v>
      </c>
    </row>
    <row r="127" spans="1:14" x14ac:dyDescent="0.25">
      <c r="A127" s="52">
        <v>126</v>
      </c>
      <c r="B127" s="48" t="str">
        <f>'STOCK ITEMS'!D171&amp;IF('STOCK ITEMS'!E171="-","",'STOCK ITEMS'!E171)&amp;" "&amp;IF('STOCK ITEMS'!F171="-","",'STOCK ITEMS'!F171)&amp;" "&amp;'STOCK ITEMS'!G171&amp;" "&amp;'STOCK ITEMS'!H171&amp;" "&amp;'STOCK ITEMS'!I171&amp;" "&amp;'STOCK ITEMS'!J171&amp;IF('STOCK ITEMS'!K171="-","",'STOCK ITEMS'!K171)&amp;" "&amp;IF('STOCK ITEMS'!L171="-","",'STOCK ITEMS'!L171)</f>
        <v xml:space="preserve">FDJ  416 5-5/8" HJ 68L </v>
      </c>
      <c r="C127" s="48" t="str">
        <f>"(Part #: "&amp;'STOCK ITEMS'!M171&amp;")"</f>
        <v>(Part #: FD6562H21L)</v>
      </c>
      <c r="D127" s="13" t="str">
        <f>IF('STOCK ITEMS'!B171&gt;0,B127&amp;" - "&amp;C127,"-")</f>
        <v>-</v>
      </c>
      <c r="E127" s="133">
        <v>2544000</v>
      </c>
      <c r="F127" s="49">
        <f t="shared" si="15"/>
        <v>0</v>
      </c>
      <c r="G127" s="49">
        <f t="shared" si="16"/>
        <v>126</v>
      </c>
      <c r="H127" s="48">
        <f t="shared" si="14"/>
        <v>848</v>
      </c>
      <c r="I127" s="50">
        <f>IF($D127="-",0,'STOCK ITEMS'!N171)</f>
        <v>0</v>
      </c>
      <c r="J127" s="50">
        <f>IF($D127="-",0,'STOCK ITEMS'!O171)</f>
        <v>0</v>
      </c>
      <c r="K127" s="50">
        <f>IF($D127="-",0,'STOCK ITEMS'!P171)</f>
        <v>0</v>
      </c>
      <c r="L127" s="51">
        <f>IF($D127="-",0,'STOCK ITEMS'!B171)</f>
        <v>0</v>
      </c>
      <c r="M127" s="48" t="str">
        <f t="shared" si="17"/>
        <v>-</v>
      </c>
      <c r="N127" s="48">
        <f t="shared" si="18"/>
        <v>0</v>
      </c>
    </row>
    <row r="128" spans="1:14" x14ac:dyDescent="0.25">
      <c r="A128" s="52">
        <v>127</v>
      </c>
      <c r="B128" s="48" t="str">
        <f>'STOCK ITEMS'!D172&amp;IF('STOCK ITEMS'!E172="-","",'STOCK ITEMS'!E172)&amp;" "&amp;IF('STOCK ITEMS'!F172="-","",'STOCK ITEMS'!F172)&amp;" "&amp;'STOCK ITEMS'!G172&amp;" "&amp;'STOCK ITEMS'!H172&amp;" "&amp;'STOCK ITEMS'!I172&amp;" "&amp;'STOCK ITEMS'!J172&amp;IF('STOCK ITEMS'!K172="-","",'STOCK ITEMS'!K172)&amp;" "&amp;IF('STOCK ITEMS'!L172="-","",'STOCK ITEMS'!L172)</f>
        <v xml:space="preserve">FDJ  416 5-5/8" HJ 68R </v>
      </c>
      <c r="C128" s="48" t="str">
        <f>"(Part #: "&amp;'STOCK ITEMS'!M172&amp;")"</f>
        <v>(Part #: FD6562H21R)</v>
      </c>
      <c r="D128" s="13" t="str">
        <f>IF('STOCK ITEMS'!B172&gt;0,B128&amp;" - "&amp;C128,"-")</f>
        <v>-</v>
      </c>
      <c r="E128" s="133">
        <v>2541000</v>
      </c>
      <c r="F128" s="49">
        <f t="shared" si="15"/>
        <v>0</v>
      </c>
      <c r="G128" s="49">
        <f t="shared" si="16"/>
        <v>127</v>
      </c>
      <c r="H128" s="48">
        <f t="shared" si="14"/>
        <v>847</v>
      </c>
      <c r="I128" s="50">
        <f>IF($D128="-",0,'STOCK ITEMS'!N172)</f>
        <v>0</v>
      </c>
      <c r="J128" s="50">
        <f>IF($D128="-",0,'STOCK ITEMS'!O172)</f>
        <v>0</v>
      </c>
      <c r="K128" s="50">
        <f>IF($D128="-",0,'STOCK ITEMS'!P172)</f>
        <v>0</v>
      </c>
      <c r="L128" s="51">
        <f>IF($D128="-",0,'STOCK ITEMS'!B172)</f>
        <v>0</v>
      </c>
      <c r="M128" s="48" t="str">
        <f t="shared" si="17"/>
        <v>-</v>
      </c>
      <c r="N128" s="48">
        <f t="shared" si="18"/>
        <v>0</v>
      </c>
    </row>
    <row r="129" spans="1:14" x14ac:dyDescent="0.25">
      <c r="A129" s="52">
        <v>128</v>
      </c>
      <c r="B129" s="48" t="str">
        <f>'STOCK ITEMS'!D173&amp;IF('STOCK ITEMS'!E173="-","",'STOCK ITEMS'!E173)&amp;" "&amp;IF('STOCK ITEMS'!F173="-","",'STOCK ITEMS'!F173)&amp;" "&amp;'STOCK ITEMS'!G173&amp;" "&amp;'STOCK ITEMS'!H173&amp;" "&amp;'STOCK ITEMS'!I173&amp;" "&amp;'STOCK ITEMS'!J173&amp;IF('STOCK ITEMS'!K173="-","",'STOCK ITEMS'!K173)&amp;" "&amp;IF('STOCK ITEMS'!L173="-","",'STOCK ITEMS'!L173)</f>
        <v xml:space="preserve">FDJ  416 5-5/8" SJ 68L </v>
      </c>
      <c r="C129" s="48" t="str">
        <f>"(Part #: "&amp;'STOCK ITEMS'!M173&amp;")"</f>
        <v>(Part #: FD6562U21L)</v>
      </c>
      <c r="D129" s="13" t="str">
        <f>IF('STOCK ITEMS'!B173&gt;0,B129&amp;" - "&amp;C129,"-")</f>
        <v>-</v>
      </c>
      <c r="E129" s="133">
        <v>2538000</v>
      </c>
      <c r="F129" s="49">
        <f t="shared" si="15"/>
        <v>0</v>
      </c>
      <c r="G129" s="49">
        <f t="shared" si="16"/>
        <v>128</v>
      </c>
      <c r="H129" s="48">
        <f t="shared" si="14"/>
        <v>846</v>
      </c>
      <c r="I129" s="50">
        <f>IF($D129="-",0,'STOCK ITEMS'!N173)</f>
        <v>0</v>
      </c>
      <c r="J129" s="50">
        <f>IF($D129="-",0,'STOCK ITEMS'!O173)</f>
        <v>0</v>
      </c>
      <c r="K129" s="50">
        <f>IF($D129="-",0,'STOCK ITEMS'!P173)</f>
        <v>0</v>
      </c>
      <c r="L129" s="51">
        <f>IF($D129="-",0,'STOCK ITEMS'!B173)</f>
        <v>0</v>
      </c>
      <c r="M129" s="48" t="str">
        <f t="shared" si="17"/>
        <v>-</v>
      </c>
      <c r="N129" s="48">
        <f t="shared" si="18"/>
        <v>0</v>
      </c>
    </row>
    <row r="130" spans="1:14" x14ac:dyDescent="0.25">
      <c r="A130" s="52">
        <v>129</v>
      </c>
      <c r="B130" s="48" t="str">
        <f>'STOCK ITEMS'!D174&amp;IF('STOCK ITEMS'!E174="-","",'STOCK ITEMS'!E174)&amp;" "&amp;IF('STOCK ITEMS'!F174="-","",'STOCK ITEMS'!F174)&amp;" "&amp;'STOCK ITEMS'!G174&amp;" "&amp;'STOCK ITEMS'!H174&amp;" "&amp;'STOCK ITEMS'!I174&amp;" "&amp;'STOCK ITEMS'!J174&amp;IF('STOCK ITEMS'!K174="-","",'STOCK ITEMS'!K174)&amp;" "&amp;IF('STOCK ITEMS'!L174="-","",'STOCK ITEMS'!L174)</f>
        <v xml:space="preserve">FDJ  416 5-5/8" SJ 68R </v>
      </c>
      <c r="C130" s="48" t="str">
        <f>"(Part #: "&amp;'STOCK ITEMS'!M174&amp;")"</f>
        <v>(Part #: FD6562U21R)</v>
      </c>
      <c r="D130" s="13" t="str">
        <f>IF('STOCK ITEMS'!B174&gt;0,B130&amp;" - "&amp;C130,"-")</f>
        <v>-</v>
      </c>
      <c r="E130" s="133">
        <v>2535000</v>
      </c>
      <c r="F130" s="49">
        <f t="shared" si="15"/>
        <v>0</v>
      </c>
      <c r="G130" s="49">
        <f t="shared" si="16"/>
        <v>129</v>
      </c>
      <c r="H130" s="48">
        <f t="shared" si="14"/>
        <v>845</v>
      </c>
      <c r="I130" s="50">
        <f>IF($D130="-",0,'STOCK ITEMS'!N174)</f>
        <v>0</v>
      </c>
      <c r="J130" s="50">
        <f>IF($D130="-",0,'STOCK ITEMS'!O174)</f>
        <v>0</v>
      </c>
      <c r="K130" s="50">
        <f>IF($D130="-",0,'STOCK ITEMS'!P174)</f>
        <v>0</v>
      </c>
      <c r="L130" s="51">
        <f>IF($D130="-",0,'STOCK ITEMS'!B174)</f>
        <v>0</v>
      </c>
      <c r="M130" s="48" t="str">
        <f t="shared" si="17"/>
        <v>-</v>
      </c>
      <c r="N130" s="48">
        <f t="shared" si="18"/>
        <v>0</v>
      </c>
    </row>
    <row r="131" spans="1:14" x14ac:dyDescent="0.25">
      <c r="A131" s="52">
        <v>130</v>
      </c>
      <c r="B131" s="48" t="str">
        <f>'STOCK ITEMS'!D175&amp;IF('STOCK ITEMS'!E175="-","",'STOCK ITEMS'!E175)&amp;" "&amp;IF('STOCK ITEMS'!F175="-","",'STOCK ITEMS'!F175)&amp;" "&amp;'STOCK ITEMS'!G175&amp;" "&amp;'STOCK ITEMS'!H175&amp;" "&amp;'STOCK ITEMS'!I175&amp;" "&amp;'STOCK ITEMS'!J175&amp;IF('STOCK ITEMS'!K175="-","",'STOCK ITEMS'!K175)&amp;" "&amp;IF('STOCK ITEMS'!L175="-","",'STOCK ITEMS'!L175)</f>
        <v xml:space="preserve">FDJ  416 5-5/8" HJ 70L </v>
      </c>
      <c r="C131" s="48" t="str">
        <f>"(Part #: "&amp;'STOCK ITEMS'!M175&amp;")"</f>
        <v>(Part #: FD6562H23L)</v>
      </c>
      <c r="D131" s="13" t="str">
        <f>IF('STOCK ITEMS'!B175&gt;0,B131&amp;" - "&amp;C131,"-")</f>
        <v>-</v>
      </c>
      <c r="E131" s="133">
        <v>2532000</v>
      </c>
      <c r="F131" s="49">
        <f t="shared" si="15"/>
        <v>0</v>
      </c>
      <c r="G131" s="49">
        <f t="shared" si="16"/>
        <v>130</v>
      </c>
      <c r="H131" s="48">
        <f t="shared" si="14"/>
        <v>844</v>
      </c>
      <c r="I131" s="50">
        <f>IF($D131="-",0,'STOCK ITEMS'!N175)</f>
        <v>0</v>
      </c>
      <c r="J131" s="50">
        <f>IF($D131="-",0,'STOCK ITEMS'!O175)</f>
        <v>0</v>
      </c>
      <c r="K131" s="50">
        <f>IF($D131="-",0,'STOCK ITEMS'!P175)</f>
        <v>0</v>
      </c>
      <c r="L131" s="51">
        <f>IF($D131="-",0,'STOCK ITEMS'!B175)</f>
        <v>0</v>
      </c>
      <c r="M131" s="48" t="str">
        <f t="shared" si="17"/>
        <v>-</v>
      </c>
      <c r="N131" s="48">
        <f t="shared" si="18"/>
        <v>0</v>
      </c>
    </row>
    <row r="132" spans="1:14" x14ac:dyDescent="0.25">
      <c r="A132" s="52">
        <v>131</v>
      </c>
      <c r="B132" s="48" t="str">
        <f>'STOCK ITEMS'!D176&amp;IF('STOCK ITEMS'!E176="-","",'STOCK ITEMS'!E176)&amp;" "&amp;IF('STOCK ITEMS'!F176="-","",'STOCK ITEMS'!F176)&amp;" "&amp;'STOCK ITEMS'!G176&amp;" "&amp;'STOCK ITEMS'!H176&amp;" "&amp;'STOCK ITEMS'!I176&amp;" "&amp;'STOCK ITEMS'!J176&amp;IF('STOCK ITEMS'!K176="-","",'STOCK ITEMS'!K176)&amp;" "&amp;IF('STOCK ITEMS'!L176="-","",'STOCK ITEMS'!L176)</f>
        <v xml:space="preserve">FDJ  416 5-5/8" HJ 70R </v>
      </c>
      <c r="C132" s="48" t="str">
        <f>"(Part #: "&amp;'STOCK ITEMS'!M176&amp;")"</f>
        <v>(Part #: FD6562H23R)</v>
      </c>
      <c r="D132" s="13" t="str">
        <f>IF('STOCK ITEMS'!B176&gt;0,B132&amp;" - "&amp;C132,"-")</f>
        <v>-</v>
      </c>
      <c r="E132" s="133">
        <v>2529000</v>
      </c>
      <c r="F132" s="49">
        <f t="shared" si="15"/>
        <v>0</v>
      </c>
      <c r="G132" s="49">
        <f t="shared" si="16"/>
        <v>131</v>
      </c>
      <c r="H132" s="48">
        <f t="shared" si="14"/>
        <v>843</v>
      </c>
      <c r="I132" s="50">
        <f>IF($D132="-",0,'STOCK ITEMS'!N176)</f>
        <v>0</v>
      </c>
      <c r="J132" s="50">
        <f>IF($D132="-",0,'STOCK ITEMS'!O176)</f>
        <v>0</v>
      </c>
      <c r="K132" s="50">
        <f>IF($D132="-",0,'STOCK ITEMS'!P176)</f>
        <v>0</v>
      </c>
      <c r="L132" s="51">
        <f>IF($D132="-",0,'STOCK ITEMS'!B176)</f>
        <v>0</v>
      </c>
      <c r="M132" s="48" t="str">
        <f t="shared" si="17"/>
        <v>-</v>
      </c>
      <c r="N132" s="48">
        <f t="shared" si="18"/>
        <v>0</v>
      </c>
    </row>
    <row r="133" spans="1:14" x14ac:dyDescent="0.25">
      <c r="A133" s="52">
        <v>132</v>
      </c>
      <c r="B133" s="48" t="str">
        <f>'STOCK ITEMS'!D177&amp;IF('STOCK ITEMS'!E177="-","",'STOCK ITEMS'!E177)&amp;" "&amp;IF('STOCK ITEMS'!F177="-","",'STOCK ITEMS'!F177)&amp;" "&amp;'STOCK ITEMS'!G177&amp;" "&amp;'STOCK ITEMS'!H177&amp;" "&amp;'STOCK ITEMS'!I177&amp;" "&amp;'STOCK ITEMS'!J177&amp;IF('STOCK ITEMS'!K177="-","",'STOCK ITEMS'!K177)&amp;" "&amp;IF('STOCK ITEMS'!L177="-","",'STOCK ITEMS'!L177)</f>
        <v xml:space="preserve">FDJ  416 5-5/8" SJ 70L </v>
      </c>
      <c r="C133" s="48" t="str">
        <f>"(Part #: "&amp;'STOCK ITEMS'!M177&amp;")"</f>
        <v>(Part #: FD6562U23L)</v>
      </c>
      <c r="D133" s="13" t="str">
        <f>IF('STOCK ITEMS'!B177&gt;0,B133&amp;" - "&amp;C133,"-")</f>
        <v>-</v>
      </c>
      <c r="E133" s="133">
        <v>2526000</v>
      </c>
      <c r="F133" s="49">
        <f t="shared" si="15"/>
        <v>0</v>
      </c>
      <c r="G133" s="49">
        <f t="shared" si="16"/>
        <v>132</v>
      </c>
      <c r="H133" s="48">
        <f t="shared" si="14"/>
        <v>842</v>
      </c>
      <c r="I133" s="50">
        <f>IF($D133="-",0,'STOCK ITEMS'!N177)</f>
        <v>0</v>
      </c>
      <c r="J133" s="50">
        <f>IF($D133="-",0,'STOCK ITEMS'!O177)</f>
        <v>0</v>
      </c>
      <c r="K133" s="50">
        <f>IF($D133="-",0,'STOCK ITEMS'!P177)</f>
        <v>0</v>
      </c>
      <c r="L133" s="51">
        <f>IF($D133="-",0,'STOCK ITEMS'!B177)</f>
        <v>0</v>
      </c>
      <c r="M133" s="48" t="str">
        <f t="shared" si="17"/>
        <v>-</v>
      </c>
      <c r="N133" s="48">
        <f t="shared" si="18"/>
        <v>0</v>
      </c>
    </row>
    <row r="134" spans="1:14" x14ac:dyDescent="0.25">
      <c r="A134" s="52">
        <v>133</v>
      </c>
      <c r="B134" s="48" t="str">
        <f>'STOCK ITEMS'!D178&amp;IF('STOCK ITEMS'!E178="-","",'STOCK ITEMS'!E178)&amp;" "&amp;IF('STOCK ITEMS'!F178="-","",'STOCK ITEMS'!F178)&amp;" "&amp;'STOCK ITEMS'!G178&amp;" "&amp;'STOCK ITEMS'!H178&amp;" "&amp;'STOCK ITEMS'!I178&amp;" "&amp;'STOCK ITEMS'!J178&amp;IF('STOCK ITEMS'!K178="-","",'STOCK ITEMS'!K178)&amp;" "&amp;IF('STOCK ITEMS'!L178="-","",'STOCK ITEMS'!L178)</f>
        <v xml:space="preserve">FDJ  416 5-5/8" SJ 70R </v>
      </c>
      <c r="C134" s="48" t="str">
        <f>"(Part #: "&amp;'STOCK ITEMS'!M178&amp;")"</f>
        <v>(Part #: FD6562U23R)</v>
      </c>
      <c r="D134" s="13" t="str">
        <f>IF('STOCK ITEMS'!B178&gt;0,B134&amp;" - "&amp;C134,"-")</f>
        <v>-</v>
      </c>
      <c r="E134" s="133">
        <v>2523000</v>
      </c>
      <c r="F134" s="49">
        <f t="shared" si="15"/>
        <v>0</v>
      </c>
      <c r="G134" s="49">
        <f t="shared" si="16"/>
        <v>133</v>
      </c>
      <c r="H134" s="48">
        <f t="shared" si="14"/>
        <v>841</v>
      </c>
      <c r="I134" s="50">
        <f>IF($D134="-",0,'STOCK ITEMS'!N178)</f>
        <v>0</v>
      </c>
      <c r="J134" s="50">
        <f>IF($D134="-",0,'STOCK ITEMS'!O178)</f>
        <v>0</v>
      </c>
      <c r="K134" s="50">
        <f>IF($D134="-",0,'STOCK ITEMS'!P178)</f>
        <v>0</v>
      </c>
      <c r="L134" s="51">
        <f>IF($D134="-",0,'STOCK ITEMS'!B178)</f>
        <v>0</v>
      </c>
      <c r="M134" s="48" t="str">
        <f t="shared" si="17"/>
        <v>-</v>
      </c>
      <c r="N134" s="48">
        <f t="shared" si="18"/>
        <v>0</v>
      </c>
    </row>
    <row r="135" spans="1:14" x14ac:dyDescent="0.25">
      <c r="A135" s="52">
        <v>134</v>
      </c>
      <c r="B135" s="48" t="str">
        <f>'STOCK ITEMS'!D179&amp;IF('STOCK ITEMS'!E179="-","",'STOCK ITEMS'!E179)&amp;" "&amp;IF('STOCK ITEMS'!F179="-","",'STOCK ITEMS'!F179)&amp;" "&amp;'STOCK ITEMS'!G179&amp;" "&amp;'STOCK ITEMS'!H179&amp;" "&amp;'STOCK ITEMS'!I179&amp;" "&amp;'STOCK ITEMS'!J179&amp;IF('STOCK ITEMS'!K179="-","",'STOCK ITEMS'!K179)&amp;" "&amp;IF('STOCK ITEMS'!L179="-","",'STOCK ITEMS'!L179)</f>
        <v xml:space="preserve">FDJ  416 5-7/8" FH 26 </v>
      </c>
      <c r="C135" s="48" t="str">
        <f>"(Part #: "&amp;'STOCK ITEMS'!M179&amp;")"</f>
        <v>(Part #: FD6587A04)</v>
      </c>
      <c r="D135" s="13" t="str">
        <f>IF('STOCK ITEMS'!B179&gt;0,B135&amp;" - "&amp;C135,"-")</f>
        <v>-</v>
      </c>
      <c r="E135" s="133">
        <v>2520000</v>
      </c>
      <c r="F135" s="49">
        <f t="shared" si="15"/>
        <v>0</v>
      </c>
      <c r="G135" s="49">
        <f t="shared" si="16"/>
        <v>134</v>
      </c>
      <c r="H135" s="48">
        <f t="shared" si="14"/>
        <v>840</v>
      </c>
      <c r="I135" s="50">
        <f>IF($D135="-",0,'STOCK ITEMS'!N179)</f>
        <v>0</v>
      </c>
      <c r="J135" s="50">
        <f>IF($D135="-",0,'STOCK ITEMS'!O179)</f>
        <v>0</v>
      </c>
      <c r="K135" s="50">
        <f>IF($D135="-",0,'STOCK ITEMS'!P179)</f>
        <v>0</v>
      </c>
      <c r="L135" s="51">
        <f>IF($D135="-",0,'STOCK ITEMS'!B179)</f>
        <v>0</v>
      </c>
      <c r="M135" s="48" t="str">
        <f t="shared" si="17"/>
        <v>-</v>
      </c>
      <c r="N135" s="48">
        <f t="shared" si="18"/>
        <v>0</v>
      </c>
    </row>
    <row r="136" spans="1:14" x14ac:dyDescent="0.25">
      <c r="A136" s="52">
        <v>135</v>
      </c>
      <c r="B136" s="48" t="str">
        <f>'STOCK ITEMS'!D180&amp;IF('STOCK ITEMS'!E180="-","",'STOCK ITEMS'!E180)&amp;" "&amp;IF('STOCK ITEMS'!F180="-","",'STOCK ITEMS'!F180)&amp;" "&amp;'STOCK ITEMS'!G180&amp;" "&amp;'STOCK ITEMS'!H180&amp;" "&amp;'STOCK ITEMS'!I180&amp;" "&amp;'STOCK ITEMS'!J180&amp;IF('STOCK ITEMS'!K180="-","",'STOCK ITEMS'!K180)&amp;" "&amp;IF('STOCK ITEMS'!L180="-","",'STOCK ITEMS'!L180)</f>
        <v xml:space="preserve">FDJ  416 5-7/8" FH 28 </v>
      </c>
      <c r="C136" s="48" t="str">
        <f>"(Part #: "&amp;'STOCK ITEMS'!M180&amp;")"</f>
        <v>(Part #: FD6587A05)</v>
      </c>
      <c r="D136" s="13" t="str">
        <f>IF('STOCK ITEMS'!B180&gt;0,B136&amp;" - "&amp;C136,"-")</f>
        <v>-</v>
      </c>
      <c r="E136" s="133">
        <v>2517000</v>
      </c>
      <c r="F136" s="49">
        <f t="shared" si="15"/>
        <v>0</v>
      </c>
      <c r="G136" s="49">
        <f t="shared" si="16"/>
        <v>135</v>
      </c>
      <c r="H136" s="48">
        <f t="shared" ref="H136:H159" si="19">RANK(G136,$G$2:$G$974,0)</f>
        <v>839</v>
      </c>
      <c r="I136" s="50">
        <f>IF($D136="-",0,'STOCK ITEMS'!N180)</f>
        <v>0</v>
      </c>
      <c r="J136" s="50">
        <f>IF($D136="-",0,'STOCK ITEMS'!O180)</f>
        <v>0</v>
      </c>
      <c r="K136" s="50">
        <f>IF($D136="-",0,'STOCK ITEMS'!P180)</f>
        <v>0</v>
      </c>
      <c r="L136" s="51">
        <f>IF($D136="-",0,'STOCK ITEMS'!B180)</f>
        <v>0</v>
      </c>
      <c r="M136" s="48" t="str">
        <f t="shared" si="17"/>
        <v>-</v>
      </c>
      <c r="N136" s="48">
        <f t="shared" si="18"/>
        <v>0</v>
      </c>
    </row>
    <row r="137" spans="1:14" x14ac:dyDescent="0.25">
      <c r="A137" s="52">
        <v>136</v>
      </c>
      <c r="B137" s="48" t="str">
        <f>'STOCK ITEMS'!D181&amp;IF('STOCK ITEMS'!E181="-","",'STOCK ITEMS'!E181)&amp;" "&amp;IF('STOCK ITEMS'!F181="-","",'STOCK ITEMS'!F181)&amp;" "&amp;'STOCK ITEMS'!G181&amp;" "&amp;'STOCK ITEMS'!H181&amp;" "&amp;'STOCK ITEMS'!I181&amp;" "&amp;'STOCK ITEMS'!J181&amp;IF('STOCK ITEMS'!K181="-","",'STOCK ITEMS'!K181)&amp;" "&amp;IF('STOCK ITEMS'!L181="-","",'STOCK ITEMS'!L181)</f>
        <v xml:space="preserve">FDJ  416 5-7/8" FH 30 </v>
      </c>
      <c r="C137" s="48" t="str">
        <f>"(Part #: "&amp;'STOCK ITEMS'!M181&amp;")"</f>
        <v>(Part #: FD6587A07)</v>
      </c>
      <c r="D137" s="13" t="str">
        <f>IF('STOCK ITEMS'!B181&gt;0,B137&amp;" - "&amp;C137,"-")</f>
        <v>-</v>
      </c>
      <c r="E137" s="133">
        <v>2514000</v>
      </c>
      <c r="F137" s="49">
        <f t="shared" si="15"/>
        <v>0</v>
      </c>
      <c r="G137" s="49">
        <f t="shared" si="16"/>
        <v>136</v>
      </c>
      <c r="H137" s="48">
        <f t="shared" si="19"/>
        <v>838</v>
      </c>
      <c r="I137" s="50">
        <f>IF($D137="-",0,'STOCK ITEMS'!N181)</f>
        <v>0</v>
      </c>
      <c r="J137" s="50">
        <f>IF($D137="-",0,'STOCK ITEMS'!O181)</f>
        <v>0</v>
      </c>
      <c r="K137" s="50">
        <f>IF($D137="-",0,'STOCK ITEMS'!P181)</f>
        <v>0</v>
      </c>
      <c r="L137" s="51">
        <f>IF($D137="-",0,'STOCK ITEMS'!B181)</f>
        <v>0</v>
      </c>
      <c r="M137" s="48" t="str">
        <f t="shared" si="17"/>
        <v>-</v>
      </c>
      <c r="N137" s="48">
        <f t="shared" si="18"/>
        <v>0</v>
      </c>
    </row>
    <row r="138" spans="1:14" x14ac:dyDescent="0.25">
      <c r="A138" s="52">
        <v>137</v>
      </c>
      <c r="B138" s="48" t="str">
        <f>'STOCK ITEMS'!D182&amp;IF('STOCK ITEMS'!E182="-","",'STOCK ITEMS'!E182)&amp;" "&amp;IF('STOCK ITEMS'!F182="-","",'STOCK ITEMS'!F182)&amp;" "&amp;'STOCK ITEMS'!G182&amp;" "&amp;'STOCK ITEMS'!H182&amp;" "&amp;'STOCK ITEMS'!I182&amp;" "&amp;'STOCK ITEMS'!J182&amp;IF('STOCK ITEMS'!K182="-","",'STOCK ITEMS'!K182)&amp;" "&amp;IF('STOCK ITEMS'!L182="-","",'STOCK ITEMS'!L182)</f>
        <v xml:space="preserve">FDJ  416 5-7/8" FH 36 </v>
      </c>
      <c r="C138" s="48" t="str">
        <f>"(Part #: "&amp;'STOCK ITEMS'!M182&amp;")"</f>
        <v>(Part #: FD6587A10)</v>
      </c>
      <c r="D138" s="13" t="str">
        <f>IF('STOCK ITEMS'!B182&gt;0,B138&amp;" - "&amp;C138,"-")</f>
        <v>-</v>
      </c>
      <c r="E138" s="133">
        <v>2511000</v>
      </c>
      <c r="F138" s="49">
        <f t="shared" si="15"/>
        <v>0</v>
      </c>
      <c r="G138" s="49">
        <f t="shared" si="16"/>
        <v>137</v>
      </c>
      <c r="H138" s="48">
        <f t="shared" si="19"/>
        <v>837</v>
      </c>
      <c r="I138" s="50">
        <f>IF($D138="-",0,'STOCK ITEMS'!N182)</f>
        <v>0</v>
      </c>
      <c r="J138" s="50">
        <f>IF($D138="-",0,'STOCK ITEMS'!O182)</f>
        <v>0</v>
      </c>
      <c r="K138" s="50">
        <f>IF($D138="-",0,'STOCK ITEMS'!P182)</f>
        <v>0</v>
      </c>
      <c r="L138" s="51">
        <f>IF($D138="-",0,'STOCK ITEMS'!B182)</f>
        <v>0</v>
      </c>
      <c r="M138" s="48" t="str">
        <f t="shared" si="17"/>
        <v>-</v>
      </c>
      <c r="N138" s="48">
        <f t="shared" si="18"/>
        <v>0</v>
      </c>
    </row>
    <row r="139" spans="1:14" x14ac:dyDescent="0.25">
      <c r="A139" s="52">
        <v>138</v>
      </c>
      <c r="B139" s="48" t="str">
        <f>'STOCK ITEMS'!D183&amp;IF('STOCK ITEMS'!E183="-","",'STOCK ITEMS'!E183)&amp;" "&amp;IF('STOCK ITEMS'!F183="-","",'STOCK ITEMS'!F183)&amp;" "&amp;'STOCK ITEMS'!G183&amp;" "&amp;'STOCK ITEMS'!H183&amp;" "&amp;'STOCK ITEMS'!I183&amp;" "&amp;'STOCK ITEMS'!J183&amp;IF('STOCK ITEMS'!K183="-","",'STOCK ITEMS'!K183)&amp;" "&amp;IF('STOCK ITEMS'!L183="-","",'STOCK ITEMS'!L183)</f>
        <v xml:space="preserve">FDJ  416 5-7/8" FH 40 </v>
      </c>
      <c r="C139" s="48" t="str">
        <f>"(Part #: "&amp;'STOCK ITEMS'!M183&amp;")"</f>
        <v>(Part #: FD6587A13)</v>
      </c>
      <c r="D139" s="13" t="str">
        <f>IF('STOCK ITEMS'!B183&gt;0,B139&amp;" - "&amp;C139,"-")</f>
        <v>-</v>
      </c>
      <c r="E139" s="133">
        <v>2508000</v>
      </c>
      <c r="F139" s="49">
        <f t="shared" si="15"/>
        <v>0</v>
      </c>
      <c r="G139" s="49">
        <f t="shared" si="16"/>
        <v>138</v>
      </c>
      <c r="H139" s="48">
        <f t="shared" si="19"/>
        <v>836</v>
      </c>
      <c r="I139" s="50">
        <f>IF($D139="-",0,'STOCK ITEMS'!N183)</f>
        <v>0</v>
      </c>
      <c r="J139" s="50">
        <f>IF($D139="-",0,'STOCK ITEMS'!O183)</f>
        <v>0</v>
      </c>
      <c r="K139" s="50">
        <f>IF($D139="-",0,'STOCK ITEMS'!P183)</f>
        <v>0</v>
      </c>
      <c r="L139" s="51">
        <f>IF($D139="-",0,'STOCK ITEMS'!B183)</f>
        <v>0</v>
      </c>
      <c r="M139" s="48" t="str">
        <f t="shared" si="17"/>
        <v>-</v>
      </c>
      <c r="N139" s="48">
        <f t="shared" si="18"/>
        <v>0</v>
      </c>
    </row>
    <row r="140" spans="1:14" x14ac:dyDescent="0.25">
      <c r="A140" s="52">
        <v>139</v>
      </c>
      <c r="B140" s="48" t="str">
        <f>'STOCK ITEMS'!D184&amp;IF('STOCK ITEMS'!E184="-","",'STOCK ITEMS'!E184)&amp;" "&amp;IF('STOCK ITEMS'!F184="-","",'STOCK ITEMS'!F184)&amp;" "&amp;'STOCK ITEMS'!G184&amp;" "&amp;'STOCK ITEMS'!H184&amp;" "&amp;'STOCK ITEMS'!I184&amp;" "&amp;'STOCK ITEMS'!J184&amp;IF('STOCK ITEMS'!K184="-","",'STOCK ITEMS'!K184)&amp;" "&amp;IF('STOCK ITEMS'!L184="-","",'STOCK ITEMS'!L184)</f>
        <v xml:space="preserve">FDJ  416 5-7/8" FH 60 </v>
      </c>
      <c r="C140" s="48" t="str">
        <f>"(Part #: "&amp;'STOCK ITEMS'!M184&amp;")"</f>
        <v>(Part #: FD6587A19)</v>
      </c>
      <c r="D140" s="13" t="str">
        <f>IF('STOCK ITEMS'!B184&gt;0,B140&amp;" - "&amp;C140,"-")</f>
        <v>-</v>
      </c>
      <c r="E140" s="133">
        <v>2505000</v>
      </c>
      <c r="F140" s="49">
        <f t="shared" si="15"/>
        <v>0</v>
      </c>
      <c r="G140" s="49">
        <f t="shared" si="16"/>
        <v>139</v>
      </c>
      <c r="H140" s="48">
        <f t="shared" si="19"/>
        <v>835</v>
      </c>
      <c r="I140" s="50">
        <f>IF($D140="-",0,'STOCK ITEMS'!N184)</f>
        <v>0</v>
      </c>
      <c r="J140" s="50">
        <f>IF($D140="-",0,'STOCK ITEMS'!O184)</f>
        <v>0</v>
      </c>
      <c r="K140" s="50">
        <f>IF($D140="-",0,'STOCK ITEMS'!P184)</f>
        <v>0</v>
      </c>
      <c r="L140" s="51">
        <f>IF($D140="-",0,'STOCK ITEMS'!B184)</f>
        <v>0</v>
      </c>
      <c r="M140" s="48" t="str">
        <f t="shared" si="17"/>
        <v>-</v>
      </c>
      <c r="N140" s="48">
        <f t="shared" si="18"/>
        <v>0</v>
      </c>
    </row>
    <row r="141" spans="1:14" x14ac:dyDescent="0.25">
      <c r="A141" s="52">
        <v>140</v>
      </c>
      <c r="B141" s="48" t="str">
        <f>'STOCK ITEMS'!D185&amp;IF('STOCK ITEMS'!E185="-","",'STOCK ITEMS'!E185)&amp;" "&amp;IF('STOCK ITEMS'!F185="-","",'STOCK ITEMS'!F185)&amp;" "&amp;'STOCK ITEMS'!G185&amp;" "&amp;'STOCK ITEMS'!H185&amp;" "&amp;'STOCK ITEMS'!I185&amp;" "&amp;'STOCK ITEMS'!J185&amp;IF('STOCK ITEMS'!K185="-","",'STOCK ITEMS'!K185)&amp;" "&amp;IF('STOCK ITEMS'!L185="-","",'STOCK ITEMS'!L185)</f>
        <v xml:space="preserve">FDJ  416 5-7/8" HJ 68L </v>
      </c>
      <c r="C141" s="48" t="str">
        <f>"(Part #: "&amp;'STOCK ITEMS'!M185&amp;")"</f>
        <v>(Part #: FD6587H21L)</v>
      </c>
      <c r="D141" s="13" t="str">
        <f>IF('STOCK ITEMS'!B185&gt;0,B141&amp;" - "&amp;C141,"-")</f>
        <v>-</v>
      </c>
      <c r="E141" s="133">
        <v>2502000</v>
      </c>
      <c r="F141" s="49">
        <f t="shared" si="15"/>
        <v>0</v>
      </c>
      <c r="G141" s="49">
        <f t="shared" si="16"/>
        <v>140</v>
      </c>
      <c r="H141" s="48">
        <f t="shared" si="19"/>
        <v>834</v>
      </c>
      <c r="I141" s="50">
        <f>IF($D141="-",0,'STOCK ITEMS'!N185)</f>
        <v>0</v>
      </c>
      <c r="J141" s="50">
        <f>IF($D141="-",0,'STOCK ITEMS'!O185)</f>
        <v>0</v>
      </c>
      <c r="K141" s="50">
        <f>IF($D141="-",0,'STOCK ITEMS'!P185)</f>
        <v>0</v>
      </c>
      <c r="L141" s="51">
        <f>IF($D141="-",0,'STOCK ITEMS'!B185)</f>
        <v>0</v>
      </c>
      <c r="M141" s="48" t="str">
        <f t="shared" si="17"/>
        <v>-</v>
      </c>
      <c r="N141" s="48">
        <f t="shared" si="18"/>
        <v>0</v>
      </c>
    </row>
    <row r="142" spans="1:14" x14ac:dyDescent="0.25">
      <c r="A142" s="52">
        <v>141</v>
      </c>
      <c r="B142" s="48" t="str">
        <f>'STOCK ITEMS'!D186&amp;IF('STOCK ITEMS'!E186="-","",'STOCK ITEMS'!E186)&amp;" "&amp;IF('STOCK ITEMS'!F186="-","",'STOCK ITEMS'!F186)&amp;" "&amp;'STOCK ITEMS'!G186&amp;" "&amp;'STOCK ITEMS'!H186&amp;" "&amp;'STOCK ITEMS'!I186&amp;" "&amp;'STOCK ITEMS'!J186&amp;IF('STOCK ITEMS'!K186="-","",'STOCK ITEMS'!K186)&amp;" "&amp;IF('STOCK ITEMS'!L186="-","",'STOCK ITEMS'!L186)</f>
        <v xml:space="preserve">FDJ  416 5-7/8" HJ 68R </v>
      </c>
      <c r="C142" s="48" t="str">
        <f>"(Part #: "&amp;'STOCK ITEMS'!M186&amp;")"</f>
        <v>(Part #: FD6587H21R)</v>
      </c>
      <c r="D142" s="13" t="str">
        <f>IF('STOCK ITEMS'!B186&gt;0,B142&amp;" - "&amp;C142,"-")</f>
        <v>-</v>
      </c>
      <c r="E142" s="133">
        <v>2499000</v>
      </c>
      <c r="F142" s="49">
        <f t="shared" si="15"/>
        <v>0</v>
      </c>
      <c r="G142" s="49">
        <f t="shared" si="16"/>
        <v>141</v>
      </c>
      <c r="H142" s="48">
        <f t="shared" si="19"/>
        <v>833</v>
      </c>
      <c r="I142" s="50">
        <f>IF($D142="-",0,'STOCK ITEMS'!N186)</f>
        <v>0</v>
      </c>
      <c r="J142" s="50">
        <f>IF($D142="-",0,'STOCK ITEMS'!O186)</f>
        <v>0</v>
      </c>
      <c r="K142" s="50">
        <f>IF($D142="-",0,'STOCK ITEMS'!P186)</f>
        <v>0</v>
      </c>
      <c r="L142" s="51">
        <f>IF($D142="-",0,'STOCK ITEMS'!B186)</f>
        <v>0</v>
      </c>
      <c r="M142" s="48" t="str">
        <f t="shared" si="17"/>
        <v>-</v>
      </c>
      <c r="N142" s="48">
        <f t="shared" si="18"/>
        <v>0</v>
      </c>
    </row>
    <row r="143" spans="1:14" x14ac:dyDescent="0.25">
      <c r="A143" s="52">
        <v>142</v>
      </c>
      <c r="B143" s="48" t="str">
        <f>'STOCK ITEMS'!D187&amp;IF('STOCK ITEMS'!E187="-","",'STOCK ITEMS'!E187)&amp;" "&amp;IF('STOCK ITEMS'!F187="-","",'STOCK ITEMS'!F187)&amp;" "&amp;'STOCK ITEMS'!G187&amp;" "&amp;'STOCK ITEMS'!H187&amp;" "&amp;'STOCK ITEMS'!I187&amp;" "&amp;'STOCK ITEMS'!J187&amp;IF('STOCK ITEMS'!K187="-","",'STOCK ITEMS'!K187)&amp;" "&amp;IF('STOCK ITEMS'!L187="-","",'STOCK ITEMS'!L187)</f>
        <v xml:space="preserve">FDJ  416 5-7/8" SJ 68L </v>
      </c>
      <c r="C143" s="48" t="str">
        <f>"(Part #: "&amp;'STOCK ITEMS'!M187&amp;")"</f>
        <v>(Part #: FD6587U21L)</v>
      </c>
      <c r="D143" s="13" t="str">
        <f>IF('STOCK ITEMS'!B187&gt;0,B143&amp;" - "&amp;C143,"-")</f>
        <v>-</v>
      </c>
      <c r="E143" s="133">
        <v>2496000</v>
      </c>
      <c r="F143" s="49">
        <f t="shared" si="15"/>
        <v>0</v>
      </c>
      <c r="G143" s="49">
        <f t="shared" si="16"/>
        <v>142</v>
      </c>
      <c r="H143" s="48">
        <f t="shared" si="19"/>
        <v>832</v>
      </c>
      <c r="I143" s="50">
        <f>IF($D143="-",0,'STOCK ITEMS'!N187)</f>
        <v>0</v>
      </c>
      <c r="J143" s="50">
        <f>IF($D143="-",0,'STOCK ITEMS'!O187)</f>
        <v>0</v>
      </c>
      <c r="K143" s="50">
        <f>IF($D143="-",0,'STOCK ITEMS'!P187)</f>
        <v>0</v>
      </c>
      <c r="L143" s="51">
        <f>IF($D143="-",0,'STOCK ITEMS'!B187)</f>
        <v>0</v>
      </c>
      <c r="M143" s="48" t="str">
        <f t="shared" si="17"/>
        <v>-</v>
      </c>
      <c r="N143" s="48">
        <f t="shared" si="18"/>
        <v>0</v>
      </c>
    </row>
    <row r="144" spans="1:14" x14ac:dyDescent="0.25">
      <c r="A144" s="52">
        <v>143</v>
      </c>
      <c r="B144" s="48" t="str">
        <f>'STOCK ITEMS'!D188&amp;IF('STOCK ITEMS'!E188="-","",'STOCK ITEMS'!E188)&amp;" "&amp;IF('STOCK ITEMS'!F188="-","",'STOCK ITEMS'!F188)&amp;" "&amp;'STOCK ITEMS'!G188&amp;" "&amp;'STOCK ITEMS'!H188&amp;" "&amp;'STOCK ITEMS'!I188&amp;" "&amp;'STOCK ITEMS'!J188&amp;IF('STOCK ITEMS'!K188="-","",'STOCK ITEMS'!K188)&amp;" "&amp;IF('STOCK ITEMS'!L188="-","",'STOCK ITEMS'!L188)</f>
        <v xml:space="preserve">FDJ  416 5-7/8" SJ 68R </v>
      </c>
      <c r="C144" s="48" t="str">
        <f>"(Part #: "&amp;'STOCK ITEMS'!M188&amp;")"</f>
        <v>(Part #: FD6587U21R)</v>
      </c>
      <c r="D144" s="13" t="str">
        <f>IF('STOCK ITEMS'!B188&gt;0,B144&amp;" - "&amp;C144,"-")</f>
        <v>-</v>
      </c>
      <c r="E144" s="133">
        <v>2493000</v>
      </c>
      <c r="F144" s="49">
        <f t="shared" si="15"/>
        <v>0</v>
      </c>
      <c r="G144" s="49">
        <f t="shared" si="16"/>
        <v>143</v>
      </c>
      <c r="H144" s="48">
        <f t="shared" si="19"/>
        <v>831</v>
      </c>
      <c r="I144" s="50">
        <f>IF($D144="-",0,'STOCK ITEMS'!N188)</f>
        <v>0</v>
      </c>
      <c r="J144" s="50">
        <f>IF($D144="-",0,'STOCK ITEMS'!O188)</f>
        <v>0</v>
      </c>
      <c r="K144" s="50">
        <f>IF($D144="-",0,'STOCK ITEMS'!P188)</f>
        <v>0</v>
      </c>
      <c r="L144" s="51">
        <f>IF($D144="-",0,'STOCK ITEMS'!B188)</f>
        <v>0</v>
      </c>
      <c r="M144" s="48" t="str">
        <f t="shared" si="17"/>
        <v>-</v>
      </c>
      <c r="N144" s="48">
        <f t="shared" si="18"/>
        <v>0</v>
      </c>
    </row>
    <row r="145" spans="1:14" x14ac:dyDescent="0.25">
      <c r="A145" s="52">
        <v>144</v>
      </c>
      <c r="B145" s="48" t="str">
        <f>'STOCK ITEMS'!D189&amp;IF('STOCK ITEMS'!E189="-","",'STOCK ITEMS'!E189)&amp;" "&amp;IF('STOCK ITEMS'!F189="-","",'STOCK ITEMS'!F189)&amp;" "&amp;'STOCK ITEMS'!G189&amp;" "&amp;'STOCK ITEMS'!H189&amp;" "&amp;'STOCK ITEMS'!I189&amp;" "&amp;'STOCK ITEMS'!J189&amp;IF('STOCK ITEMS'!K189="-","",'STOCK ITEMS'!K189)&amp;" "&amp;IF('STOCK ITEMS'!L189="-","",'STOCK ITEMS'!L189)</f>
        <v xml:space="preserve">FDJ  416 5-7/8" HJ 70L </v>
      </c>
      <c r="C145" s="48" t="str">
        <f>"(Part #: "&amp;'STOCK ITEMS'!M189&amp;")"</f>
        <v>(Part #: FD6587H23L)</v>
      </c>
      <c r="D145" s="13" t="str">
        <f>IF('STOCK ITEMS'!B189&gt;0,B145&amp;" - "&amp;C145,"-")</f>
        <v>-</v>
      </c>
      <c r="E145" s="133">
        <v>2490000</v>
      </c>
      <c r="F145" s="49">
        <f t="shared" si="15"/>
        <v>0</v>
      </c>
      <c r="G145" s="49">
        <f t="shared" si="16"/>
        <v>144</v>
      </c>
      <c r="H145" s="48">
        <f t="shared" si="19"/>
        <v>830</v>
      </c>
      <c r="I145" s="50">
        <f>IF($D145="-",0,'STOCK ITEMS'!N189)</f>
        <v>0</v>
      </c>
      <c r="J145" s="50">
        <f>IF($D145="-",0,'STOCK ITEMS'!O189)</f>
        <v>0</v>
      </c>
      <c r="K145" s="50">
        <f>IF($D145="-",0,'STOCK ITEMS'!P189)</f>
        <v>0</v>
      </c>
      <c r="L145" s="51">
        <f>IF($D145="-",0,'STOCK ITEMS'!B189)</f>
        <v>0</v>
      </c>
      <c r="M145" s="48" t="str">
        <f t="shared" si="17"/>
        <v>-</v>
      </c>
      <c r="N145" s="48">
        <f t="shared" si="18"/>
        <v>0</v>
      </c>
    </row>
    <row r="146" spans="1:14" x14ac:dyDescent="0.25">
      <c r="A146" s="52">
        <v>145</v>
      </c>
      <c r="B146" s="48" t="str">
        <f>'STOCK ITEMS'!D190&amp;IF('STOCK ITEMS'!E190="-","",'STOCK ITEMS'!E190)&amp;" "&amp;IF('STOCK ITEMS'!F190="-","",'STOCK ITEMS'!F190)&amp;" "&amp;'STOCK ITEMS'!G190&amp;" "&amp;'STOCK ITEMS'!H190&amp;" "&amp;'STOCK ITEMS'!I190&amp;" "&amp;'STOCK ITEMS'!J190&amp;IF('STOCK ITEMS'!K190="-","",'STOCK ITEMS'!K190)&amp;" "&amp;IF('STOCK ITEMS'!L190="-","",'STOCK ITEMS'!L190)</f>
        <v xml:space="preserve">FDJ  416 5-7/8" HJ 70R </v>
      </c>
      <c r="C146" s="48" t="str">
        <f>"(Part #: "&amp;'STOCK ITEMS'!M190&amp;")"</f>
        <v>(Part #: FD6587H23R)</v>
      </c>
      <c r="D146" s="13" t="str">
        <f>IF('STOCK ITEMS'!B190&gt;0,B146&amp;" - "&amp;C146,"-")</f>
        <v>-</v>
      </c>
      <c r="E146" s="133">
        <v>2487000</v>
      </c>
      <c r="F146" s="49">
        <f t="shared" si="15"/>
        <v>0</v>
      </c>
      <c r="G146" s="49">
        <f t="shared" si="16"/>
        <v>145</v>
      </c>
      <c r="H146" s="48">
        <f t="shared" si="19"/>
        <v>829</v>
      </c>
      <c r="I146" s="50">
        <f>IF($D146="-",0,'STOCK ITEMS'!N190)</f>
        <v>0</v>
      </c>
      <c r="J146" s="50">
        <f>IF($D146="-",0,'STOCK ITEMS'!O190)</f>
        <v>0</v>
      </c>
      <c r="K146" s="50">
        <f>IF($D146="-",0,'STOCK ITEMS'!P190)</f>
        <v>0</v>
      </c>
      <c r="L146" s="51">
        <f>IF($D146="-",0,'STOCK ITEMS'!B190)</f>
        <v>0</v>
      </c>
      <c r="M146" s="48" t="str">
        <f t="shared" si="17"/>
        <v>-</v>
      </c>
      <c r="N146" s="48">
        <f t="shared" si="18"/>
        <v>0</v>
      </c>
    </row>
    <row r="147" spans="1:14" x14ac:dyDescent="0.25">
      <c r="A147" s="52">
        <v>146</v>
      </c>
      <c r="B147" s="48" t="str">
        <f>'STOCK ITEMS'!D191&amp;IF('STOCK ITEMS'!E191="-","",'STOCK ITEMS'!E191)&amp;" "&amp;IF('STOCK ITEMS'!F191="-","",'STOCK ITEMS'!F191)&amp;" "&amp;'STOCK ITEMS'!G191&amp;" "&amp;'STOCK ITEMS'!H191&amp;" "&amp;'STOCK ITEMS'!I191&amp;" "&amp;'STOCK ITEMS'!J191&amp;IF('STOCK ITEMS'!K191="-","",'STOCK ITEMS'!K191)&amp;" "&amp;IF('STOCK ITEMS'!L191="-","",'STOCK ITEMS'!L191)</f>
        <v xml:space="preserve">FDJ  416 5-7/8" SJ 70L </v>
      </c>
      <c r="C147" s="48" t="str">
        <f>"(Part #: "&amp;'STOCK ITEMS'!M191&amp;")"</f>
        <v>(Part #: FD6587U23L)</v>
      </c>
      <c r="D147" s="13" t="str">
        <f>IF('STOCK ITEMS'!B191&gt;0,B147&amp;" - "&amp;C147,"-")</f>
        <v>-</v>
      </c>
      <c r="E147" s="133">
        <v>2484000</v>
      </c>
      <c r="F147" s="49">
        <f t="shared" si="15"/>
        <v>0</v>
      </c>
      <c r="G147" s="49">
        <f t="shared" si="16"/>
        <v>146</v>
      </c>
      <c r="H147" s="48">
        <f t="shared" si="19"/>
        <v>828</v>
      </c>
      <c r="I147" s="50">
        <f>IF($D147="-",0,'STOCK ITEMS'!N191)</f>
        <v>0</v>
      </c>
      <c r="J147" s="50">
        <f>IF($D147="-",0,'STOCK ITEMS'!O191)</f>
        <v>0</v>
      </c>
      <c r="K147" s="50">
        <f>IF($D147="-",0,'STOCK ITEMS'!P191)</f>
        <v>0</v>
      </c>
      <c r="L147" s="51">
        <f>IF($D147="-",0,'STOCK ITEMS'!B191)</f>
        <v>0</v>
      </c>
      <c r="M147" s="48" t="str">
        <f t="shared" si="17"/>
        <v>-</v>
      </c>
      <c r="N147" s="48">
        <f t="shared" si="18"/>
        <v>0</v>
      </c>
    </row>
    <row r="148" spans="1:14" x14ac:dyDescent="0.25">
      <c r="A148" s="52">
        <v>147</v>
      </c>
      <c r="B148" s="48" t="str">
        <f>'STOCK ITEMS'!D192&amp;IF('STOCK ITEMS'!E192="-","",'STOCK ITEMS'!E192)&amp;" "&amp;IF('STOCK ITEMS'!F192="-","",'STOCK ITEMS'!F192)&amp;" "&amp;'STOCK ITEMS'!G192&amp;" "&amp;'STOCK ITEMS'!H192&amp;" "&amp;'STOCK ITEMS'!I192&amp;" "&amp;'STOCK ITEMS'!J192&amp;IF('STOCK ITEMS'!K192="-","",'STOCK ITEMS'!K192)&amp;" "&amp;IF('STOCK ITEMS'!L192="-","",'STOCK ITEMS'!L192)</f>
        <v xml:space="preserve">FDJ  416 5-7/8" SJ 70R </v>
      </c>
      <c r="C148" s="48" t="str">
        <f>"(Part #: "&amp;'STOCK ITEMS'!M192&amp;")"</f>
        <v>(Part #: FD6587U23R)</v>
      </c>
      <c r="D148" s="13" t="str">
        <f>IF('STOCK ITEMS'!B192&gt;0,B148&amp;" - "&amp;C148,"-")</f>
        <v>-</v>
      </c>
      <c r="E148" s="133">
        <v>2481000</v>
      </c>
      <c r="F148" s="49">
        <f t="shared" si="15"/>
        <v>0</v>
      </c>
      <c r="G148" s="49">
        <f t="shared" si="16"/>
        <v>147</v>
      </c>
      <c r="H148" s="48">
        <f t="shared" si="19"/>
        <v>827</v>
      </c>
      <c r="I148" s="50">
        <f>IF($D148="-",0,'STOCK ITEMS'!N192)</f>
        <v>0</v>
      </c>
      <c r="J148" s="50">
        <f>IF($D148="-",0,'STOCK ITEMS'!O192)</f>
        <v>0</v>
      </c>
      <c r="K148" s="50">
        <f>IF($D148="-",0,'STOCK ITEMS'!P192)</f>
        <v>0</v>
      </c>
      <c r="L148" s="51">
        <f>IF($D148="-",0,'STOCK ITEMS'!B192)</f>
        <v>0</v>
      </c>
      <c r="M148" s="48" t="str">
        <f t="shared" si="17"/>
        <v>-</v>
      </c>
      <c r="N148" s="48">
        <f t="shared" si="18"/>
        <v>0</v>
      </c>
    </row>
    <row r="149" spans="1:14" x14ac:dyDescent="0.25">
      <c r="A149" s="52">
        <v>148</v>
      </c>
      <c r="B149" s="48" t="str">
        <f>'STOCK ITEMS'!D193&amp;IF('STOCK ITEMS'!E193="-","",'STOCK ITEMS'!E193)&amp;" "&amp;IF('STOCK ITEMS'!F193="-","",'STOCK ITEMS'!F193)&amp;" "&amp;'STOCK ITEMS'!G193&amp;" "&amp;'STOCK ITEMS'!H193&amp;" "&amp;'STOCK ITEMS'!I193&amp;" "&amp;'STOCK ITEMS'!J193&amp;IF('STOCK ITEMS'!K193="-","",'STOCK ITEMS'!K193)&amp;" "&amp;IF('STOCK ITEMS'!L193="-","",'STOCK ITEMS'!L193)</f>
        <v xml:space="preserve">FDJ  416 5-7/8" BJ 70L </v>
      </c>
      <c r="C149" s="48" t="str">
        <f>"(Part #: "&amp;'STOCK ITEMS'!M193&amp;")"</f>
        <v>(Part #: FD6587N23L)</v>
      </c>
      <c r="D149" s="13" t="str">
        <f>IF('STOCK ITEMS'!B193&gt;0,B149&amp;" - "&amp;C149,"-")</f>
        <v>-</v>
      </c>
      <c r="E149" s="133">
        <v>2478000</v>
      </c>
      <c r="F149" s="49">
        <f t="shared" si="15"/>
        <v>0</v>
      </c>
      <c r="G149" s="49">
        <f t="shared" si="16"/>
        <v>148</v>
      </c>
      <c r="H149" s="48">
        <f t="shared" si="19"/>
        <v>826</v>
      </c>
      <c r="I149" s="50">
        <f>IF($D149="-",0,'STOCK ITEMS'!N193)</f>
        <v>0</v>
      </c>
      <c r="J149" s="50">
        <f>IF($D149="-",0,'STOCK ITEMS'!O193)</f>
        <v>0</v>
      </c>
      <c r="K149" s="50">
        <f>IF($D149="-",0,'STOCK ITEMS'!P193)</f>
        <v>0</v>
      </c>
      <c r="L149" s="51">
        <f>IF($D149="-",0,'STOCK ITEMS'!B193)</f>
        <v>0</v>
      </c>
      <c r="M149" s="48" t="str">
        <f t="shared" si="17"/>
        <v>-</v>
      </c>
      <c r="N149" s="48">
        <f t="shared" si="18"/>
        <v>0</v>
      </c>
    </row>
    <row r="150" spans="1:14" x14ac:dyDescent="0.25">
      <c r="A150" s="52">
        <v>149</v>
      </c>
      <c r="B150" s="48" t="str">
        <f>'STOCK ITEMS'!D194&amp;IF('STOCK ITEMS'!E194="-","",'STOCK ITEMS'!E194)&amp;" "&amp;IF('STOCK ITEMS'!F194="-","",'STOCK ITEMS'!F194)&amp;" "&amp;'STOCK ITEMS'!G194&amp;" "&amp;'STOCK ITEMS'!H194&amp;" "&amp;'STOCK ITEMS'!I194&amp;" "&amp;'STOCK ITEMS'!J194&amp;IF('STOCK ITEMS'!K194="-","",'STOCK ITEMS'!K194)&amp;" "&amp;IF('STOCK ITEMS'!L194="-","",'STOCK ITEMS'!L194)</f>
        <v xml:space="preserve">FDJ  416 5-7/8" BJ 70R </v>
      </c>
      <c r="C150" s="48" t="str">
        <f>"(Part #: "&amp;'STOCK ITEMS'!M194&amp;")"</f>
        <v>(Part #: FD6587N23R)</v>
      </c>
      <c r="D150" s="13" t="str">
        <f>IF('STOCK ITEMS'!B194&gt;0,B150&amp;" - "&amp;C150,"-")</f>
        <v>-</v>
      </c>
      <c r="E150" s="133">
        <v>2475000</v>
      </c>
      <c r="F150" s="49">
        <f t="shared" ref="F150:F159" si="20">IF(D150="-",0,E150)</f>
        <v>0</v>
      </c>
      <c r="G150" s="49">
        <f t="shared" ref="G150:G159" si="21">F150+A150</f>
        <v>149</v>
      </c>
      <c r="H150" s="48">
        <f t="shared" si="19"/>
        <v>825</v>
      </c>
      <c r="I150" s="50">
        <f>IF($D150="-",0,'STOCK ITEMS'!N194)</f>
        <v>0</v>
      </c>
      <c r="J150" s="50">
        <f>IF($D150="-",0,'STOCK ITEMS'!O194)</f>
        <v>0</v>
      </c>
      <c r="K150" s="50">
        <f>IF($D150="-",0,'STOCK ITEMS'!P194)</f>
        <v>0</v>
      </c>
      <c r="L150" s="51">
        <f>IF($D150="-",0,'STOCK ITEMS'!B194)</f>
        <v>0</v>
      </c>
      <c r="M150" s="48" t="str">
        <f t="shared" ref="M150:M159" si="22">D150</f>
        <v>-</v>
      </c>
      <c r="N150" s="48">
        <f t="shared" ref="N150:N159" si="23">IF(L150&lt;1,0,J150/I150)</f>
        <v>0</v>
      </c>
    </row>
    <row r="151" spans="1:14" x14ac:dyDescent="0.25">
      <c r="A151" s="52">
        <v>150</v>
      </c>
      <c r="B151" s="48" t="str">
        <f>'STOCK ITEMS'!D195&amp;IF('STOCK ITEMS'!E195="-","",'STOCK ITEMS'!E195)&amp;" "&amp;IF('STOCK ITEMS'!F195="-","",'STOCK ITEMS'!F195)&amp;" "&amp;'STOCK ITEMS'!G195&amp;" "&amp;'STOCK ITEMS'!H195&amp;" "&amp;'STOCK ITEMS'!I195&amp;" "&amp;'STOCK ITEMS'!J195&amp;IF('STOCK ITEMS'!K195="-","",'STOCK ITEMS'!K195)&amp;" "&amp;IF('STOCK ITEMS'!L195="-","",'STOCK ITEMS'!L195)</f>
        <v xml:space="preserve">FDJCO  416 5-7/8" FH 30 </v>
      </c>
      <c r="C151" s="48" t="str">
        <f>"(Part #: "&amp;'STOCK ITEMS'!M195&amp;")"</f>
        <v>(Part #: FDC6587A07)</v>
      </c>
      <c r="D151" s="13" t="str">
        <f>IF('STOCK ITEMS'!B195&gt;0,B151&amp;" - "&amp;C151,"-")</f>
        <v>-</v>
      </c>
      <c r="E151" s="133">
        <v>2472000</v>
      </c>
      <c r="F151" s="49">
        <f t="shared" si="20"/>
        <v>0</v>
      </c>
      <c r="G151" s="49">
        <f t="shared" si="21"/>
        <v>150</v>
      </c>
      <c r="H151" s="48">
        <f t="shared" si="19"/>
        <v>824</v>
      </c>
      <c r="I151" s="50">
        <f>IF($D151="-",0,'STOCK ITEMS'!N195)</f>
        <v>0</v>
      </c>
      <c r="J151" s="50">
        <f>IF($D151="-",0,'STOCK ITEMS'!O195)</f>
        <v>0</v>
      </c>
      <c r="K151" s="50">
        <f>IF($D151="-",0,'STOCK ITEMS'!P195)</f>
        <v>0</v>
      </c>
      <c r="L151" s="51">
        <f>IF($D151="-",0,'STOCK ITEMS'!B195)</f>
        <v>0</v>
      </c>
      <c r="M151" s="48" t="str">
        <f t="shared" si="22"/>
        <v>-</v>
      </c>
      <c r="N151" s="48">
        <f t="shared" si="23"/>
        <v>0</v>
      </c>
    </row>
    <row r="152" spans="1:14" x14ac:dyDescent="0.25">
      <c r="A152" s="52">
        <v>151</v>
      </c>
      <c r="B152" s="48" t="str">
        <f>'STOCK ITEMS'!D196&amp;IF('STOCK ITEMS'!E196="-","",'STOCK ITEMS'!E196)&amp;" "&amp;IF('STOCK ITEMS'!F196="-","",'STOCK ITEMS'!F196)&amp;" "&amp;'STOCK ITEMS'!G196&amp;" "&amp;'STOCK ITEMS'!H196&amp;" "&amp;'STOCK ITEMS'!I196&amp;" "&amp;'STOCK ITEMS'!J196&amp;IF('STOCK ITEMS'!K196="-","",'STOCK ITEMS'!K196)&amp;" "&amp;IF('STOCK ITEMS'!L196="-","",'STOCK ITEMS'!L196)</f>
        <v xml:space="preserve">FDJCO  416 5-7/8" FH 60 </v>
      </c>
      <c r="C152" s="48" t="str">
        <f>"(Part #: "&amp;'STOCK ITEMS'!M196&amp;")"</f>
        <v>(Part #: FDC6587A19)</v>
      </c>
      <c r="D152" s="13" t="str">
        <f>IF('STOCK ITEMS'!B196&gt;0,B152&amp;" - "&amp;C152,"-")</f>
        <v>-</v>
      </c>
      <c r="E152" s="133">
        <v>2469000</v>
      </c>
      <c r="F152" s="49">
        <f t="shared" si="20"/>
        <v>0</v>
      </c>
      <c r="G152" s="49">
        <f t="shared" si="21"/>
        <v>151</v>
      </c>
      <c r="H152" s="48">
        <f t="shared" si="19"/>
        <v>823</v>
      </c>
      <c r="I152" s="50">
        <f>IF($D152="-",0,'STOCK ITEMS'!N196)</f>
        <v>0</v>
      </c>
      <c r="J152" s="50">
        <f>IF($D152="-",0,'STOCK ITEMS'!O196)</f>
        <v>0</v>
      </c>
      <c r="K152" s="50">
        <f>IF($D152="-",0,'STOCK ITEMS'!P196)</f>
        <v>0</v>
      </c>
      <c r="L152" s="51">
        <f>IF($D152="-",0,'STOCK ITEMS'!B196)</f>
        <v>0</v>
      </c>
      <c r="M152" s="48" t="str">
        <f t="shared" si="22"/>
        <v>-</v>
      </c>
      <c r="N152" s="48">
        <f t="shared" si="23"/>
        <v>0</v>
      </c>
    </row>
    <row r="153" spans="1:14" x14ac:dyDescent="0.25">
      <c r="A153" s="52">
        <v>152</v>
      </c>
      <c r="B153" s="48" t="str">
        <f>'STOCK ITEMS'!D197&amp;IF('STOCK ITEMS'!E197="-","",'STOCK ITEMS'!E197)&amp;" "&amp;IF('STOCK ITEMS'!F197="-","",'STOCK ITEMS'!F197)&amp;" "&amp;'STOCK ITEMS'!G197&amp;" "&amp;'STOCK ITEMS'!H197&amp;" "&amp;'STOCK ITEMS'!I197&amp;" "&amp;'STOCK ITEMS'!J197&amp;IF('STOCK ITEMS'!K197="-","",'STOCK ITEMS'!K197)&amp;" "&amp;IF('STOCK ITEMS'!L197="-","",'STOCK ITEMS'!L197)</f>
        <v xml:space="preserve">FDJCO  416 5-7/8" BJ 70 </v>
      </c>
      <c r="C153" s="48" t="str">
        <f>"(Part #: "&amp;'STOCK ITEMS'!M197&amp;")"</f>
        <v>(Part #: FDC6587N23)</v>
      </c>
      <c r="D153" s="13" t="str">
        <f>IF('STOCK ITEMS'!B197&gt;0,B153&amp;" - "&amp;C153,"-")</f>
        <v>-</v>
      </c>
      <c r="E153" s="133">
        <v>2466000</v>
      </c>
      <c r="F153" s="49">
        <f t="shared" si="20"/>
        <v>0</v>
      </c>
      <c r="G153" s="49">
        <f t="shared" si="21"/>
        <v>152</v>
      </c>
      <c r="H153" s="48">
        <f t="shared" si="19"/>
        <v>822</v>
      </c>
      <c r="I153" s="50">
        <f>IF($D153="-",0,'STOCK ITEMS'!N197)</f>
        <v>0</v>
      </c>
      <c r="J153" s="50">
        <f>IF($D153="-",0,'STOCK ITEMS'!O197)</f>
        <v>0</v>
      </c>
      <c r="K153" s="50">
        <f>IF($D153="-",0,'STOCK ITEMS'!P197)</f>
        <v>0</v>
      </c>
      <c r="L153" s="51">
        <f>IF($D153="-",0,'STOCK ITEMS'!B197)</f>
        <v>0</v>
      </c>
      <c r="M153" s="48" t="str">
        <f t="shared" si="22"/>
        <v>-</v>
      </c>
      <c r="N153" s="48">
        <f t="shared" si="23"/>
        <v>0</v>
      </c>
    </row>
    <row r="154" spans="1:14" x14ac:dyDescent="0.25">
      <c r="A154" s="52">
        <v>153</v>
      </c>
      <c r="B154" s="48" t="str">
        <f>'STOCK ITEMS'!D198&amp;IF('STOCK ITEMS'!E198="-","",'STOCK ITEMS'!E198)&amp;" "&amp;IF('STOCK ITEMS'!F198="-","",'STOCK ITEMS'!F198)&amp;" "&amp;'STOCK ITEMS'!G198&amp;" "&amp;'STOCK ITEMS'!H198&amp;" "&amp;'STOCK ITEMS'!I198&amp;" "&amp;'STOCK ITEMS'!J198&amp;IF('STOCK ITEMS'!K198="-","",'STOCK ITEMS'!K198)&amp;" "&amp;IF('STOCK ITEMS'!L198="-","",'STOCK ITEMS'!L198)</f>
        <v xml:space="preserve">FDJ  416 8-1/4" FH 30 </v>
      </c>
      <c r="C154" s="48" t="str">
        <f>"(Part #: "&amp;'STOCK ITEMS'!M198&amp;")"</f>
        <v>(Part #: FD6825A07)</v>
      </c>
      <c r="D154" s="13" t="str">
        <f>IF('STOCK ITEMS'!B198&gt;0,B154&amp;" - "&amp;C154,"-")</f>
        <v>-</v>
      </c>
      <c r="E154" s="133">
        <v>2463000</v>
      </c>
      <c r="F154" s="49">
        <f t="shared" si="20"/>
        <v>0</v>
      </c>
      <c r="G154" s="49">
        <f t="shared" si="21"/>
        <v>153</v>
      </c>
      <c r="H154" s="48">
        <f t="shared" si="19"/>
        <v>821</v>
      </c>
      <c r="I154" s="50">
        <f>IF($D154="-",0,'STOCK ITEMS'!N198)</f>
        <v>0</v>
      </c>
      <c r="J154" s="50">
        <f>IF($D154="-",0,'STOCK ITEMS'!O198)</f>
        <v>0</v>
      </c>
      <c r="K154" s="50">
        <f>IF($D154="-",0,'STOCK ITEMS'!P198)</f>
        <v>0</v>
      </c>
      <c r="L154" s="51">
        <f>IF($D154="-",0,'STOCK ITEMS'!B198)</f>
        <v>0</v>
      </c>
      <c r="M154" s="48" t="str">
        <f t="shared" si="22"/>
        <v>-</v>
      </c>
      <c r="N154" s="48">
        <f t="shared" si="23"/>
        <v>0</v>
      </c>
    </row>
    <row r="155" spans="1:14" x14ac:dyDescent="0.25">
      <c r="A155" s="52">
        <v>154</v>
      </c>
      <c r="B155" s="48" t="str">
        <f>'STOCK ITEMS'!D199&amp;IF('STOCK ITEMS'!E199="-","",'STOCK ITEMS'!E199)&amp;" "&amp;IF('STOCK ITEMS'!F199="-","",'STOCK ITEMS'!F199)&amp;" "&amp;'STOCK ITEMS'!G199&amp;" "&amp;'STOCK ITEMS'!H199&amp;" "&amp;'STOCK ITEMS'!I199&amp;" "&amp;'STOCK ITEMS'!J199&amp;IF('STOCK ITEMS'!K199="-","",'STOCK ITEMS'!K199)&amp;" "&amp;IF('STOCK ITEMS'!L199="-","",'STOCK ITEMS'!L199)</f>
        <v xml:space="preserve">FDJ  416 8-1/4" FH 60 </v>
      </c>
      <c r="C155" s="48" t="str">
        <f>"(Part #: "&amp;'STOCK ITEMS'!M199&amp;")"</f>
        <v>(Part #: FD6825A19)</v>
      </c>
      <c r="D155" s="13" t="str">
        <f>IF('STOCK ITEMS'!B199&gt;0,B155&amp;" - "&amp;C155,"-")</f>
        <v>-</v>
      </c>
      <c r="E155" s="133">
        <v>2460000</v>
      </c>
      <c r="F155" s="49">
        <f t="shared" si="20"/>
        <v>0</v>
      </c>
      <c r="G155" s="49">
        <f t="shared" si="21"/>
        <v>154</v>
      </c>
      <c r="H155" s="48">
        <f t="shared" si="19"/>
        <v>820</v>
      </c>
      <c r="I155" s="50">
        <f>IF($D155="-",0,'STOCK ITEMS'!N199)</f>
        <v>0</v>
      </c>
      <c r="J155" s="50">
        <f>IF($D155="-",0,'STOCK ITEMS'!O199)</f>
        <v>0</v>
      </c>
      <c r="K155" s="50">
        <f>IF($D155="-",0,'STOCK ITEMS'!P199)</f>
        <v>0</v>
      </c>
      <c r="L155" s="51">
        <f>IF($D155="-",0,'STOCK ITEMS'!B199)</f>
        <v>0</v>
      </c>
      <c r="M155" s="48" t="str">
        <f t="shared" si="22"/>
        <v>-</v>
      </c>
      <c r="N155" s="48">
        <f t="shared" si="23"/>
        <v>0</v>
      </c>
    </row>
    <row r="156" spans="1:14" x14ac:dyDescent="0.25">
      <c r="A156" s="52">
        <v>155</v>
      </c>
      <c r="B156" s="48" t="str">
        <f>'STOCK ITEMS'!D200&amp;IF('STOCK ITEMS'!E200="-","",'STOCK ITEMS'!E200)&amp;" "&amp;IF('STOCK ITEMS'!F200="-","",'STOCK ITEMS'!F200)&amp;" "&amp;'STOCK ITEMS'!G200&amp;" "&amp;'STOCK ITEMS'!H200&amp;" "&amp;'STOCK ITEMS'!I200&amp;" "&amp;'STOCK ITEMS'!J200&amp;IF('STOCK ITEMS'!K200="-","",'STOCK ITEMS'!K200)&amp;" "&amp;IF('STOCK ITEMS'!L200="-","",'STOCK ITEMS'!L200)</f>
        <v xml:space="preserve">FDJ  416 8-1/4" HJ 70L </v>
      </c>
      <c r="C156" s="48" t="str">
        <f>"(Part #: "&amp;'STOCK ITEMS'!M200&amp;")"</f>
        <v>(Part #: FD6825H23L)</v>
      </c>
      <c r="D156" s="13" t="str">
        <f>IF('STOCK ITEMS'!B200&gt;0,B156&amp;" - "&amp;C156,"-")</f>
        <v>-</v>
      </c>
      <c r="E156" s="133">
        <v>2457000</v>
      </c>
      <c r="F156" s="49">
        <f t="shared" si="20"/>
        <v>0</v>
      </c>
      <c r="G156" s="49">
        <f t="shared" si="21"/>
        <v>155</v>
      </c>
      <c r="H156" s="48">
        <f t="shared" si="19"/>
        <v>819</v>
      </c>
      <c r="I156" s="50">
        <f>IF($D156="-",0,'STOCK ITEMS'!N200)</f>
        <v>0</v>
      </c>
      <c r="J156" s="50">
        <f>IF($D156="-",0,'STOCK ITEMS'!O200)</f>
        <v>0</v>
      </c>
      <c r="K156" s="50">
        <f>IF($D156="-",0,'STOCK ITEMS'!P200)</f>
        <v>0</v>
      </c>
      <c r="L156" s="51">
        <f>IF($D156="-",0,'STOCK ITEMS'!B200)</f>
        <v>0</v>
      </c>
      <c r="M156" s="48" t="str">
        <f t="shared" si="22"/>
        <v>-</v>
      </c>
      <c r="N156" s="48">
        <f t="shared" si="23"/>
        <v>0</v>
      </c>
    </row>
    <row r="157" spans="1:14" x14ac:dyDescent="0.25">
      <c r="A157" s="52">
        <v>156</v>
      </c>
      <c r="B157" s="48" t="str">
        <f>'STOCK ITEMS'!D201&amp;IF('STOCK ITEMS'!E201="-","",'STOCK ITEMS'!E201)&amp;" "&amp;IF('STOCK ITEMS'!F201="-","",'STOCK ITEMS'!F201)&amp;" "&amp;'STOCK ITEMS'!G201&amp;" "&amp;'STOCK ITEMS'!H201&amp;" "&amp;'STOCK ITEMS'!I201&amp;" "&amp;'STOCK ITEMS'!J201&amp;IF('STOCK ITEMS'!K201="-","",'STOCK ITEMS'!K201)&amp;" "&amp;IF('STOCK ITEMS'!L201="-","",'STOCK ITEMS'!L201)</f>
        <v xml:space="preserve">FDJ  416 8-1/4" HJ 70R </v>
      </c>
      <c r="C157" s="48" t="str">
        <f>"(Part #: "&amp;'STOCK ITEMS'!M201&amp;")"</f>
        <v>(Part #: FD6825H23R)</v>
      </c>
      <c r="D157" s="13" t="str">
        <f>IF('STOCK ITEMS'!B201&gt;0,B157&amp;" - "&amp;C157,"-")</f>
        <v>-</v>
      </c>
      <c r="E157" s="133">
        <v>2454000</v>
      </c>
      <c r="F157" s="49">
        <f t="shared" si="20"/>
        <v>0</v>
      </c>
      <c r="G157" s="49">
        <f t="shared" si="21"/>
        <v>156</v>
      </c>
      <c r="H157" s="48">
        <f t="shared" si="19"/>
        <v>818</v>
      </c>
      <c r="I157" s="50">
        <f>IF($D157="-",0,'STOCK ITEMS'!N201)</f>
        <v>0</v>
      </c>
      <c r="J157" s="50">
        <f>IF($D157="-",0,'STOCK ITEMS'!O201)</f>
        <v>0</v>
      </c>
      <c r="K157" s="50">
        <f>IF($D157="-",0,'STOCK ITEMS'!P201)</f>
        <v>0</v>
      </c>
      <c r="L157" s="51">
        <f>IF($D157="-",0,'STOCK ITEMS'!B201)</f>
        <v>0</v>
      </c>
      <c r="M157" s="48" t="str">
        <f t="shared" si="22"/>
        <v>-</v>
      </c>
      <c r="N157" s="48">
        <f t="shared" si="23"/>
        <v>0</v>
      </c>
    </row>
    <row r="158" spans="1:14" x14ac:dyDescent="0.25">
      <c r="A158" s="52">
        <v>157</v>
      </c>
      <c r="B158" s="48" t="str">
        <f>'STOCK ITEMS'!D202&amp;IF('STOCK ITEMS'!E202="-","",'STOCK ITEMS'!E202)&amp;" "&amp;IF('STOCK ITEMS'!F202="-","",'STOCK ITEMS'!F202)&amp;" "&amp;'STOCK ITEMS'!G202&amp;" "&amp;'STOCK ITEMS'!H202&amp;" "&amp;'STOCK ITEMS'!I202&amp;" "&amp;'STOCK ITEMS'!J202&amp;IF('STOCK ITEMS'!K202="-","",'STOCK ITEMS'!K202)&amp;" "&amp;IF('STOCK ITEMS'!L202="-","",'STOCK ITEMS'!L202)</f>
        <v xml:space="preserve">FDJ  416 8-1/4" SJ  70L </v>
      </c>
      <c r="C158" s="48" t="str">
        <f>"(Part #: "&amp;'STOCK ITEMS'!M202&amp;")"</f>
        <v>(Part #: FD6825U23L)</v>
      </c>
      <c r="D158" s="13" t="str">
        <f>IF('STOCK ITEMS'!B202&gt;0,B158&amp;" - "&amp;C158,"-")</f>
        <v>-</v>
      </c>
      <c r="E158" s="133">
        <v>2451000</v>
      </c>
      <c r="F158" s="49">
        <f t="shared" si="20"/>
        <v>0</v>
      </c>
      <c r="G158" s="49">
        <f t="shared" si="21"/>
        <v>157</v>
      </c>
      <c r="H158" s="48">
        <f t="shared" si="19"/>
        <v>817</v>
      </c>
      <c r="I158" s="50">
        <f>IF($D158="-",0,'STOCK ITEMS'!N202)</f>
        <v>0</v>
      </c>
      <c r="J158" s="50">
        <f>IF($D158="-",0,'STOCK ITEMS'!O202)</f>
        <v>0</v>
      </c>
      <c r="K158" s="50">
        <f>IF($D158="-",0,'STOCK ITEMS'!P202)</f>
        <v>0</v>
      </c>
      <c r="L158" s="51">
        <f>IF($D158="-",0,'STOCK ITEMS'!B202)</f>
        <v>0</v>
      </c>
      <c r="M158" s="48" t="str">
        <f t="shared" si="22"/>
        <v>-</v>
      </c>
      <c r="N158" s="48">
        <f t="shared" si="23"/>
        <v>0</v>
      </c>
    </row>
    <row r="159" spans="1:14" x14ac:dyDescent="0.25">
      <c r="A159" s="52">
        <v>158</v>
      </c>
      <c r="B159" s="48" t="str">
        <f>'STOCK ITEMS'!D203&amp;IF('STOCK ITEMS'!E203="-","",'STOCK ITEMS'!E203)&amp;" "&amp;IF('STOCK ITEMS'!F203="-","",'STOCK ITEMS'!F203)&amp;" "&amp;'STOCK ITEMS'!G203&amp;" "&amp;'STOCK ITEMS'!H203&amp;" "&amp;'STOCK ITEMS'!I203&amp;" "&amp;'STOCK ITEMS'!J203&amp;IF('STOCK ITEMS'!K203="-","",'STOCK ITEMS'!K203)&amp;" "&amp;IF('STOCK ITEMS'!L203="-","",'STOCK ITEMS'!L203)</f>
        <v xml:space="preserve">FDJ  416 8-1/4" SJ  70R </v>
      </c>
      <c r="C159" s="48" t="str">
        <f>"(Part #: "&amp;'STOCK ITEMS'!M203&amp;")"</f>
        <v>(Part #: FD6825U23R)</v>
      </c>
      <c r="D159" s="13" t="str">
        <f>IF('STOCK ITEMS'!B203&gt;0,B159&amp;" - "&amp;C159,"-")</f>
        <v>-</v>
      </c>
      <c r="E159" s="133">
        <v>2448000</v>
      </c>
      <c r="F159" s="49">
        <f t="shared" si="20"/>
        <v>0</v>
      </c>
      <c r="G159" s="49">
        <f t="shared" si="21"/>
        <v>158</v>
      </c>
      <c r="H159" s="48">
        <f t="shared" si="19"/>
        <v>816</v>
      </c>
      <c r="I159" s="50">
        <f>IF($D159="-",0,'STOCK ITEMS'!N203)</f>
        <v>0</v>
      </c>
      <c r="J159" s="50">
        <f>IF($D159="-",0,'STOCK ITEMS'!O203)</f>
        <v>0</v>
      </c>
      <c r="K159" s="50">
        <f>IF($D159="-",0,'STOCK ITEMS'!P203)</f>
        <v>0</v>
      </c>
      <c r="L159" s="51">
        <f>IF($D159="-",0,'STOCK ITEMS'!B203)</f>
        <v>0</v>
      </c>
      <c r="M159" s="48" t="str">
        <f t="shared" si="22"/>
        <v>-</v>
      </c>
      <c r="N159" s="48">
        <f t="shared" si="23"/>
        <v>0</v>
      </c>
    </row>
    <row r="160" spans="1:14" x14ac:dyDescent="0.25">
      <c r="A160" s="52">
        <v>159</v>
      </c>
      <c r="B160" s="48" t="s">
        <v>2</v>
      </c>
      <c r="C160" s="48" t="s">
        <v>2</v>
      </c>
      <c r="D160" s="13" t="s">
        <v>2</v>
      </c>
      <c r="E160" s="133">
        <v>2445000</v>
      </c>
      <c r="F160" s="49">
        <f t="shared" ref="F160:F162" si="24">IF(D160="-",0,E160)</f>
        <v>0</v>
      </c>
      <c r="G160" s="49">
        <f t="shared" ref="G160:G162" si="25">F160+A160</f>
        <v>159</v>
      </c>
      <c r="H160" s="48">
        <f t="shared" ref="H160:H162" si="26">RANK(G160,$G$2:$G$974,0)</f>
        <v>815</v>
      </c>
      <c r="I160" s="50">
        <f>IF($D160="-",0,'STOCK ITEMS'!N204)</f>
        <v>0</v>
      </c>
      <c r="J160" s="50">
        <f>IF($D160="-",0,'STOCK ITEMS'!O204)</f>
        <v>0</v>
      </c>
      <c r="K160" s="50">
        <f>IF($D160="-",0,'STOCK ITEMS'!P204)</f>
        <v>0</v>
      </c>
      <c r="L160" s="51">
        <f>IF($D160="-",0,'STOCK ITEMS'!B204)</f>
        <v>0</v>
      </c>
      <c r="M160" s="48" t="str">
        <f t="shared" ref="M160:M162" si="27">D160</f>
        <v>-</v>
      </c>
      <c r="N160" s="48">
        <f t="shared" ref="N160:N162" si="28">IF(L160&lt;1,0,J160/I160)</f>
        <v>0</v>
      </c>
    </row>
    <row r="161" spans="1:14" x14ac:dyDescent="0.25">
      <c r="A161" s="52">
        <v>160</v>
      </c>
      <c r="B161" s="48" t="s">
        <v>2</v>
      </c>
      <c r="C161" s="48" t="s">
        <v>2</v>
      </c>
      <c r="D161" s="13" t="s">
        <v>2</v>
      </c>
      <c r="E161" s="133">
        <v>2442000</v>
      </c>
      <c r="F161" s="49">
        <f t="shared" si="24"/>
        <v>0</v>
      </c>
      <c r="G161" s="49">
        <f t="shared" si="25"/>
        <v>160</v>
      </c>
      <c r="H161" s="48">
        <f t="shared" si="26"/>
        <v>814</v>
      </c>
      <c r="I161" s="50">
        <f>IF($D161="-",0,'STOCK ITEMS'!N205)</f>
        <v>0</v>
      </c>
      <c r="J161" s="50">
        <f>IF($D161="-",0,'STOCK ITEMS'!O205)</f>
        <v>0</v>
      </c>
      <c r="K161" s="50">
        <f>IF($D161="-",0,'STOCK ITEMS'!P205)</f>
        <v>0</v>
      </c>
      <c r="L161" s="51">
        <f>IF($D161="-",0,'STOCK ITEMS'!B205)</f>
        <v>0</v>
      </c>
      <c r="M161" s="48" t="str">
        <f t="shared" si="27"/>
        <v>-</v>
      </c>
      <c r="N161" s="48">
        <f t="shared" si="28"/>
        <v>0</v>
      </c>
    </row>
    <row r="162" spans="1:14" x14ac:dyDescent="0.25">
      <c r="A162" s="52">
        <v>161</v>
      </c>
      <c r="B162" s="48" t="s">
        <v>2</v>
      </c>
      <c r="C162" s="48" t="s">
        <v>2</v>
      </c>
      <c r="D162" s="13" t="s">
        <v>2</v>
      </c>
      <c r="E162" s="133">
        <v>2439000</v>
      </c>
      <c r="F162" s="49">
        <f t="shared" si="24"/>
        <v>0</v>
      </c>
      <c r="G162" s="49">
        <f t="shared" si="25"/>
        <v>161</v>
      </c>
      <c r="H162" s="48">
        <f t="shared" si="26"/>
        <v>813</v>
      </c>
      <c r="I162" s="50">
        <f>IF($D162="-",0,'STOCK ITEMS'!N206)</f>
        <v>0</v>
      </c>
      <c r="J162" s="50">
        <f>IF($D162="-",0,'STOCK ITEMS'!O206)</f>
        <v>0</v>
      </c>
      <c r="K162" s="50">
        <f>IF($D162="-",0,'STOCK ITEMS'!P206)</f>
        <v>0</v>
      </c>
      <c r="L162" s="51">
        <f>IF($D162="-",0,'STOCK ITEMS'!B206)</f>
        <v>0</v>
      </c>
      <c r="M162" s="48" t="str">
        <f t="shared" si="27"/>
        <v>-</v>
      </c>
      <c r="N162" s="48">
        <f t="shared" si="28"/>
        <v>0</v>
      </c>
    </row>
    <row r="163" spans="1:14" x14ac:dyDescent="0.25">
      <c r="A163" s="52">
        <v>162</v>
      </c>
      <c r="B163" s="48" t="str">
        <f>'STOCK ITEMS'!D207&amp;IF('STOCK ITEMS'!E207="-","",'STOCK ITEMS'!E207)&amp;" "&amp;IF('STOCK ITEMS'!F207="-","",'STOCK ITEMS'!F207)&amp;" "&amp;'STOCK ITEMS'!G207&amp;" "&amp;'STOCK ITEMS'!H207&amp;" "&amp;'STOCK ITEMS'!I207&amp;" "&amp;'STOCK ITEMS'!J207&amp;IF('STOCK ITEMS'!K207="-","",'STOCK ITEMS'!K207)&amp;" "&amp;IF('STOCK ITEMS'!L207="-","",'STOCK ITEMS'!L207)</f>
        <v xml:space="preserve">DF door hinge filler plate      </v>
      </c>
      <c r="C163" s="48" t="str">
        <f>"(Part #: "&amp;'STOCK ITEMS'!M207&amp;")"</f>
        <v>(Part #: PD401)</v>
      </c>
      <c r="D163" s="13" t="str">
        <f>IF('STOCK ITEMS'!B207&gt;0,B163&amp;" - "&amp;C163,"-")</f>
        <v>-</v>
      </c>
      <c r="E163" s="133">
        <v>2436000</v>
      </c>
      <c r="F163" s="49">
        <f t="shared" ref="F163:F226" si="29">IF(D163="-",0,E163)</f>
        <v>0</v>
      </c>
      <c r="G163" s="49">
        <f t="shared" ref="G163:G226" si="30">F163+A163</f>
        <v>162</v>
      </c>
      <c r="H163" s="48">
        <f t="shared" ref="H163:H226" si="31">RANK(G163,$G$2:$G$974,0)</f>
        <v>812</v>
      </c>
      <c r="I163" s="50">
        <f>IF($D163="-",0,'STOCK ITEMS'!N207)</f>
        <v>0</v>
      </c>
      <c r="J163" s="50">
        <f>IF($D163="-",0,'STOCK ITEMS'!O207)</f>
        <v>0</v>
      </c>
      <c r="K163" s="50">
        <f>IF($D163="-",0,'STOCK ITEMS'!P207)</f>
        <v>0</v>
      </c>
      <c r="L163" s="51">
        <f>IF($D163="-",0,'STOCK ITEMS'!B207)</f>
        <v>0</v>
      </c>
      <c r="M163" s="48" t="str">
        <f t="shared" ref="M163:M226" si="32">D163</f>
        <v>-</v>
      </c>
      <c r="N163" s="48">
        <f t="shared" ref="N163:N226" si="33">IF(L163&lt;1,0,J163/I163)</f>
        <v>0</v>
      </c>
    </row>
    <row r="164" spans="1:14" x14ac:dyDescent="0.25">
      <c r="A164" s="52">
        <v>163</v>
      </c>
      <c r="B164" s="48" t="str">
        <f>'STOCK ITEMS'!D208&amp;IF('STOCK ITEMS'!E208="-","",'STOCK ITEMS'!E208)&amp;" "&amp;IF('STOCK ITEMS'!F208="-","",'STOCK ITEMS'!F208)&amp;" "&amp;'STOCK ITEMS'!G208&amp;" "&amp;'STOCK ITEMS'!H208&amp;" "&amp;'STOCK ITEMS'!I208&amp;" "&amp;'STOCK ITEMS'!J208&amp;IF('STOCK ITEMS'!K208="-","",'STOCK ITEMS'!K208)&amp;" "&amp;IF('STOCK ITEMS'!L208="-","",'STOCK ITEMS'!L208)</f>
        <v xml:space="preserve">Template hinge shim 4 1/2"      </v>
      </c>
      <c r="C164" s="48" t="str">
        <f>"(Part #: "&amp;'STOCK ITEMS'!M208&amp;")"</f>
        <v>(Part #: PD42S)</v>
      </c>
      <c r="D164" s="13" t="str">
        <f>IF('STOCK ITEMS'!B208&gt;0,B164&amp;" - "&amp;C164,"-")</f>
        <v>-</v>
      </c>
      <c r="E164" s="133">
        <v>2433000</v>
      </c>
      <c r="F164" s="49">
        <f t="shared" si="29"/>
        <v>0</v>
      </c>
      <c r="G164" s="49">
        <f t="shared" si="30"/>
        <v>163</v>
      </c>
      <c r="H164" s="48">
        <f t="shared" si="31"/>
        <v>811</v>
      </c>
      <c r="I164" s="50">
        <f>IF($D164="-",0,'STOCK ITEMS'!N208)</f>
        <v>0</v>
      </c>
      <c r="J164" s="50">
        <f>IF($D164="-",0,'STOCK ITEMS'!O208)</f>
        <v>0</v>
      </c>
      <c r="K164" s="50">
        <f>IF($D164="-",0,'STOCK ITEMS'!P208)</f>
        <v>0</v>
      </c>
      <c r="L164" s="51">
        <f>IF($D164="-",0,'STOCK ITEMS'!B208)</f>
        <v>0</v>
      </c>
      <c r="M164" s="48" t="str">
        <f t="shared" si="32"/>
        <v>-</v>
      </c>
      <c r="N164" s="48">
        <f t="shared" si="33"/>
        <v>0</v>
      </c>
    </row>
    <row r="165" spans="1:14" x14ac:dyDescent="0.25">
      <c r="A165" s="52">
        <v>164</v>
      </c>
      <c r="B165" s="48" t="str">
        <f>'STOCK ITEMS'!D209&amp;IF('STOCK ITEMS'!E209="-","",'STOCK ITEMS'!E209)&amp;" "&amp;IF('STOCK ITEMS'!F209="-","",'STOCK ITEMS'!F209)&amp;" "&amp;'STOCK ITEMS'!G209&amp;" "&amp;'STOCK ITEMS'!H209&amp;" "&amp;'STOCK ITEMS'!I209&amp;" "&amp;'STOCK ITEMS'!J209&amp;IF('STOCK ITEMS'!K209="-","",'STOCK ITEMS'!K209)&amp;" "&amp;IF('STOCK ITEMS'!L209="-","",'STOCK ITEMS'!L209)</f>
        <v xml:space="preserve">Short door hinge (HR450)      </v>
      </c>
      <c r="C165" s="48" t="str">
        <f>"(Part #: "&amp;'STOCK ITEMS'!M209&amp;")"</f>
        <v>(Part #: PDNHR450)</v>
      </c>
      <c r="D165" s="13" t="str">
        <f>IF('STOCK ITEMS'!B209&gt;0,B165&amp;" - "&amp;C165,"-")</f>
        <v>-</v>
      </c>
      <c r="E165" s="133">
        <v>2430000</v>
      </c>
      <c r="F165" s="49">
        <f t="shared" si="29"/>
        <v>0</v>
      </c>
      <c r="G165" s="49">
        <f t="shared" si="30"/>
        <v>164</v>
      </c>
      <c r="H165" s="48">
        <f t="shared" si="31"/>
        <v>810</v>
      </c>
      <c r="I165" s="50">
        <f>IF($D165="-",0,'STOCK ITEMS'!N209)</f>
        <v>0</v>
      </c>
      <c r="J165" s="50">
        <f>IF($D165="-",0,'STOCK ITEMS'!O209)</f>
        <v>0</v>
      </c>
      <c r="K165" s="50">
        <f>IF($D165="-",0,'STOCK ITEMS'!P209)</f>
        <v>0</v>
      </c>
      <c r="L165" s="51">
        <f>IF($D165="-",0,'STOCK ITEMS'!B209)</f>
        <v>0</v>
      </c>
      <c r="M165" s="48" t="str">
        <f t="shared" si="32"/>
        <v>-</v>
      </c>
      <c r="N165" s="48">
        <f t="shared" si="33"/>
        <v>0</v>
      </c>
    </row>
    <row r="166" spans="1:14" x14ac:dyDescent="0.25">
      <c r="A166" s="52">
        <v>165</v>
      </c>
      <c r="B166" s="48" t="str">
        <f>'STOCK ITEMS'!D210&amp;IF('STOCK ITEMS'!E210="-","",'STOCK ITEMS'!E210)&amp;" "&amp;IF('STOCK ITEMS'!F210="-","",'STOCK ITEMS'!F210)&amp;" "&amp;'STOCK ITEMS'!G210&amp;" "&amp;'STOCK ITEMS'!H210&amp;" "&amp;'STOCK ITEMS'!I210&amp;" "&amp;'STOCK ITEMS'!J210&amp;IF('STOCK ITEMS'!K210="-","",'STOCK ITEMS'!K210)&amp;" "&amp;IF('STOCK ITEMS'!L210="-","",'STOCK ITEMS'!L210)</f>
        <v xml:space="preserve">Short door hinge 5" (HR500)      </v>
      </c>
      <c r="C166" s="48" t="str">
        <f>"(Part #: "&amp;'STOCK ITEMS'!M210&amp;")"</f>
        <v>(Part #: PDNHR500)</v>
      </c>
      <c r="D166" s="13" t="str">
        <f>IF('STOCK ITEMS'!B210&gt;0,B166&amp;" - "&amp;C166,"-")</f>
        <v>-</v>
      </c>
      <c r="E166" s="133">
        <v>2427000</v>
      </c>
      <c r="F166" s="49">
        <f t="shared" si="29"/>
        <v>0</v>
      </c>
      <c r="G166" s="49">
        <f t="shared" si="30"/>
        <v>165</v>
      </c>
      <c r="H166" s="48">
        <f t="shared" si="31"/>
        <v>809</v>
      </c>
      <c r="I166" s="50">
        <f>IF($D166="-",0,'STOCK ITEMS'!N210)</f>
        <v>0</v>
      </c>
      <c r="J166" s="50">
        <f>IF($D166="-",0,'STOCK ITEMS'!O210)</f>
        <v>0</v>
      </c>
      <c r="K166" s="50">
        <f>IF($D166="-",0,'STOCK ITEMS'!P210)</f>
        <v>0</v>
      </c>
      <c r="L166" s="51">
        <f>IF($D166="-",0,'STOCK ITEMS'!B210)</f>
        <v>0</v>
      </c>
      <c r="M166" s="48" t="str">
        <f t="shared" si="32"/>
        <v>-</v>
      </c>
      <c r="N166" s="48">
        <f t="shared" si="33"/>
        <v>0</v>
      </c>
    </row>
    <row r="167" spans="1:14" x14ac:dyDescent="0.25">
      <c r="A167" s="52">
        <v>166</v>
      </c>
      <c r="B167" s="48" t="str">
        <f>'STOCK ITEMS'!D211&amp;IF('STOCK ITEMS'!E211="-","",'STOCK ITEMS'!E211)&amp;" "&amp;IF('STOCK ITEMS'!F211="-","",'STOCK ITEMS'!F211)&amp;" "&amp;'STOCK ITEMS'!G211&amp;" "&amp;'STOCK ITEMS'!H211&amp;" "&amp;'STOCK ITEMS'!I211&amp;" "&amp;'STOCK ITEMS'!J211&amp;IF('STOCK ITEMS'!K211="-","",'STOCK ITEMS'!K211)&amp;" "&amp;IF('STOCK ITEMS'!L211="-","",'STOCK ITEMS'!L211)</f>
        <v xml:space="preserve">Long door hinge (LHR450)      </v>
      </c>
      <c r="C167" s="48" t="str">
        <f>"(Part #: "&amp;'STOCK ITEMS'!M211&amp;")"</f>
        <v>(Part #: PDNLHR450)</v>
      </c>
      <c r="D167" s="13" t="str">
        <f>IF('STOCK ITEMS'!B211&gt;0,B167&amp;" - "&amp;C167,"-")</f>
        <v>-</v>
      </c>
      <c r="E167" s="133">
        <v>2424000</v>
      </c>
      <c r="F167" s="49">
        <f t="shared" si="29"/>
        <v>0</v>
      </c>
      <c r="G167" s="49">
        <f t="shared" si="30"/>
        <v>166</v>
      </c>
      <c r="H167" s="48">
        <f t="shared" si="31"/>
        <v>808</v>
      </c>
      <c r="I167" s="50">
        <f>IF($D167="-",0,'STOCK ITEMS'!N211)</f>
        <v>0</v>
      </c>
      <c r="J167" s="50">
        <f>IF($D167="-",0,'STOCK ITEMS'!O211)</f>
        <v>0</v>
      </c>
      <c r="K167" s="50">
        <f>IF($D167="-",0,'STOCK ITEMS'!P211)</f>
        <v>0</v>
      </c>
      <c r="L167" s="51">
        <f>IF($D167="-",0,'STOCK ITEMS'!B211)</f>
        <v>0</v>
      </c>
      <c r="M167" s="48" t="str">
        <f t="shared" si="32"/>
        <v>-</v>
      </c>
      <c r="N167" s="48">
        <f t="shared" si="33"/>
        <v>0</v>
      </c>
    </row>
    <row r="168" spans="1:14" x14ac:dyDescent="0.25">
      <c r="A168" s="52">
        <v>167</v>
      </c>
      <c r="B168" s="48" t="str">
        <f>'STOCK ITEMS'!D212&amp;IF('STOCK ITEMS'!E212="-","",'STOCK ITEMS'!E212)&amp;" "&amp;IF('STOCK ITEMS'!F212="-","",'STOCK ITEMS'!F212)&amp;" "&amp;'STOCK ITEMS'!G212&amp;" "&amp;'STOCK ITEMS'!H212&amp;" "&amp;'STOCK ITEMS'!I212&amp;" "&amp;'STOCK ITEMS'!J212&amp;IF('STOCK ITEMS'!K212="-","",'STOCK ITEMS'!K212)&amp;" "&amp;IF('STOCK ITEMS'!L212="-","",'STOCK ITEMS'!L212)</f>
        <v xml:space="preserve">Hinge filler (handing plate) 4 1/2" (HFDP450)      </v>
      </c>
      <c r="C168" s="48" t="str">
        <f>"(Part #: "&amp;'STOCK ITEMS'!M212&amp;")"</f>
        <v>(Part #: PDHF4)</v>
      </c>
      <c r="D168" s="13" t="str">
        <f>IF('STOCK ITEMS'!B212&gt;0,B168&amp;" - "&amp;C168,"-")</f>
        <v>-</v>
      </c>
      <c r="E168" s="133">
        <v>2421000</v>
      </c>
      <c r="F168" s="49">
        <f t="shared" si="29"/>
        <v>0</v>
      </c>
      <c r="G168" s="49">
        <f t="shared" si="30"/>
        <v>167</v>
      </c>
      <c r="H168" s="48">
        <f t="shared" si="31"/>
        <v>807</v>
      </c>
      <c r="I168" s="50">
        <f>IF($D168="-",0,'STOCK ITEMS'!N212)</f>
        <v>0</v>
      </c>
      <c r="J168" s="50">
        <f>IF($D168="-",0,'STOCK ITEMS'!O212)</f>
        <v>0</v>
      </c>
      <c r="K168" s="50">
        <f>IF($D168="-",0,'STOCK ITEMS'!P212)</f>
        <v>0</v>
      </c>
      <c r="L168" s="51">
        <f>IF($D168="-",0,'STOCK ITEMS'!B212)</f>
        <v>0</v>
      </c>
      <c r="M168" s="48" t="str">
        <f t="shared" si="32"/>
        <v>-</v>
      </c>
      <c r="N168" s="48">
        <f t="shared" si="33"/>
        <v>0</v>
      </c>
    </row>
    <row r="169" spans="1:14" x14ac:dyDescent="0.25">
      <c r="A169" s="52">
        <v>168</v>
      </c>
      <c r="B169" s="48" t="str">
        <f>'STOCK ITEMS'!D213&amp;IF('STOCK ITEMS'!E213="-","",'STOCK ITEMS'!E213)&amp;" "&amp;IF('STOCK ITEMS'!F213="-","",'STOCK ITEMS'!F213)&amp;" "&amp;'STOCK ITEMS'!G213&amp;" "&amp;'STOCK ITEMS'!H213&amp;" "&amp;'STOCK ITEMS'!I213&amp;" "&amp;'STOCK ITEMS'!J213&amp;IF('STOCK ITEMS'!K213="-","",'STOCK ITEMS'!K213)&amp;" "&amp;IF('STOCK ITEMS'!L213="-","",'STOCK ITEMS'!L213)</f>
        <v xml:space="preserve">Hinge filler (handing plate) 4 1/2" (heavy weight)      </v>
      </c>
      <c r="C169" s="48" t="str">
        <f>"(Part #: "&amp;'STOCK ITEMS'!M213&amp;")"</f>
        <v>(Part #: PDHF4H)</v>
      </c>
      <c r="D169" s="13" t="str">
        <f>IF('STOCK ITEMS'!B213&gt;0,B169&amp;" - "&amp;C169,"-")</f>
        <v>-</v>
      </c>
      <c r="E169" s="133">
        <v>2418000</v>
      </c>
      <c r="F169" s="49">
        <f t="shared" si="29"/>
        <v>0</v>
      </c>
      <c r="G169" s="49">
        <f t="shared" si="30"/>
        <v>168</v>
      </c>
      <c r="H169" s="48">
        <f t="shared" si="31"/>
        <v>806</v>
      </c>
      <c r="I169" s="50">
        <f>IF($D169="-",0,'STOCK ITEMS'!N213)</f>
        <v>0</v>
      </c>
      <c r="J169" s="50">
        <f>IF($D169="-",0,'STOCK ITEMS'!O213)</f>
        <v>0</v>
      </c>
      <c r="K169" s="50">
        <f>IF($D169="-",0,'STOCK ITEMS'!P213)</f>
        <v>0</v>
      </c>
      <c r="L169" s="51">
        <f>IF($D169="-",0,'STOCK ITEMS'!B213)</f>
        <v>0</v>
      </c>
      <c r="M169" s="48" t="str">
        <f t="shared" si="32"/>
        <v>-</v>
      </c>
      <c r="N169" s="48">
        <f t="shared" si="33"/>
        <v>0</v>
      </c>
    </row>
    <row r="170" spans="1:14" x14ac:dyDescent="0.25">
      <c r="A170" s="52">
        <v>169</v>
      </c>
      <c r="B170" s="48" t="str">
        <f>'STOCK ITEMS'!D214&amp;IF('STOCK ITEMS'!E214="-","",'STOCK ITEMS'!E214)&amp;" "&amp;IF('STOCK ITEMS'!F214="-","",'STOCK ITEMS'!F214)&amp;" "&amp;'STOCK ITEMS'!G214&amp;" "&amp;'STOCK ITEMS'!H214&amp;" "&amp;'STOCK ITEMS'!I214&amp;" "&amp;'STOCK ITEMS'!J214&amp;IF('STOCK ITEMS'!K214="-","",'STOCK ITEMS'!K214)&amp;" "&amp;IF('STOCK ITEMS'!L214="-","",'STOCK ITEMS'!L214)</f>
        <v xml:space="preserve">Hinge Filler (handing plate) 5" (HFP500)      </v>
      </c>
      <c r="C170" s="48" t="str">
        <f>"(Part #: "&amp;'STOCK ITEMS'!M214&amp;")"</f>
        <v>(Part #: PDHF5)</v>
      </c>
      <c r="D170" s="13" t="str">
        <f>IF('STOCK ITEMS'!B214&gt;0,B170&amp;" - "&amp;C170,"-")</f>
        <v>-</v>
      </c>
      <c r="E170" s="133">
        <v>2415000</v>
      </c>
      <c r="F170" s="49">
        <f t="shared" si="29"/>
        <v>0</v>
      </c>
      <c r="G170" s="49">
        <f t="shared" si="30"/>
        <v>169</v>
      </c>
      <c r="H170" s="48">
        <f t="shared" si="31"/>
        <v>805</v>
      </c>
      <c r="I170" s="50">
        <f>IF($D170="-",0,'STOCK ITEMS'!N214)</f>
        <v>0</v>
      </c>
      <c r="J170" s="50">
        <f>IF($D170="-",0,'STOCK ITEMS'!O214)</f>
        <v>0</v>
      </c>
      <c r="K170" s="50">
        <f>IF($D170="-",0,'STOCK ITEMS'!P214)</f>
        <v>0</v>
      </c>
      <c r="L170" s="51">
        <f>IF($D170="-",0,'STOCK ITEMS'!B214)</f>
        <v>0</v>
      </c>
      <c r="M170" s="48" t="str">
        <f t="shared" si="32"/>
        <v>-</v>
      </c>
      <c r="N170" s="48">
        <f t="shared" si="33"/>
        <v>0</v>
      </c>
    </row>
    <row r="171" spans="1:14" x14ac:dyDescent="0.25">
      <c r="A171" s="52">
        <v>170</v>
      </c>
      <c r="B171" s="48" t="str">
        <f>'STOCK ITEMS'!D215&amp;IF('STOCK ITEMS'!E215="-","",'STOCK ITEMS'!E215)&amp;" "&amp;IF('STOCK ITEMS'!F215="-","",'STOCK ITEMS'!F215)&amp;" "&amp;'STOCK ITEMS'!G215&amp;" "&amp;'STOCK ITEMS'!H215&amp;" "&amp;'STOCK ITEMS'!I215&amp;" "&amp;'STOCK ITEMS'!J215&amp;IF('STOCK ITEMS'!K215="-","",'STOCK ITEMS'!K215)&amp;" "&amp;IF('STOCK ITEMS'!L215="-","",'STOCK ITEMS'!L215)</f>
        <v xml:space="preserve">Hinge Filler (handing plate) 5" (heavy weight)      </v>
      </c>
      <c r="C171" s="48" t="str">
        <f>"(Part #: "&amp;'STOCK ITEMS'!M215&amp;")"</f>
        <v>(Part #: PDHF5H)</v>
      </c>
      <c r="D171" s="13" t="str">
        <f>IF('STOCK ITEMS'!B215&gt;0,B171&amp;" - "&amp;C171,"-")</f>
        <v>-</v>
      </c>
      <c r="E171" s="133">
        <v>2412000</v>
      </c>
      <c r="F171" s="49">
        <f t="shared" si="29"/>
        <v>0</v>
      </c>
      <c r="G171" s="49">
        <f t="shared" si="30"/>
        <v>170</v>
      </c>
      <c r="H171" s="48">
        <f t="shared" si="31"/>
        <v>804</v>
      </c>
      <c r="I171" s="50">
        <f>IF($D171="-",0,'STOCK ITEMS'!N215)</f>
        <v>0</v>
      </c>
      <c r="J171" s="50">
        <f>IF($D171="-",0,'STOCK ITEMS'!O215)</f>
        <v>0</v>
      </c>
      <c r="K171" s="50">
        <f>IF($D171="-",0,'STOCK ITEMS'!P215)</f>
        <v>0</v>
      </c>
      <c r="L171" s="51">
        <f>IF($D171="-",0,'STOCK ITEMS'!B215)</f>
        <v>0</v>
      </c>
      <c r="M171" s="48" t="str">
        <f t="shared" si="32"/>
        <v>-</v>
      </c>
      <c r="N171" s="48">
        <f t="shared" si="33"/>
        <v>0</v>
      </c>
    </row>
    <row r="172" spans="1:14" x14ac:dyDescent="0.25">
      <c r="A172" s="52">
        <v>171</v>
      </c>
      <c r="B172" s="48" t="str">
        <f>'STOCK ITEMS'!D216&amp;IF('STOCK ITEMS'!E216="-","",'STOCK ITEMS'!E216)&amp;" "&amp;IF('STOCK ITEMS'!F216="-","",'STOCK ITEMS'!F216)&amp;" "&amp;'STOCK ITEMS'!G216&amp;" "&amp;'STOCK ITEMS'!H216&amp;" "&amp;'STOCK ITEMS'!I216&amp;" "&amp;'STOCK ITEMS'!J216&amp;IF('STOCK ITEMS'!K216="-","",'STOCK ITEMS'!K216)&amp;" "&amp;IF('STOCK ITEMS'!L216="-","",'STOCK ITEMS'!L216)</f>
        <v xml:space="preserve">Strike adapter      </v>
      </c>
      <c r="C172" s="48" t="str">
        <f>"(Part #: "&amp;'STOCK ITEMS'!M216&amp;")"</f>
        <v>(Part #: PD86SA)</v>
      </c>
      <c r="D172" s="13" t="str">
        <f>IF('STOCK ITEMS'!B216&gt;0,B172&amp;" - "&amp;C172,"-")</f>
        <v>-</v>
      </c>
      <c r="E172" s="133">
        <v>2409000</v>
      </c>
      <c r="F172" s="49">
        <f t="shared" si="29"/>
        <v>0</v>
      </c>
      <c r="G172" s="49">
        <f t="shared" si="30"/>
        <v>171</v>
      </c>
      <c r="H172" s="48">
        <f t="shared" si="31"/>
        <v>803</v>
      </c>
      <c r="I172" s="50">
        <f>IF($D172="-",0,'STOCK ITEMS'!N216)</f>
        <v>0</v>
      </c>
      <c r="J172" s="50">
        <f>IF($D172="-",0,'STOCK ITEMS'!O216)</f>
        <v>0</v>
      </c>
      <c r="K172" s="50">
        <f>IF($D172="-",0,'STOCK ITEMS'!P216)</f>
        <v>0</v>
      </c>
      <c r="L172" s="51">
        <f>IF($D172="-",0,'STOCK ITEMS'!B216)</f>
        <v>0</v>
      </c>
      <c r="M172" s="48" t="str">
        <f t="shared" si="32"/>
        <v>-</v>
      </c>
      <c r="N172" s="48">
        <f t="shared" si="33"/>
        <v>0</v>
      </c>
    </row>
    <row r="173" spans="1:14" x14ac:dyDescent="0.25">
      <c r="A173" s="52">
        <v>172</v>
      </c>
      <c r="B173" s="48" t="str">
        <f>'STOCK ITEMS'!D217&amp;IF('STOCK ITEMS'!E217="-","",'STOCK ITEMS'!E217)&amp;" "&amp;IF('STOCK ITEMS'!F217="-","",'STOCK ITEMS'!F217)&amp;" "&amp;'STOCK ITEMS'!G217&amp;" "&amp;'STOCK ITEMS'!H217&amp;" "&amp;'STOCK ITEMS'!I217&amp;" "&amp;'STOCK ITEMS'!J217&amp;IF('STOCK ITEMS'!K217="-","",'STOCK ITEMS'!K217)&amp;" "&amp;IF('STOCK ITEMS'!L217="-","",'STOCK ITEMS'!L217)</f>
        <v xml:space="preserve">Cylindrical lock box (C4)      </v>
      </c>
      <c r="C173" s="48" t="str">
        <f>"(Part #: "&amp;'STOCK ITEMS'!M217&amp;")"</f>
        <v>(Part #: PDCLB)</v>
      </c>
      <c r="D173" s="13" t="str">
        <f>IF('STOCK ITEMS'!B217&gt;0,B173&amp;" - "&amp;C173,"-")</f>
        <v>-</v>
      </c>
      <c r="E173" s="133">
        <v>2406000</v>
      </c>
      <c r="F173" s="49">
        <f t="shared" si="29"/>
        <v>0</v>
      </c>
      <c r="G173" s="49">
        <f t="shared" si="30"/>
        <v>172</v>
      </c>
      <c r="H173" s="48">
        <f t="shared" si="31"/>
        <v>802</v>
      </c>
      <c r="I173" s="50">
        <f>IF($D173="-",0,'STOCK ITEMS'!N217)</f>
        <v>0</v>
      </c>
      <c r="J173" s="50">
        <f>IF($D173="-",0,'STOCK ITEMS'!O217)</f>
        <v>0</v>
      </c>
      <c r="K173" s="50">
        <f>IF($D173="-",0,'STOCK ITEMS'!P217)</f>
        <v>0</v>
      </c>
      <c r="L173" s="51">
        <f>IF($D173="-",0,'STOCK ITEMS'!B217)</f>
        <v>0</v>
      </c>
      <c r="M173" s="48" t="str">
        <f t="shared" si="32"/>
        <v>-</v>
      </c>
      <c r="N173" s="48">
        <f t="shared" si="33"/>
        <v>0</v>
      </c>
    </row>
    <row r="174" spans="1:14" x14ac:dyDescent="0.25">
      <c r="A174" s="52">
        <v>173</v>
      </c>
      <c r="B174" s="48" t="str">
        <f>'STOCK ITEMS'!D218&amp;IF('STOCK ITEMS'!E218="-","",'STOCK ITEMS'!E218)&amp;" "&amp;IF('STOCK ITEMS'!F218="-","",'STOCK ITEMS'!F218)&amp;" "&amp;'STOCK ITEMS'!G218&amp;" "&amp;'STOCK ITEMS'!H218&amp;" "&amp;'STOCK ITEMS'!I218&amp;" "&amp;'STOCK ITEMS'!J218&amp;IF('STOCK ITEMS'!K218="-","",'STOCK ITEMS'!K218)&amp;" "&amp;IF('STOCK ITEMS'!L218="-","",'STOCK ITEMS'!L218)</f>
        <v xml:space="preserve">Strike tab reinforcement 8-32 (RCS001)      </v>
      </c>
      <c r="C174" s="48" t="str">
        <f>"(Part #: "&amp;'STOCK ITEMS'!M218&amp;")"</f>
        <v>(Part #: PDCR)</v>
      </c>
      <c r="D174" s="13" t="str">
        <f>IF('STOCK ITEMS'!B218&gt;0,B174&amp;" - "&amp;C174,"-")</f>
        <v>-</v>
      </c>
      <c r="E174" s="133">
        <v>2403000</v>
      </c>
      <c r="F174" s="49">
        <f t="shared" si="29"/>
        <v>0</v>
      </c>
      <c r="G174" s="49">
        <f t="shared" si="30"/>
        <v>173</v>
      </c>
      <c r="H174" s="48">
        <f t="shared" si="31"/>
        <v>801</v>
      </c>
      <c r="I174" s="50">
        <f>IF($D174="-",0,'STOCK ITEMS'!N218)</f>
        <v>0</v>
      </c>
      <c r="J174" s="50">
        <f>IF($D174="-",0,'STOCK ITEMS'!O218)</f>
        <v>0</v>
      </c>
      <c r="K174" s="50">
        <f>IF($D174="-",0,'STOCK ITEMS'!P218)</f>
        <v>0</v>
      </c>
      <c r="L174" s="51">
        <f>IF($D174="-",0,'STOCK ITEMS'!B218)</f>
        <v>0</v>
      </c>
      <c r="M174" s="48" t="str">
        <f t="shared" si="32"/>
        <v>-</v>
      </c>
      <c r="N174" s="48">
        <f t="shared" si="33"/>
        <v>0</v>
      </c>
    </row>
    <row r="175" spans="1:14" x14ac:dyDescent="0.25">
      <c r="A175" s="52">
        <v>174</v>
      </c>
      <c r="B175" s="48" t="str">
        <f>'STOCK ITEMS'!D219&amp;IF('STOCK ITEMS'!E219="-","",'STOCK ITEMS'!E219)&amp;" "&amp;IF('STOCK ITEMS'!F219="-","",'STOCK ITEMS'!F219)&amp;" "&amp;'STOCK ITEMS'!G219&amp;" "&amp;'STOCK ITEMS'!H219&amp;" "&amp;'STOCK ITEMS'!I219&amp;" "&amp;'STOCK ITEMS'!J219&amp;IF('STOCK ITEMS'!K219="-","",'STOCK ITEMS'!K219)&amp;" "&amp;IF('STOCK ITEMS'!L219="-","",'STOCK ITEMS'!L219)</f>
        <v xml:space="preserve">Strike tab reinforcement 12-24 (RMS401)      </v>
      </c>
      <c r="C175" s="48" t="str">
        <f>"(Part #: "&amp;'STOCK ITEMS'!M219&amp;")"</f>
        <v>(Part #: PDMR)</v>
      </c>
      <c r="D175" s="13" t="str">
        <f>IF('STOCK ITEMS'!B219&gt;0,B175&amp;" - "&amp;C175,"-")</f>
        <v>-</v>
      </c>
      <c r="E175" s="133">
        <v>2400000</v>
      </c>
      <c r="F175" s="49">
        <f t="shared" si="29"/>
        <v>0</v>
      </c>
      <c r="G175" s="49">
        <f t="shared" si="30"/>
        <v>174</v>
      </c>
      <c r="H175" s="48">
        <f t="shared" si="31"/>
        <v>800</v>
      </c>
      <c r="I175" s="50">
        <f>IF($D175="-",0,'STOCK ITEMS'!N219)</f>
        <v>0</v>
      </c>
      <c r="J175" s="50">
        <f>IF($D175="-",0,'STOCK ITEMS'!O219)</f>
        <v>0</v>
      </c>
      <c r="K175" s="50">
        <f>IF($D175="-",0,'STOCK ITEMS'!P219)</f>
        <v>0</v>
      </c>
      <c r="L175" s="51">
        <f>IF($D175="-",0,'STOCK ITEMS'!B219)</f>
        <v>0</v>
      </c>
      <c r="M175" s="48" t="str">
        <f t="shared" si="32"/>
        <v>-</v>
      </c>
      <c r="N175" s="48">
        <f t="shared" si="33"/>
        <v>0</v>
      </c>
    </row>
    <row r="176" spans="1:14" x14ac:dyDescent="0.25">
      <c r="A176" s="52">
        <v>175</v>
      </c>
      <c r="B176" s="48" t="str">
        <f>'STOCK ITEMS'!D220&amp;IF('STOCK ITEMS'!E220="-","",'STOCK ITEMS'!E220)&amp;" "&amp;IF('STOCK ITEMS'!F220="-","",'STOCK ITEMS'!F220)&amp;" "&amp;'STOCK ITEMS'!G220&amp;" "&amp;'STOCK ITEMS'!H220&amp;" "&amp;'STOCK ITEMS'!I220&amp;" "&amp;'STOCK ITEMS'!J220&amp;IF('STOCK ITEMS'!K220="-","",'STOCK ITEMS'!K220)&amp;" "&amp;IF('STOCK ITEMS'!L220="-","",'STOCK ITEMS'!L220)</f>
        <v xml:space="preserve">Cylindrical lock edge filler (CLE161)      </v>
      </c>
      <c r="C176" s="48" t="str">
        <f>"(Part #: "&amp;'STOCK ITEMS'!M220&amp;")"</f>
        <v>(Part #: PDLEC)</v>
      </c>
      <c r="D176" s="13" t="str">
        <f>IF('STOCK ITEMS'!B220&gt;0,B176&amp;" - "&amp;C176,"-")</f>
        <v>-</v>
      </c>
      <c r="E176" s="133">
        <v>2397000</v>
      </c>
      <c r="F176" s="49">
        <f t="shared" si="29"/>
        <v>0</v>
      </c>
      <c r="G176" s="49">
        <f t="shared" si="30"/>
        <v>175</v>
      </c>
      <c r="H176" s="48">
        <f t="shared" si="31"/>
        <v>799</v>
      </c>
      <c r="I176" s="50">
        <f>IF($D176="-",0,'STOCK ITEMS'!N220)</f>
        <v>0</v>
      </c>
      <c r="J176" s="50">
        <f>IF($D176="-",0,'STOCK ITEMS'!O220)</f>
        <v>0</v>
      </c>
      <c r="K176" s="50">
        <f>IF($D176="-",0,'STOCK ITEMS'!P220)</f>
        <v>0</v>
      </c>
      <c r="L176" s="51">
        <f>IF($D176="-",0,'STOCK ITEMS'!B220)</f>
        <v>0</v>
      </c>
      <c r="M176" s="48" t="str">
        <f t="shared" si="32"/>
        <v>-</v>
      </c>
      <c r="N176" s="48">
        <f t="shared" si="33"/>
        <v>0</v>
      </c>
    </row>
    <row r="177" spans="1:14" x14ac:dyDescent="0.25">
      <c r="A177" s="52">
        <v>176</v>
      </c>
      <c r="B177" s="48" t="str">
        <f>'STOCK ITEMS'!D221&amp;IF('STOCK ITEMS'!E221="-","",'STOCK ITEMS'!E221)&amp;" "&amp;IF('STOCK ITEMS'!F221="-","",'STOCK ITEMS'!F221)&amp;" "&amp;'STOCK ITEMS'!G221&amp;" "&amp;'STOCK ITEMS'!H221&amp;" "&amp;'STOCK ITEMS'!I221&amp;" "&amp;'STOCK ITEMS'!J221&amp;IF('STOCK ITEMS'!K221="-","",'STOCK ITEMS'!K221)&amp;" "&amp;IF('STOCK ITEMS'!L221="-","",'STOCK ITEMS'!L221)</f>
        <v xml:space="preserve">Cylindrical lock face filler (CLF161)      </v>
      </c>
      <c r="C177" s="48" t="str">
        <f>"(Part #: "&amp;'STOCK ITEMS'!M221&amp;")"</f>
        <v>(Part #: PDLFC)</v>
      </c>
      <c r="D177" s="13" t="str">
        <f>IF('STOCK ITEMS'!B221&gt;0,B177&amp;" - "&amp;C177,"-")</f>
        <v>-</v>
      </c>
      <c r="E177" s="133">
        <v>2394000</v>
      </c>
      <c r="F177" s="49">
        <f t="shared" si="29"/>
        <v>0</v>
      </c>
      <c r="G177" s="49">
        <f t="shared" si="30"/>
        <v>176</v>
      </c>
      <c r="H177" s="48">
        <f t="shared" si="31"/>
        <v>798</v>
      </c>
      <c r="I177" s="50">
        <f>IF($D177="-",0,'STOCK ITEMS'!N221)</f>
        <v>0</v>
      </c>
      <c r="J177" s="50">
        <f>IF($D177="-",0,'STOCK ITEMS'!O221)</f>
        <v>0</v>
      </c>
      <c r="K177" s="50">
        <f>IF($D177="-",0,'STOCK ITEMS'!P221)</f>
        <v>0</v>
      </c>
      <c r="L177" s="51">
        <f>IF($D177="-",0,'STOCK ITEMS'!B221)</f>
        <v>0</v>
      </c>
      <c r="M177" s="48" t="str">
        <f t="shared" si="32"/>
        <v>-</v>
      </c>
      <c r="N177" s="48">
        <f t="shared" si="33"/>
        <v>0</v>
      </c>
    </row>
    <row r="178" spans="1:14" x14ac:dyDescent="0.25">
      <c r="A178" s="52">
        <v>177</v>
      </c>
      <c r="B178" s="48" t="str">
        <f>'STOCK ITEMS'!D222&amp;IF('STOCK ITEMS'!E222="-","",'STOCK ITEMS'!E222)&amp;" "&amp;IF('STOCK ITEMS'!F222="-","",'STOCK ITEMS'!F222)&amp;" "&amp;'STOCK ITEMS'!G222&amp;" "&amp;'STOCK ITEMS'!H222&amp;" "&amp;'STOCK ITEMS'!I222&amp;" "&amp;'STOCK ITEMS'!J222&amp;IF('STOCK ITEMS'!K222="-","",'STOCK ITEMS'!K222)&amp;" "&amp;IF('STOCK ITEMS'!L222="-","",'STOCK ITEMS'!L222)</f>
        <v xml:space="preserve">Mortise lock filler (MLE086)      </v>
      </c>
      <c r="C178" s="48" t="str">
        <f>"(Part #: "&amp;'STOCK ITEMS'!M222&amp;")"</f>
        <v>(Part #: PDLEM)</v>
      </c>
      <c r="D178" s="13" t="str">
        <f>IF('STOCK ITEMS'!B222&gt;0,B178&amp;" - "&amp;C178,"-")</f>
        <v>-</v>
      </c>
      <c r="E178" s="133">
        <v>2391000</v>
      </c>
      <c r="F178" s="49">
        <f t="shared" si="29"/>
        <v>0</v>
      </c>
      <c r="G178" s="49">
        <f t="shared" si="30"/>
        <v>177</v>
      </c>
      <c r="H178" s="48">
        <f t="shared" si="31"/>
        <v>797</v>
      </c>
      <c r="I178" s="50">
        <f>IF($D178="-",0,'STOCK ITEMS'!N222)</f>
        <v>0</v>
      </c>
      <c r="J178" s="50">
        <f>IF($D178="-",0,'STOCK ITEMS'!O222)</f>
        <v>0</v>
      </c>
      <c r="K178" s="50">
        <f>IF($D178="-",0,'STOCK ITEMS'!P222)</f>
        <v>0</v>
      </c>
      <c r="L178" s="51">
        <f>IF($D178="-",0,'STOCK ITEMS'!B222)</f>
        <v>0</v>
      </c>
      <c r="M178" s="48" t="str">
        <f t="shared" si="32"/>
        <v>-</v>
      </c>
      <c r="N178" s="48">
        <f t="shared" si="33"/>
        <v>0</v>
      </c>
    </row>
    <row r="179" spans="1:14" x14ac:dyDescent="0.25">
      <c r="A179" s="52">
        <v>178</v>
      </c>
      <c r="B179" s="48" t="str">
        <f>'STOCK ITEMS'!D223&amp;IF('STOCK ITEMS'!E223="-","",'STOCK ITEMS'!E223)&amp;" "&amp;IF('STOCK ITEMS'!F223="-","",'STOCK ITEMS'!F223)&amp;" "&amp;'STOCK ITEMS'!G223&amp;" "&amp;'STOCK ITEMS'!H223&amp;" "&amp;'STOCK ITEMS'!I223&amp;" "&amp;'STOCK ITEMS'!J223&amp;IF('STOCK ITEMS'!K223="-","",'STOCK ITEMS'!K223)&amp;" "&amp;IF('STOCK ITEMS'!L223="-","",'STOCK ITEMS'!L223)</f>
        <v xml:space="preserve">Filler change MB to C4 edge      </v>
      </c>
      <c r="C179" s="48" t="str">
        <f>"(Part #: "&amp;'STOCK ITEMS'!M223&amp;")"</f>
        <v>(Part #: PDLMC)</v>
      </c>
      <c r="D179" s="13" t="str">
        <f>IF('STOCK ITEMS'!B223&gt;0,B179&amp;" - "&amp;C179,"-")</f>
        <v>-</v>
      </c>
      <c r="E179" s="133">
        <v>2388000</v>
      </c>
      <c r="F179" s="49">
        <f t="shared" si="29"/>
        <v>0</v>
      </c>
      <c r="G179" s="49">
        <f t="shared" si="30"/>
        <v>178</v>
      </c>
      <c r="H179" s="48">
        <f t="shared" si="31"/>
        <v>796</v>
      </c>
      <c r="I179" s="50">
        <f>IF($D179="-",0,'STOCK ITEMS'!N223)</f>
        <v>0</v>
      </c>
      <c r="J179" s="50">
        <f>IF($D179="-",0,'STOCK ITEMS'!O223)</f>
        <v>0</v>
      </c>
      <c r="K179" s="50">
        <f>IF($D179="-",0,'STOCK ITEMS'!P223)</f>
        <v>0</v>
      </c>
      <c r="L179" s="51">
        <f>IF($D179="-",0,'STOCK ITEMS'!B223)</f>
        <v>0</v>
      </c>
      <c r="M179" s="48" t="str">
        <f t="shared" si="32"/>
        <v>-</v>
      </c>
      <c r="N179" s="48">
        <f t="shared" si="33"/>
        <v>0</v>
      </c>
    </row>
    <row r="180" spans="1:14" x14ac:dyDescent="0.25">
      <c r="A180" s="52">
        <v>179</v>
      </c>
      <c r="B180" s="48" t="str">
        <f>'STOCK ITEMS'!D224&amp;IF('STOCK ITEMS'!E224="-","",'STOCK ITEMS'!E224)&amp;" "&amp;IF('STOCK ITEMS'!F224="-","",'STOCK ITEMS'!F224)&amp;" "&amp;'STOCK ITEMS'!G224&amp;" "&amp;'STOCK ITEMS'!H224&amp;" "&amp;'STOCK ITEMS'!I224&amp;" "&amp;'STOCK ITEMS'!J224&amp;IF('STOCK ITEMS'!K224="-","",'STOCK ITEMS'!K224)&amp;" "&amp;IF('STOCK ITEMS'!L224="-","",'STOCK ITEMS'!L224)</f>
        <v xml:space="preserve">Flush bolts reinforcment tab (MBR001)      </v>
      </c>
      <c r="C180" s="48" t="str">
        <f>"(Part #: "&amp;'STOCK ITEMS'!M224&amp;")"</f>
        <v>(Part #: PDFBA)</v>
      </c>
      <c r="D180" s="13" t="str">
        <f>IF('STOCK ITEMS'!B224&gt;0,B180&amp;" - "&amp;C180,"-")</f>
        <v>-</v>
      </c>
      <c r="E180" s="133">
        <v>2385000</v>
      </c>
      <c r="F180" s="49">
        <f t="shared" si="29"/>
        <v>0</v>
      </c>
      <c r="G180" s="49">
        <f t="shared" si="30"/>
        <v>179</v>
      </c>
      <c r="H180" s="48">
        <f t="shared" si="31"/>
        <v>795</v>
      </c>
      <c r="I180" s="50">
        <f>IF($D180="-",0,'STOCK ITEMS'!N224)</f>
        <v>0</v>
      </c>
      <c r="J180" s="50">
        <f>IF($D180="-",0,'STOCK ITEMS'!O224)</f>
        <v>0</v>
      </c>
      <c r="K180" s="50">
        <f>IF($D180="-",0,'STOCK ITEMS'!P224)</f>
        <v>0</v>
      </c>
      <c r="L180" s="51">
        <f>IF($D180="-",0,'STOCK ITEMS'!B224)</f>
        <v>0</v>
      </c>
      <c r="M180" s="48" t="str">
        <f t="shared" si="32"/>
        <v>-</v>
      </c>
      <c r="N180" s="48">
        <f t="shared" si="33"/>
        <v>0</v>
      </c>
    </row>
    <row r="181" spans="1:14" x14ac:dyDescent="0.25">
      <c r="A181" s="52">
        <v>180</v>
      </c>
      <c r="B181" s="48" t="str">
        <f>'STOCK ITEMS'!D225&amp;IF('STOCK ITEMS'!E225="-","",'STOCK ITEMS'!E225)&amp;" "&amp;IF('STOCK ITEMS'!F225="-","",'STOCK ITEMS'!F225)&amp;" "&amp;'STOCK ITEMS'!G225&amp;" "&amp;'STOCK ITEMS'!H225&amp;" "&amp;'STOCK ITEMS'!I225&amp;" "&amp;'STOCK ITEMS'!J225&amp;IF('STOCK ITEMS'!K225="-","",'STOCK ITEMS'!K225)&amp;" "&amp;IF('STOCK ITEMS'!L225="-","",'STOCK ITEMS'!L225)</f>
        <v xml:space="preserve">Flush bolt guide (MBR401)      </v>
      </c>
      <c r="C181" s="48" t="str">
        <f>"(Part #: "&amp;'STOCK ITEMS'!M225&amp;")"</f>
        <v>(Part #: PDFBG)</v>
      </c>
      <c r="D181" s="13" t="str">
        <f>IF('STOCK ITEMS'!B225&gt;0,B181&amp;" - "&amp;C181,"-")</f>
        <v>-</v>
      </c>
      <c r="E181" s="133">
        <v>2382000</v>
      </c>
      <c r="F181" s="49">
        <f t="shared" si="29"/>
        <v>0</v>
      </c>
      <c r="G181" s="49">
        <f t="shared" si="30"/>
        <v>180</v>
      </c>
      <c r="H181" s="48">
        <f t="shared" si="31"/>
        <v>794</v>
      </c>
      <c r="I181" s="50">
        <f>IF($D181="-",0,'STOCK ITEMS'!N225)</f>
        <v>0</v>
      </c>
      <c r="J181" s="50">
        <f>IF($D181="-",0,'STOCK ITEMS'!O225)</f>
        <v>0</v>
      </c>
      <c r="K181" s="50">
        <f>IF($D181="-",0,'STOCK ITEMS'!P225)</f>
        <v>0</v>
      </c>
      <c r="L181" s="51">
        <f>IF($D181="-",0,'STOCK ITEMS'!B225)</f>
        <v>0</v>
      </c>
      <c r="M181" s="48" t="str">
        <f t="shared" si="32"/>
        <v>-</v>
      </c>
      <c r="N181" s="48">
        <f t="shared" si="33"/>
        <v>0</v>
      </c>
    </row>
    <row r="182" spans="1:14" x14ac:dyDescent="0.25">
      <c r="A182" s="52">
        <v>181</v>
      </c>
      <c r="B182" s="48" t="str">
        <f>'STOCK ITEMS'!D226&amp;IF('STOCK ITEMS'!E226="-","",'STOCK ITEMS'!E226)&amp;" "&amp;IF('STOCK ITEMS'!F226="-","",'STOCK ITEMS'!F226)&amp;" "&amp;'STOCK ITEMS'!G226&amp;" "&amp;'STOCK ITEMS'!H226&amp;" "&amp;'STOCK ITEMS'!I226&amp;" "&amp;'STOCK ITEMS'!J226&amp;IF('STOCK ITEMS'!K226="-","",'STOCK ITEMS'!K226)&amp;" "&amp;IF('STOCK ITEMS'!L226="-","",'STOCK ITEMS'!L226)</f>
        <v xml:space="preserve">Flat astragal (68)      </v>
      </c>
      <c r="C182" s="48" t="str">
        <f>"(Part #: "&amp;'STOCK ITEMS'!M226&amp;")"</f>
        <v>(Part #: PDFA (68))</v>
      </c>
      <c r="D182" s="13" t="str">
        <f>IF('STOCK ITEMS'!B226&gt;0,B182&amp;" - "&amp;C182,"-")</f>
        <v>-</v>
      </c>
      <c r="E182" s="133">
        <v>2379000</v>
      </c>
      <c r="F182" s="49">
        <f t="shared" si="29"/>
        <v>0</v>
      </c>
      <c r="G182" s="49">
        <f t="shared" si="30"/>
        <v>181</v>
      </c>
      <c r="H182" s="48">
        <f t="shared" si="31"/>
        <v>793</v>
      </c>
      <c r="I182" s="50">
        <f>IF($D182="-",0,'STOCK ITEMS'!N226)</f>
        <v>0</v>
      </c>
      <c r="J182" s="50">
        <f>IF($D182="-",0,'STOCK ITEMS'!O226)</f>
        <v>0</v>
      </c>
      <c r="K182" s="50">
        <f>IF($D182="-",0,'STOCK ITEMS'!P226)</f>
        <v>0</v>
      </c>
      <c r="L182" s="51">
        <f>IF($D182="-",0,'STOCK ITEMS'!B226)</f>
        <v>0</v>
      </c>
      <c r="M182" s="48" t="str">
        <f t="shared" si="32"/>
        <v>-</v>
      </c>
      <c r="N182" s="48">
        <f t="shared" si="33"/>
        <v>0</v>
      </c>
    </row>
    <row r="183" spans="1:14" x14ac:dyDescent="0.25">
      <c r="A183" s="52">
        <v>182</v>
      </c>
      <c r="B183" s="48" t="str">
        <f>'STOCK ITEMS'!D227&amp;IF('STOCK ITEMS'!E227="-","",'STOCK ITEMS'!E227)&amp;" "&amp;IF('STOCK ITEMS'!F227="-","",'STOCK ITEMS'!F227)&amp;" "&amp;'STOCK ITEMS'!G227&amp;" "&amp;'STOCK ITEMS'!H227&amp;" "&amp;'STOCK ITEMS'!I227&amp;" "&amp;'STOCK ITEMS'!J227&amp;IF('STOCK ITEMS'!K227="-","",'STOCK ITEMS'!K227)&amp;" "&amp;IF('STOCK ITEMS'!L227="-","",'STOCK ITEMS'!L227)</f>
        <v xml:space="preserve">Flat astragal (70)      </v>
      </c>
      <c r="C183" s="48" t="str">
        <f>"(Part #: "&amp;'STOCK ITEMS'!M227&amp;")"</f>
        <v>(Part #: PDFA (70))</v>
      </c>
      <c r="D183" s="13" t="str">
        <f>IF('STOCK ITEMS'!B227&gt;0,B183&amp;" - "&amp;C183,"-")</f>
        <v>-</v>
      </c>
      <c r="E183" s="133">
        <v>2376000</v>
      </c>
      <c r="F183" s="49">
        <f t="shared" si="29"/>
        <v>0</v>
      </c>
      <c r="G183" s="49">
        <f t="shared" si="30"/>
        <v>182</v>
      </c>
      <c r="H183" s="48">
        <f t="shared" si="31"/>
        <v>792</v>
      </c>
      <c r="I183" s="50">
        <f>IF($D183="-",0,'STOCK ITEMS'!N227)</f>
        <v>0</v>
      </c>
      <c r="J183" s="50">
        <f>IF($D183="-",0,'STOCK ITEMS'!O227)</f>
        <v>0</v>
      </c>
      <c r="K183" s="50">
        <f>IF($D183="-",0,'STOCK ITEMS'!P227)</f>
        <v>0</v>
      </c>
      <c r="L183" s="51">
        <f>IF($D183="-",0,'STOCK ITEMS'!B227)</f>
        <v>0</v>
      </c>
      <c r="M183" s="48" t="str">
        <f t="shared" si="32"/>
        <v>-</v>
      </c>
      <c r="N183" s="48">
        <f t="shared" si="33"/>
        <v>0</v>
      </c>
    </row>
    <row r="184" spans="1:14" x14ac:dyDescent="0.25">
      <c r="A184" s="52">
        <v>183</v>
      </c>
      <c r="B184" s="48" t="str">
        <f>'STOCK ITEMS'!D228&amp;IF('STOCK ITEMS'!E228="-","",'STOCK ITEMS'!E228)&amp;" "&amp;IF('STOCK ITEMS'!F228="-","",'STOCK ITEMS'!F228)&amp;" "&amp;'STOCK ITEMS'!G228&amp;" "&amp;'STOCK ITEMS'!H228&amp;" "&amp;'STOCK ITEMS'!I228&amp;" "&amp;'STOCK ITEMS'!J228&amp;IF('STOCK ITEMS'!K228="-","",'STOCK ITEMS'!K228)&amp;" "&amp;IF('STOCK ITEMS'!L228="-","",'STOCK ITEMS'!L228)</f>
        <v xml:space="preserve">Flat astragal (72)      </v>
      </c>
      <c r="C184" s="48" t="str">
        <f>"(Part #: "&amp;'STOCK ITEMS'!M228&amp;")"</f>
        <v>(Part #: PDFA (72))</v>
      </c>
      <c r="D184" s="13" t="str">
        <f>IF('STOCK ITEMS'!B228&gt;0,B184&amp;" - "&amp;C184,"-")</f>
        <v>-</v>
      </c>
      <c r="E184" s="133">
        <v>2373000</v>
      </c>
      <c r="F184" s="49">
        <f t="shared" si="29"/>
        <v>0</v>
      </c>
      <c r="G184" s="49">
        <f t="shared" si="30"/>
        <v>183</v>
      </c>
      <c r="H184" s="48">
        <f t="shared" si="31"/>
        <v>791</v>
      </c>
      <c r="I184" s="50">
        <f>IF($D184="-",0,'STOCK ITEMS'!N228)</f>
        <v>0</v>
      </c>
      <c r="J184" s="50">
        <f>IF($D184="-",0,'STOCK ITEMS'!O228)</f>
        <v>0</v>
      </c>
      <c r="K184" s="50">
        <f>IF($D184="-",0,'STOCK ITEMS'!P228)</f>
        <v>0</v>
      </c>
      <c r="L184" s="51">
        <f>IF($D184="-",0,'STOCK ITEMS'!B228)</f>
        <v>0</v>
      </c>
      <c r="M184" s="48" t="str">
        <f t="shared" si="32"/>
        <v>-</v>
      </c>
      <c r="N184" s="48">
        <f t="shared" si="33"/>
        <v>0</v>
      </c>
    </row>
    <row r="185" spans="1:14" x14ac:dyDescent="0.25">
      <c r="A185" s="52">
        <v>184</v>
      </c>
      <c r="B185" s="48" t="str">
        <f>'STOCK ITEMS'!D229&amp;IF('STOCK ITEMS'!E229="-","",'STOCK ITEMS'!E229)&amp;" "&amp;IF('STOCK ITEMS'!F229="-","",'STOCK ITEMS'!F229)&amp;" "&amp;'STOCK ITEMS'!G229&amp;" "&amp;'STOCK ITEMS'!H229&amp;" "&amp;'STOCK ITEMS'!I229&amp;" "&amp;'STOCK ITEMS'!J229&amp;IF('STOCK ITEMS'!K229="-","",'STOCK ITEMS'!K229)&amp;" "&amp;IF('STOCK ITEMS'!L229="-","",'STOCK ITEMS'!L229)</f>
        <v xml:space="preserve">Flat astragal (80)      </v>
      </c>
      <c r="C185" s="48" t="str">
        <f>"(Part #: "&amp;'STOCK ITEMS'!M229&amp;")"</f>
        <v>(Part #: PDFA (80))</v>
      </c>
      <c r="D185" s="13" t="str">
        <f>IF('STOCK ITEMS'!B229&gt;0,B185&amp;" - "&amp;C185,"-")</f>
        <v>-</v>
      </c>
      <c r="E185" s="133">
        <v>2370000</v>
      </c>
      <c r="F185" s="49">
        <f t="shared" si="29"/>
        <v>0</v>
      </c>
      <c r="G185" s="49">
        <f t="shared" si="30"/>
        <v>184</v>
      </c>
      <c r="H185" s="48">
        <f t="shared" si="31"/>
        <v>790</v>
      </c>
      <c r="I185" s="50">
        <f>IF($D185="-",0,'STOCK ITEMS'!N229)</f>
        <v>0</v>
      </c>
      <c r="J185" s="50">
        <f>IF($D185="-",0,'STOCK ITEMS'!O229)</f>
        <v>0</v>
      </c>
      <c r="K185" s="50">
        <f>IF($D185="-",0,'STOCK ITEMS'!P229)</f>
        <v>0</v>
      </c>
      <c r="L185" s="51">
        <f>IF($D185="-",0,'STOCK ITEMS'!B229)</f>
        <v>0</v>
      </c>
      <c r="M185" s="48" t="str">
        <f t="shared" si="32"/>
        <v>-</v>
      </c>
      <c r="N185" s="48">
        <f t="shared" si="33"/>
        <v>0</v>
      </c>
    </row>
    <row r="186" spans="1:14" x14ac:dyDescent="0.25">
      <c r="A186" s="52">
        <v>185</v>
      </c>
      <c r="B186" s="48" t="str">
        <f>'STOCK ITEMS'!D230&amp;IF('STOCK ITEMS'!E230="-","",'STOCK ITEMS'!E230)&amp;" "&amp;IF('STOCK ITEMS'!F230="-","",'STOCK ITEMS'!F230)&amp;" "&amp;'STOCK ITEMS'!G230&amp;" "&amp;'STOCK ITEMS'!H230&amp;" "&amp;'STOCK ITEMS'!I230&amp;" "&amp;'STOCK ITEMS'!J230&amp;IF('STOCK ITEMS'!K230="-","",'STOCK ITEMS'!K230)&amp;" "&amp;IF('STOCK ITEMS'!L230="-","",'STOCK ITEMS'!L230)</f>
        <v xml:space="preserve">Flat astragal (100)      </v>
      </c>
      <c r="C186" s="48" t="str">
        <f>"(Part #: "&amp;'STOCK ITEMS'!M230&amp;")"</f>
        <v>(Part #: PDFA (100))</v>
      </c>
      <c r="D186" s="13" t="str">
        <f>IF('STOCK ITEMS'!B230&gt;0,B186&amp;" - "&amp;C186,"-")</f>
        <v>-</v>
      </c>
      <c r="E186" s="133">
        <v>2367000</v>
      </c>
      <c r="F186" s="49">
        <f t="shared" si="29"/>
        <v>0</v>
      </c>
      <c r="G186" s="49">
        <f t="shared" si="30"/>
        <v>185</v>
      </c>
      <c r="H186" s="48">
        <f t="shared" si="31"/>
        <v>789</v>
      </c>
      <c r="I186" s="50">
        <f>IF($D186="-",0,'STOCK ITEMS'!N230)</f>
        <v>0</v>
      </c>
      <c r="J186" s="50">
        <f>IF($D186="-",0,'STOCK ITEMS'!O230)</f>
        <v>0</v>
      </c>
      <c r="K186" s="50">
        <f>IF($D186="-",0,'STOCK ITEMS'!P230)</f>
        <v>0</v>
      </c>
      <c r="L186" s="51">
        <f>IF($D186="-",0,'STOCK ITEMS'!B230)</f>
        <v>0</v>
      </c>
      <c r="M186" s="48" t="str">
        <f t="shared" si="32"/>
        <v>-</v>
      </c>
      <c r="N186" s="48">
        <f t="shared" si="33"/>
        <v>0</v>
      </c>
    </row>
    <row r="187" spans="1:14" x14ac:dyDescent="0.25">
      <c r="A187" s="52">
        <v>186</v>
      </c>
      <c r="B187" s="48" t="str">
        <f>'STOCK ITEMS'!D231&amp;IF('STOCK ITEMS'!E231="-","",'STOCK ITEMS'!E231)&amp;" "&amp;IF('STOCK ITEMS'!F231="-","",'STOCK ITEMS'!F231)&amp;" "&amp;'STOCK ITEMS'!G231&amp;" "&amp;'STOCK ITEMS'!H231&amp;" "&amp;'STOCK ITEMS'!I231&amp;" "&amp;'STOCK ITEMS'!J231&amp;IF('STOCK ITEMS'!K231="-","",'STOCK ITEMS'!K231)&amp;" "&amp;IF('STOCK ITEMS'!L231="-","",'STOCK ITEMS'!L231)</f>
        <v xml:space="preserve">Z astragal blank 6'8"      </v>
      </c>
      <c r="C187" s="48" t="str">
        <f>"(Part #: "&amp;'STOCK ITEMS'!M231&amp;")"</f>
        <v>(Part #: PDZAB68)</v>
      </c>
      <c r="D187" s="13" t="str">
        <f>IF('STOCK ITEMS'!B231&gt;0,B187&amp;" - "&amp;C187,"-")</f>
        <v>-</v>
      </c>
      <c r="E187" s="133">
        <v>2364000</v>
      </c>
      <c r="F187" s="49">
        <f t="shared" si="29"/>
        <v>0</v>
      </c>
      <c r="G187" s="49">
        <f t="shared" si="30"/>
        <v>186</v>
      </c>
      <c r="H187" s="48">
        <f t="shared" si="31"/>
        <v>788</v>
      </c>
      <c r="I187" s="50">
        <f>IF($D187="-",0,'STOCK ITEMS'!N231)</f>
        <v>0</v>
      </c>
      <c r="J187" s="50">
        <f>IF($D187="-",0,'STOCK ITEMS'!O231)</f>
        <v>0</v>
      </c>
      <c r="K187" s="50">
        <f>IF($D187="-",0,'STOCK ITEMS'!P231)</f>
        <v>0</v>
      </c>
      <c r="L187" s="51">
        <f>IF($D187="-",0,'STOCK ITEMS'!B231)</f>
        <v>0</v>
      </c>
      <c r="M187" s="48" t="str">
        <f t="shared" si="32"/>
        <v>-</v>
      </c>
      <c r="N187" s="48">
        <f t="shared" si="33"/>
        <v>0</v>
      </c>
    </row>
    <row r="188" spans="1:14" x14ac:dyDescent="0.25">
      <c r="A188" s="52">
        <v>187</v>
      </c>
      <c r="B188" s="48" t="str">
        <f>'STOCK ITEMS'!D232&amp;IF('STOCK ITEMS'!E232="-","",'STOCK ITEMS'!E232)&amp;" "&amp;IF('STOCK ITEMS'!F232="-","",'STOCK ITEMS'!F232)&amp;" "&amp;'STOCK ITEMS'!G232&amp;" "&amp;'STOCK ITEMS'!H232&amp;" "&amp;'STOCK ITEMS'!I232&amp;" "&amp;'STOCK ITEMS'!J232&amp;IF('STOCK ITEMS'!K232="-","",'STOCK ITEMS'!K232)&amp;" "&amp;IF('STOCK ITEMS'!L232="-","",'STOCK ITEMS'!L232)</f>
        <v xml:space="preserve">Z astragal blank 7'      </v>
      </c>
      <c r="C188" s="48" t="str">
        <f>"(Part #: "&amp;'STOCK ITEMS'!M232&amp;")"</f>
        <v>(Part #: PDZAB70)</v>
      </c>
      <c r="D188" s="13" t="str">
        <f>IF('STOCK ITEMS'!B232&gt;0,B188&amp;" - "&amp;C188,"-")</f>
        <v>-</v>
      </c>
      <c r="E188" s="133">
        <v>2361000</v>
      </c>
      <c r="F188" s="49">
        <f t="shared" si="29"/>
        <v>0</v>
      </c>
      <c r="G188" s="49">
        <f t="shared" si="30"/>
        <v>187</v>
      </c>
      <c r="H188" s="48">
        <f t="shared" si="31"/>
        <v>787</v>
      </c>
      <c r="I188" s="50">
        <f>IF($D188="-",0,'STOCK ITEMS'!N232)</f>
        <v>0</v>
      </c>
      <c r="J188" s="50">
        <f>IF($D188="-",0,'STOCK ITEMS'!O232)</f>
        <v>0</v>
      </c>
      <c r="K188" s="50">
        <f>IF($D188="-",0,'STOCK ITEMS'!P232)</f>
        <v>0</v>
      </c>
      <c r="L188" s="51">
        <f>IF($D188="-",0,'STOCK ITEMS'!B232)</f>
        <v>0</v>
      </c>
      <c r="M188" s="48" t="str">
        <f t="shared" si="32"/>
        <v>-</v>
      </c>
      <c r="N188" s="48">
        <f t="shared" si="33"/>
        <v>0</v>
      </c>
    </row>
    <row r="189" spans="1:14" x14ac:dyDescent="0.25">
      <c r="A189" s="52">
        <v>188</v>
      </c>
      <c r="B189" s="48" t="str">
        <f>'STOCK ITEMS'!D233&amp;IF('STOCK ITEMS'!E233="-","",'STOCK ITEMS'!E233)&amp;" "&amp;IF('STOCK ITEMS'!F233="-","",'STOCK ITEMS'!F233)&amp;" "&amp;'STOCK ITEMS'!G233&amp;" "&amp;'STOCK ITEMS'!H233&amp;" "&amp;'STOCK ITEMS'!I233&amp;" "&amp;'STOCK ITEMS'!J233&amp;IF('STOCK ITEMS'!K233="-","",'STOCK ITEMS'!K233)&amp;" "&amp;IF('STOCK ITEMS'!L233="-","",'STOCK ITEMS'!L233)</f>
        <v xml:space="preserve">Z astragal blank 8'      </v>
      </c>
      <c r="C189" s="48" t="str">
        <f>"(Part #: "&amp;'STOCK ITEMS'!M233&amp;")"</f>
        <v>(Part #: PDZAB)</v>
      </c>
      <c r="D189" s="13" t="str">
        <f>IF('STOCK ITEMS'!B233&gt;0,B189&amp;" - "&amp;C189,"-")</f>
        <v>-</v>
      </c>
      <c r="E189" s="133">
        <v>2358000</v>
      </c>
      <c r="F189" s="49">
        <f t="shared" si="29"/>
        <v>0</v>
      </c>
      <c r="G189" s="49">
        <f t="shared" si="30"/>
        <v>188</v>
      </c>
      <c r="H189" s="48">
        <f t="shared" si="31"/>
        <v>786</v>
      </c>
      <c r="I189" s="50">
        <f>IF($D189="-",0,'STOCK ITEMS'!N233)</f>
        <v>0</v>
      </c>
      <c r="J189" s="50">
        <f>IF($D189="-",0,'STOCK ITEMS'!O233)</f>
        <v>0</v>
      </c>
      <c r="K189" s="50">
        <f>IF($D189="-",0,'STOCK ITEMS'!P233)</f>
        <v>0</v>
      </c>
      <c r="L189" s="51">
        <f>IF($D189="-",0,'STOCK ITEMS'!B233)</f>
        <v>0</v>
      </c>
      <c r="M189" s="48" t="str">
        <f t="shared" si="32"/>
        <v>-</v>
      </c>
      <c r="N189" s="48">
        <f t="shared" si="33"/>
        <v>0</v>
      </c>
    </row>
    <row r="190" spans="1:14" x14ac:dyDescent="0.25">
      <c r="A190" s="52">
        <v>189</v>
      </c>
      <c r="B190" s="48" t="str">
        <f>'STOCK ITEMS'!D234&amp;IF('STOCK ITEMS'!E234="-","",'STOCK ITEMS'!E234)&amp;" "&amp;IF('STOCK ITEMS'!F234="-","",'STOCK ITEMS'!F234)&amp;" "&amp;'STOCK ITEMS'!G234&amp;" "&amp;'STOCK ITEMS'!H234&amp;" "&amp;'STOCK ITEMS'!I234&amp;" "&amp;'STOCK ITEMS'!J234&amp;IF('STOCK ITEMS'!K234="-","",'STOCK ITEMS'!K234)&amp;" "&amp;IF('STOCK ITEMS'!L234="-","",'STOCK ITEMS'!L234)</f>
        <v xml:space="preserve">Z astragal blank 10'      </v>
      </c>
      <c r="C190" s="48" t="str">
        <f>"(Part #: "&amp;'STOCK ITEMS'!M234&amp;")"</f>
        <v>(Part #: PDZABT)</v>
      </c>
      <c r="D190" s="13" t="str">
        <f>IF('STOCK ITEMS'!B234&gt;0,B190&amp;" - "&amp;C190,"-")</f>
        <v>-</v>
      </c>
      <c r="E190" s="133">
        <v>2355000</v>
      </c>
      <c r="F190" s="49">
        <f t="shared" si="29"/>
        <v>0</v>
      </c>
      <c r="G190" s="49">
        <f t="shared" si="30"/>
        <v>189</v>
      </c>
      <c r="H190" s="48">
        <f t="shared" si="31"/>
        <v>785</v>
      </c>
      <c r="I190" s="50">
        <f>IF($D190="-",0,'STOCK ITEMS'!N234)</f>
        <v>0</v>
      </c>
      <c r="J190" s="50">
        <f>IF($D190="-",0,'STOCK ITEMS'!O234)</f>
        <v>0</v>
      </c>
      <c r="K190" s="50">
        <f>IF($D190="-",0,'STOCK ITEMS'!P234)</f>
        <v>0</v>
      </c>
      <c r="L190" s="51">
        <f>IF($D190="-",0,'STOCK ITEMS'!B234)</f>
        <v>0</v>
      </c>
      <c r="M190" s="48" t="str">
        <f t="shared" si="32"/>
        <v>-</v>
      </c>
      <c r="N190" s="48">
        <f t="shared" si="33"/>
        <v>0</v>
      </c>
    </row>
    <row r="191" spans="1:14" x14ac:dyDescent="0.25">
      <c r="A191" s="52">
        <v>190</v>
      </c>
      <c r="B191" s="48" t="str">
        <f>'STOCK ITEMS'!D235&amp;IF('STOCK ITEMS'!E235="-","",'STOCK ITEMS'!E235)&amp;" "&amp;IF('STOCK ITEMS'!F235="-","",'STOCK ITEMS'!F235)&amp;" "&amp;'STOCK ITEMS'!G235&amp;" "&amp;'STOCK ITEMS'!H235&amp;" "&amp;'STOCK ITEMS'!I235&amp;" "&amp;'STOCK ITEMS'!J235&amp;IF('STOCK ITEMS'!K235="-","",'STOCK ITEMS'!K235)&amp;" "&amp;IF('STOCK ITEMS'!L235="-","",'STOCK ITEMS'!L235)</f>
        <v xml:space="preserve">Z astragal + U strike 6'8" RH      </v>
      </c>
      <c r="C191" s="48" t="str">
        <f>"(Part #: "&amp;'STOCK ITEMS'!M235&amp;")"</f>
        <v>(Part #: PDZAU68R)</v>
      </c>
      <c r="D191" s="13" t="str">
        <f>IF('STOCK ITEMS'!B235&gt;0,B191&amp;" - "&amp;C191,"-")</f>
        <v>-</v>
      </c>
      <c r="E191" s="133">
        <v>2352000</v>
      </c>
      <c r="F191" s="49">
        <f t="shared" si="29"/>
        <v>0</v>
      </c>
      <c r="G191" s="49">
        <f t="shared" si="30"/>
        <v>190</v>
      </c>
      <c r="H191" s="48">
        <f t="shared" si="31"/>
        <v>784</v>
      </c>
      <c r="I191" s="50">
        <f>IF($D191="-",0,'STOCK ITEMS'!N235)</f>
        <v>0</v>
      </c>
      <c r="J191" s="50">
        <f>IF($D191="-",0,'STOCK ITEMS'!O235)</f>
        <v>0</v>
      </c>
      <c r="K191" s="50">
        <f>IF($D191="-",0,'STOCK ITEMS'!P235)</f>
        <v>0</v>
      </c>
      <c r="L191" s="51">
        <f>IF($D191="-",0,'STOCK ITEMS'!B235)</f>
        <v>0</v>
      </c>
      <c r="M191" s="48" t="str">
        <f t="shared" si="32"/>
        <v>-</v>
      </c>
      <c r="N191" s="48">
        <f t="shared" si="33"/>
        <v>0</v>
      </c>
    </row>
    <row r="192" spans="1:14" x14ac:dyDescent="0.25">
      <c r="A192" s="52">
        <v>191</v>
      </c>
      <c r="B192" s="48" t="str">
        <f>'STOCK ITEMS'!D236&amp;IF('STOCK ITEMS'!E236="-","",'STOCK ITEMS'!E236)&amp;" "&amp;IF('STOCK ITEMS'!F236="-","",'STOCK ITEMS'!F236)&amp;" "&amp;'STOCK ITEMS'!G236&amp;" "&amp;'STOCK ITEMS'!H236&amp;" "&amp;'STOCK ITEMS'!I236&amp;" "&amp;'STOCK ITEMS'!J236&amp;IF('STOCK ITEMS'!K236="-","",'STOCK ITEMS'!K236)&amp;" "&amp;IF('STOCK ITEMS'!L236="-","",'STOCK ITEMS'!L236)</f>
        <v xml:space="preserve">Z astragal + U strike 6'8" LH      </v>
      </c>
      <c r="C192" s="48" t="str">
        <f>"(Part #: "&amp;'STOCK ITEMS'!M236&amp;")"</f>
        <v>(Part #: PDZAU68L)</v>
      </c>
      <c r="D192" s="13" t="str">
        <f>IF('STOCK ITEMS'!B236&gt;0,B192&amp;" - "&amp;C192,"-")</f>
        <v>-</v>
      </c>
      <c r="E192" s="133">
        <v>2349000</v>
      </c>
      <c r="F192" s="49">
        <f t="shared" si="29"/>
        <v>0</v>
      </c>
      <c r="G192" s="49">
        <f t="shared" si="30"/>
        <v>191</v>
      </c>
      <c r="H192" s="48">
        <f t="shared" si="31"/>
        <v>783</v>
      </c>
      <c r="I192" s="50">
        <f>IF($D192="-",0,'STOCK ITEMS'!N236)</f>
        <v>0</v>
      </c>
      <c r="J192" s="50">
        <f>IF($D192="-",0,'STOCK ITEMS'!O236)</f>
        <v>0</v>
      </c>
      <c r="K192" s="50">
        <f>IF($D192="-",0,'STOCK ITEMS'!P236)</f>
        <v>0</v>
      </c>
      <c r="L192" s="51">
        <f>IF($D192="-",0,'STOCK ITEMS'!B236)</f>
        <v>0</v>
      </c>
      <c r="M192" s="48" t="str">
        <f t="shared" si="32"/>
        <v>-</v>
      </c>
      <c r="N192" s="48">
        <f t="shared" si="33"/>
        <v>0</v>
      </c>
    </row>
    <row r="193" spans="1:14" x14ac:dyDescent="0.25">
      <c r="A193" s="52">
        <v>192</v>
      </c>
      <c r="B193" s="48" t="str">
        <f>'STOCK ITEMS'!D237&amp;IF('STOCK ITEMS'!E237="-","",'STOCK ITEMS'!E237)&amp;" "&amp;IF('STOCK ITEMS'!F237="-","",'STOCK ITEMS'!F237)&amp;" "&amp;'STOCK ITEMS'!G237&amp;" "&amp;'STOCK ITEMS'!H237&amp;" "&amp;'STOCK ITEMS'!I237&amp;" "&amp;'STOCK ITEMS'!J237&amp;IF('STOCK ITEMS'!K237="-","",'STOCK ITEMS'!K237)&amp;" "&amp;IF('STOCK ITEMS'!L237="-","",'STOCK ITEMS'!L237)</f>
        <v xml:space="preserve">Z astragal + U strike 7' RH      </v>
      </c>
      <c r="C193" s="48" t="str">
        <f>"(Part #: "&amp;'STOCK ITEMS'!M237&amp;")"</f>
        <v>(Part #: PDZAU70R)</v>
      </c>
      <c r="D193" s="13" t="str">
        <f>IF('STOCK ITEMS'!B237&gt;0,B193&amp;" - "&amp;C193,"-")</f>
        <v>-</v>
      </c>
      <c r="E193" s="133">
        <v>2346000</v>
      </c>
      <c r="F193" s="49">
        <f t="shared" si="29"/>
        <v>0</v>
      </c>
      <c r="G193" s="49">
        <f t="shared" si="30"/>
        <v>192</v>
      </c>
      <c r="H193" s="48">
        <f t="shared" si="31"/>
        <v>782</v>
      </c>
      <c r="I193" s="50">
        <f>IF($D193="-",0,'STOCK ITEMS'!N237)</f>
        <v>0</v>
      </c>
      <c r="J193" s="50">
        <f>IF($D193="-",0,'STOCK ITEMS'!O237)</f>
        <v>0</v>
      </c>
      <c r="K193" s="50">
        <f>IF($D193="-",0,'STOCK ITEMS'!P237)</f>
        <v>0</v>
      </c>
      <c r="L193" s="51">
        <f>IF($D193="-",0,'STOCK ITEMS'!B237)</f>
        <v>0</v>
      </c>
      <c r="M193" s="48" t="str">
        <f t="shared" si="32"/>
        <v>-</v>
      </c>
      <c r="N193" s="48">
        <f t="shared" si="33"/>
        <v>0</v>
      </c>
    </row>
    <row r="194" spans="1:14" x14ac:dyDescent="0.25">
      <c r="A194" s="52">
        <v>193</v>
      </c>
      <c r="B194" s="48" t="str">
        <f>'STOCK ITEMS'!D238&amp;IF('STOCK ITEMS'!E238="-","",'STOCK ITEMS'!E238)&amp;" "&amp;IF('STOCK ITEMS'!F238="-","",'STOCK ITEMS'!F238)&amp;" "&amp;'STOCK ITEMS'!G238&amp;" "&amp;'STOCK ITEMS'!H238&amp;" "&amp;'STOCK ITEMS'!I238&amp;" "&amp;'STOCK ITEMS'!J238&amp;IF('STOCK ITEMS'!K238="-","",'STOCK ITEMS'!K238)&amp;" "&amp;IF('STOCK ITEMS'!L238="-","",'STOCK ITEMS'!L238)</f>
        <v xml:space="preserve">Z astragal + U strike 7' LH      </v>
      </c>
      <c r="C194" s="48" t="str">
        <f>"(Part #: "&amp;'STOCK ITEMS'!M238&amp;")"</f>
        <v>(Part #: PDZAU70L)</v>
      </c>
      <c r="D194" s="13" t="str">
        <f>IF('STOCK ITEMS'!B238&gt;0,B194&amp;" - "&amp;C194,"-")</f>
        <v>-</v>
      </c>
      <c r="E194" s="133">
        <v>2343000</v>
      </c>
      <c r="F194" s="49">
        <f t="shared" si="29"/>
        <v>0</v>
      </c>
      <c r="G194" s="49">
        <f t="shared" si="30"/>
        <v>193</v>
      </c>
      <c r="H194" s="48">
        <f t="shared" si="31"/>
        <v>781</v>
      </c>
      <c r="I194" s="50">
        <f>IF($D194="-",0,'STOCK ITEMS'!N238)</f>
        <v>0</v>
      </c>
      <c r="J194" s="50">
        <f>IF($D194="-",0,'STOCK ITEMS'!O238)</f>
        <v>0</v>
      </c>
      <c r="K194" s="50">
        <f>IF($D194="-",0,'STOCK ITEMS'!P238)</f>
        <v>0</v>
      </c>
      <c r="L194" s="51">
        <f>IF($D194="-",0,'STOCK ITEMS'!B238)</f>
        <v>0</v>
      </c>
      <c r="M194" s="48" t="str">
        <f t="shared" si="32"/>
        <v>-</v>
      </c>
      <c r="N194" s="48">
        <f t="shared" si="33"/>
        <v>0</v>
      </c>
    </row>
    <row r="195" spans="1:14" x14ac:dyDescent="0.25">
      <c r="A195" s="52">
        <v>194</v>
      </c>
      <c r="B195" s="48" t="str">
        <f>'STOCK ITEMS'!D239&amp;IF('STOCK ITEMS'!E239="-","",'STOCK ITEMS'!E239)&amp;" "&amp;IF('STOCK ITEMS'!F239="-","",'STOCK ITEMS'!F239)&amp;" "&amp;'STOCK ITEMS'!G239&amp;" "&amp;'STOCK ITEMS'!H239&amp;" "&amp;'STOCK ITEMS'!I239&amp;" "&amp;'STOCK ITEMS'!J239&amp;IF('STOCK ITEMS'!K239="-","",'STOCK ITEMS'!K239)&amp;" "&amp;IF('STOCK ITEMS'!L239="-","",'STOCK ITEMS'!L239)</f>
        <v xml:space="preserve">Z astragal + U strike 8' RH      </v>
      </c>
      <c r="C195" s="48" t="str">
        <f>"(Part #: "&amp;'STOCK ITEMS'!M239&amp;")"</f>
        <v>(Part #: PDZAU80R)</v>
      </c>
      <c r="D195" s="13" t="str">
        <f>IF('STOCK ITEMS'!B239&gt;0,B195&amp;" - "&amp;C195,"-")</f>
        <v>-</v>
      </c>
      <c r="E195" s="133">
        <v>2340000</v>
      </c>
      <c r="F195" s="49">
        <f t="shared" si="29"/>
        <v>0</v>
      </c>
      <c r="G195" s="49">
        <f t="shared" si="30"/>
        <v>194</v>
      </c>
      <c r="H195" s="48">
        <f t="shared" si="31"/>
        <v>780</v>
      </c>
      <c r="I195" s="50">
        <f>IF($D195="-",0,'STOCK ITEMS'!N239)</f>
        <v>0</v>
      </c>
      <c r="J195" s="50">
        <f>IF($D195="-",0,'STOCK ITEMS'!O239)</f>
        <v>0</v>
      </c>
      <c r="K195" s="50">
        <f>IF($D195="-",0,'STOCK ITEMS'!P239)</f>
        <v>0</v>
      </c>
      <c r="L195" s="51">
        <f>IF($D195="-",0,'STOCK ITEMS'!B239)</f>
        <v>0</v>
      </c>
      <c r="M195" s="48" t="str">
        <f t="shared" si="32"/>
        <v>-</v>
      </c>
      <c r="N195" s="48">
        <f t="shared" si="33"/>
        <v>0</v>
      </c>
    </row>
    <row r="196" spans="1:14" x14ac:dyDescent="0.25">
      <c r="A196" s="52">
        <v>195</v>
      </c>
      <c r="B196" s="48" t="str">
        <f>'STOCK ITEMS'!D240&amp;IF('STOCK ITEMS'!E240="-","",'STOCK ITEMS'!E240)&amp;" "&amp;IF('STOCK ITEMS'!F240="-","",'STOCK ITEMS'!F240)&amp;" "&amp;'STOCK ITEMS'!G240&amp;" "&amp;'STOCK ITEMS'!H240&amp;" "&amp;'STOCK ITEMS'!I240&amp;" "&amp;'STOCK ITEMS'!J240&amp;IF('STOCK ITEMS'!K240="-","",'STOCK ITEMS'!K240)&amp;" "&amp;IF('STOCK ITEMS'!L240="-","",'STOCK ITEMS'!L240)</f>
        <v xml:space="preserve">Z astragal + U strike 8' LH      </v>
      </c>
      <c r="C196" s="48" t="str">
        <f>"(Part #: "&amp;'STOCK ITEMS'!M240&amp;")"</f>
        <v>(Part #: PDZAU80L)</v>
      </c>
      <c r="D196" s="13" t="str">
        <f>IF('STOCK ITEMS'!B240&gt;0,B196&amp;" - "&amp;C196,"-")</f>
        <v>-</v>
      </c>
      <c r="E196" s="133">
        <v>2337000</v>
      </c>
      <c r="F196" s="49">
        <f t="shared" si="29"/>
        <v>0</v>
      </c>
      <c r="G196" s="49">
        <f t="shared" si="30"/>
        <v>195</v>
      </c>
      <c r="H196" s="48">
        <f t="shared" si="31"/>
        <v>779</v>
      </c>
      <c r="I196" s="50">
        <f>IF($D196="-",0,'STOCK ITEMS'!N240)</f>
        <v>0</v>
      </c>
      <c r="J196" s="50">
        <f>IF($D196="-",0,'STOCK ITEMS'!O240)</f>
        <v>0</v>
      </c>
      <c r="K196" s="50">
        <f>IF($D196="-",0,'STOCK ITEMS'!P240)</f>
        <v>0</v>
      </c>
      <c r="L196" s="51">
        <f>IF($D196="-",0,'STOCK ITEMS'!B240)</f>
        <v>0</v>
      </c>
      <c r="M196" s="48" t="str">
        <f t="shared" si="32"/>
        <v>-</v>
      </c>
      <c r="N196" s="48">
        <f t="shared" si="33"/>
        <v>0</v>
      </c>
    </row>
    <row r="197" spans="1:14" x14ac:dyDescent="0.25">
      <c r="A197" s="52">
        <v>196</v>
      </c>
      <c r="B197" s="48" t="str">
        <f>'STOCK ITEMS'!D241&amp;IF('STOCK ITEMS'!E241="-","",'STOCK ITEMS'!E241)&amp;" "&amp;IF('STOCK ITEMS'!F241="-","",'STOCK ITEMS'!F241)&amp;" "&amp;'STOCK ITEMS'!G241&amp;" "&amp;'STOCK ITEMS'!H241&amp;" "&amp;'STOCK ITEMS'!I241&amp;" "&amp;'STOCK ITEMS'!J241&amp;IF('STOCK ITEMS'!K241="-","",'STOCK ITEMS'!K241)&amp;" "&amp;IF('STOCK ITEMS'!L241="-","",'STOCK ITEMS'!L241)</f>
        <v xml:space="preserve">Z astragal + U strike 10'      </v>
      </c>
      <c r="C197" s="48" t="str">
        <f>"(Part #: "&amp;'STOCK ITEMS'!M241&amp;")"</f>
        <v>(Part #: PDZAUT)</v>
      </c>
      <c r="D197" s="13" t="str">
        <f>IF('STOCK ITEMS'!B241&gt;0,B197&amp;" - "&amp;C197,"-")</f>
        <v>-</v>
      </c>
      <c r="E197" s="133">
        <v>2334000</v>
      </c>
      <c r="F197" s="49">
        <f t="shared" si="29"/>
        <v>0</v>
      </c>
      <c r="G197" s="49">
        <f t="shared" si="30"/>
        <v>196</v>
      </c>
      <c r="H197" s="48">
        <f t="shared" si="31"/>
        <v>778</v>
      </c>
      <c r="I197" s="50">
        <f>IF($D197="-",0,'STOCK ITEMS'!N241)</f>
        <v>0</v>
      </c>
      <c r="J197" s="50">
        <f>IF($D197="-",0,'STOCK ITEMS'!O241)</f>
        <v>0</v>
      </c>
      <c r="K197" s="50">
        <f>IF($D197="-",0,'STOCK ITEMS'!P241)</f>
        <v>0</v>
      </c>
      <c r="L197" s="51">
        <f>IF($D197="-",0,'STOCK ITEMS'!B241)</f>
        <v>0</v>
      </c>
      <c r="M197" s="48" t="str">
        <f t="shared" si="32"/>
        <v>-</v>
      </c>
      <c r="N197" s="48">
        <f t="shared" si="33"/>
        <v>0</v>
      </c>
    </row>
    <row r="198" spans="1:14" x14ac:dyDescent="0.25">
      <c r="A198" s="52">
        <v>197</v>
      </c>
      <c r="B198" s="48" t="str">
        <f>'STOCK ITEMS'!D242&amp;IF('STOCK ITEMS'!E242="-","",'STOCK ITEMS'!E242)&amp;" "&amp;IF('STOCK ITEMS'!F242="-","",'STOCK ITEMS'!F242)&amp;" "&amp;'STOCK ITEMS'!G242&amp;" "&amp;'STOCK ITEMS'!H242&amp;" "&amp;'STOCK ITEMS'!I242&amp;" "&amp;'STOCK ITEMS'!J242&amp;IF('STOCK ITEMS'!K242="-","",'STOCK ITEMS'!K242)&amp;" "&amp;IF('STOCK ITEMS'!L242="-","",'STOCK ITEMS'!L242)</f>
        <v xml:space="preserve">Z astragal + U strike 6'8" RH + FB Prep      </v>
      </c>
      <c r="C198" s="48" t="str">
        <f>"(Part #: "&amp;'STOCK ITEMS'!M242&amp;")"</f>
        <v>(Part #: PDZAU68RFB)</v>
      </c>
      <c r="D198" s="13" t="str">
        <f>IF('STOCK ITEMS'!B242&gt;0,B198&amp;" - "&amp;C198,"-")</f>
        <v>-</v>
      </c>
      <c r="E198" s="133">
        <v>2331000</v>
      </c>
      <c r="F198" s="49">
        <f t="shared" si="29"/>
        <v>0</v>
      </c>
      <c r="G198" s="49">
        <f t="shared" si="30"/>
        <v>197</v>
      </c>
      <c r="H198" s="48">
        <f t="shared" si="31"/>
        <v>777</v>
      </c>
      <c r="I198" s="50">
        <f>IF($D198="-",0,'STOCK ITEMS'!N242)</f>
        <v>0</v>
      </c>
      <c r="J198" s="50">
        <f>IF($D198="-",0,'STOCK ITEMS'!O242)</f>
        <v>0</v>
      </c>
      <c r="K198" s="50">
        <f>IF($D198="-",0,'STOCK ITEMS'!P242)</f>
        <v>0</v>
      </c>
      <c r="L198" s="51">
        <f>IF($D198="-",0,'STOCK ITEMS'!B242)</f>
        <v>0</v>
      </c>
      <c r="M198" s="48" t="str">
        <f t="shared" si="32"/>
        <v>-</v>
      </c>
      <c r="N198" s="48">
        <f t="shared" si="33"/>
        <v>0</v>
      </c>
    </row>
    <row r="199" spans="1:14" x14ac:dyDescent="0.25">
      <c r="A199" s="52">
        <v>198</v>
      </c>
      <c r="B199" s="48" t="str">
        <f>'STOCK ITEMS'!D243&amp;IF('STOCK ITEMS'!E243="-","",'STOCK ITEMS'!E243)&amp;" "&amp;IF('STOCK ITEMS'!F243="-","",'STOCK ITEMS'!F243)&amp;" "&amp;'STOCK ITEMS'!G243&amp;" "&amp;'STOCK ITEMS'!H243&amp;" "&amp;'STOCK ITEMS'!I243&amp;" "&amp;'STOCK ITEMS'!J243&amp;IF('STOCK ITEMS'!K243="-","",'STOCK ITEMS'!K243)&amp;" "&amp;IF('STOCK ITEMS'!L243="-","",'STOCK ITEMS'!L243)</f>
        <v xml:space="preserve">Z astragal + U strike 6'8" LH + FB Prep      </v>
      </c>
      <c r="C199" s="48" t="str">
        <f>"(Part #: "&amp;'STOCK ITEMS'!M243&amp;")"</f>
        <v>(Part #: PDZAU68LFB)</v>
      </c>
      <c r="D199" s="13" t="str">
        <f>IF('STOCK ITEMS'!B243&gt;0,B199&amp;" - "&amp;C199,"-")</f>
        <v>-</v>
      </c>
      <c r="E199" s="133">
        <v>2328000</v>
      </c>
      <c r="F199" s="49">
        <f t="shared" si="29"/>
        <v>0</v>
      </c>
      <c r="G199" s="49">
        <f t="shared" si="30"/>
        <v>198</v>
      </c>
      <c r="H199" s="48">
        <f t="shared" si="31"/>
        <v>776</v>
      </c>
      <c r="I199" s="50">
        <f>IF($D199="-",0,'STOCK ITEMS'!N243)</f>
        <v>0</v>
      </c>
      <c r="J199" s="50">
        <f>IF($D199="-",0,'STOCK ITEMS'!O243)</f>
        <v>0</v>
      </c>
      <c r="K199" s="50">
        <f>IF($D199="-",0,'STOCK ITEMS'!P243)</f>
        <v>0</v>
      </c>
      <c r="L199" s="51">
        <f>IF($D199="-",0,'STOCK ITEMS'!B243)</f>
        <v>0</v>
      </c>
      <c r="M199" s="48" t="str">
        <f t="shared" si="32"/>
        <v>-</v>
      </c>
      <c r="N199" s="48">
        <f t="shared" si="33"/>
        <v>0</v>
      </c>
    </row>
    <row r="200" spans="1:14" x14ac:dyDescent="0.25">
      <c r="A200" s="52">
        <v>199</v>
      </c>
      <c r="B200" s="48" t="str">
        <f>'STOCK ITEMS'!D244&amp;IF('STOCK ITEMS'!E244="-","",'STOCK ITEMS'!E244)&amp;" "&amp;IF('STOCK ITEMS'!F244="-","",'STOCK ITEMS'!F244)&amp;" "&amp;'STOCK ITEMS'!G244&amp;" "&amp;'STOCK ITEMS'!H244&amp;" "&amp;'STOCK ITEMS'!I244&amp;" "&amp;'STOCK ITEMS'!J244&amp;IF('STOCK ITEMS'!K244="-","",'STOCK ITEMS'!K244)&amp;" "&amp;IF('STOCK ITEMS'!L244="-","",'STOCK ITEMS'!L244)</f>
        <v xml:space="preserve">Z astragal + U strike 7' RH + FB Prep      </v>
      </c>
      <c r="C200" s="48" t="str">
        <f>"(Part #: "&amp;'STOCK ITEMS'!M244&amp;")"</f>
        <v>(Part #: PDZAU70RFB)</v>
      </c>
      <c r="D200" s="13" t="str">
        <f>IF('STOCK ITEMS'!B244&gt;0,B200&amp;" - "&amp;C200,"-")</f>
        <v>-</v>
      </c>
      <c r="E200" s="133">
        <v>2325000</v>
      </c>
      <c r="F200" s="49">
        <f t="shared" si="29"/>
        <v>0</v>
      </c>
      <c r="G200" s="49">
        <f t="shared" si="30"/>
        <v>199</v>
      </c>
      <c r="H200" s="48">
        <f t="shared" si="31"/>
        <v>775</v>
      </c>
      <c r="I200" s="50">
        <f>IF($D200="-",0,'STOCK ITEMS'!N244)</f>
        <v>0</v>
      </c>
      <c r="J200" s="50">
        <f>IF($D200="-",0,'STOCK ITEMS'!O244)</f>
        <v>0</v>
      </c>
      <c r="K200" s="50">
        <f>IF($D200="-",0,'STOCK ITEMS'!P244)</f>
        <v>0</v>
      </c>
      <c r="L200" s="51">
        <f>IF($D200="-",0,'STOCK ITEMS'!B244)</f>
        <v>0</v>
      </c>
      <c r="M200" s="48" t="str">
        <f t="shared" si="32"/>
        <v>-</v>
      </c>
      <c r="N200" s="48">
        <f t="shared" si="33"/>
        <v>0</v>
      </c>
    </row>
    <row r="201" spans="1:14" x14ac:dyDescent="0.25">
      <c r="A201" s="52">
        <v>200</v>
      </c>
      <c r="B201" s="48" t="str">
        <f>'STOCK ITEMS'!D245&amp;IF('STOCK ITEMS'!E245="-","",'STOCK ITEMS'!E245)&amp;" "&amp;IF('STOCK ITEMS'!F245="-","",'STOCK ITEMS'!F245)&amp;" "&amp;'STOCK ITEMS'!G245&amp;" "&amp;'STOCK ITEMS'!H245&amp;" "&amp;'STOCK ITEMS'!I245&amp;" "&amp;'STOCK ITEMS'!J245&amp;IF('STOCK ITEMS'!K245="-","",'STOCK ITEMS'!K245)&amp;" "&amp;IF('STOCK ITEMS'!L245="-","",'STOCK ITEMS'!L245)</f>
        <v xml:space="preserve">Z astragal + U strike 7' LH + FB Prep      </v>
      </c>
      <c r="C201" s="48" t="str">
        <f>"(Part #: "&amp;'STOCK ITEMS'!M245&amp;")"</f>
        <v>(Part #: PDZAU70LFB)</v>
      </c>
      <c r="D201" s="13" t="str">
        <f>IF('STOCK ITEMS'!B245&gt;0,B201&amp;" - "&amp;C201,"-")</f>
        <v>-</v>
      </c>
      <c r="E201" s="133">
        <v>2322000</v>
      </c>
      <c r="F201" s="49">
        <f t="shared" si="29"/>
        <v>0</v>
      </c>
      <c r="G201" s="49">
        <f t="shared" si="30"/>
        <v>200</v>
      </c>
      <c r="H201" s="48">
        <f t="shared" si="31"/>
        <v>774</v>
      </c>
      <c r="I201" s="50">
        <f>IF($D201="-",0,'STOCK ITEMS'!N245)</f>
        <v>0</v>
      </c>
      <c r="J201" s="50">
        <f>IF($D201="-",0,'STOCK ITEMS'!O245)</f>
        <v>0</v>
      </c>
      <c r="K201" s="50">
        <f>IF($D201="-",0,'STOCK ITEMS'!P245)</f>
        <v>0</v>
      </c>
      <c r="L201" s="51">
        <f>IF($D201="-",0,'STOCK ITEMS'!B245)</f>
        <v>0</v>
      </c>
      <c r="M201" s="48" t="str">
        <f t="shared" si="32"/>
        <v>-</v>
      </c>
      <c r="N201" s="48">
        <f t="shared" si="33"/>
        <v>0</v>
      </c>
    </row>
    <row r="202" spans="1:14" x14ac:dyDescent="0.25">
      <c r="A202" s="52">
        <v>201</v>
      </c>
      <c r="B202" s="48" t="str">
        <f>'STOCK ITEMS'!D246&amp;IF('STOCK ITEMS'!E246="-","",'STOCK ITEMS'!E246)&amp;" "&amp;IF('STOCK ITEMS'!F246="-","",'STOCK ITEMS'!F246)&amp;" "&amp;'STOCK ITEMS'!G246&amp;" "&amp;'STOCK ITEMS'!H246&amp;" "&amp;'STOCK ITEMS'!I246&amp;" "&amp;'STOCK ITEMS'!J246&amp;IF('STOCK ITEMS'!K246="-","",'STOCK ITEMS'!K246)&amp;" "&amp;IF('STOCK ITEMS'!L246="-","",'STOCK ITEMS'!L246)</f>
        <v xml:space="preserve">Z astragal + U strike 8' RH + FB Prep      </v>
      </c>
      <c r="C202" s="48" t="str">
        <f>"(Part #: "&amp;'STOCK ITEMS'!M246&amp;")"</f>
        <v>(Part #: PDZAU80RFB)</v>
      </c>
      <c r="D202" s="13" t="str">
        <f>IF('STOCK ITEMS'!B246&gt;0,B202&amp;" - "&amp;C202,"-")</f>
        <v>-</v>
      </c>
      <c r="E202" s="133">
        <v>2319000</v>
      </c>
      <c r="F202" s="49">
        <f t="shared" si="29"/>
        <v>0</v>
      </c>
      <c r="G202" s="49">
        <f t="shared" si="30"/>
        <v>201</v>
      </c>
      <c r="H202" s="48">
        <f t="shared" si="31"/>
        <v>773</v>
      </c>
      <c r="I202" s="50">
        <f>IF($D202="-",0,'STOCK ITEMS'!N246)</f>
        <v>0</v>
      </c>
      <c r="J202" s="50">
        <f>IF($D202="-",0,'STOCK ITEMS'!O246)</f>
        <v>0</v>
      </c>
      <c r="K202" s="50">
        <f>IF($D202="-",0,'STOCK ITEMS'!P246)</f>
        <v>0</v>
      </c>
      <c r="L202" s="51">
        <f>IF($D202="-",0,'STOCK ITEMS'!B246)</f>
        <v>0</v>
      </c>
      <c r="M202" s="48" t="str">
        <f t="shared" si="32"/>
        <v>-</v>
      </c>
      <c r="N202" s="48">
        <f t="shared" si="33"/>
        <v>0</v>
      </c>
    </row>
    <row r="203" spans="1:14" x14ac:dyDescent="0.25">
      <c r="A203" s="52">
        <v>202</v>
      </c>
      <c r="B203" s="48" t="str">
        <f>'STOCK ITEMS'!D247&amp;IF('STOCK ITEMS'!E247="-","",'STOCK ITEMS'!E247)&amp;" "&amp;IF('STOCK ITEMS'!F247="-","",'STOCK ITEMS'!F247)&amp;" "&amp;'STOCK ITEMS'!G247&amp;" "&amp;'STOCK ITEMS'!H247&amp;" "&amp;'STOCK ITEMS'!I247&amp;" "&amp;'STOCK ITEMS'!J247&amp;IF('STOCK ITEMS'!K247="-","",'STOCK ITEMS'!K247)&amp;" "&amp;IF('STOCK ITEMS'!L247="-","",'STOCK ITEMS'!L247)</f>
        <v xml:space="preserve">Z astragal + U strike 8' LH + FB Prep      </v>
      </c>
      <c r="C203" s="48" t="str">
        <f>"(Part #: "&amp;'STOCK ITEMS'!M247&amp;")"</f>
        <v>(Part #: PDZAU80LFB)</v>
      </c>
      <c r="D203" s="13" t="str">
        <f>IF('STOCK ITEMS'!B247&gt;0,B203&amp;" - "&amp;C203,"-")</f>
        <v>-</v>
      </c>
      <c r="E203" s="133">
        <v>2316000</v>
      </c>
      <c r="F203" s="49">
        <f t="shared" si="29"/>
        <v>0</v>
      </c>
      <c r="G203" s="49">
        <f t="shared" si="30"/>
        <v>202</v>
      </c>
      <c r="H203" s="48">
        <f t="shared" si="31"/>
        <v>772</v>
      </c>
      <c r="I203" s="50">
        <f>IF($D203="-",0,'STOCK ITEMS'!N247)</f>
        <v>0</v>
      </c>
      <c r="J203" s="50">
        <f>IF($D203="-",0,'STOCK ITEMS'!O247)</f>
        <v>0</v>
      </c>
      <c r="K203" s="50">
        <f>IF($D203="-",0,'STOCK ITEMS'!P247)</f>
        <v>0</v>
      </c>
      <c r="L203" s="51">
        <f>IF($D203="-",0,'STOCK ITEMS'!B247)</f>
        <v>0</v>
      </c>
      <c r="M203" s="48" t="str">
        <f t="shared" si="32"/>
        <v>-</v>
      </c>
      <c r="N203" s="48">
        <f t="shared" si="33"/>
        <v>0</v>
      </c>
    </row>
    <row r="204" spans="1:14" x14ac:dyDescent="0.25">
      <c r="A204" s="52">
        <v>203</v>
      </c>
      <c r="B204" s="48" t="str">
        <f>'STOCK ITEMS'!D248&amp;IF('STOCK ITEMS'!E248="-","",'STOCK ITEMS'!E248)&amp;" "&amp;IF('STOCK ITEMS'!F248="-","",'STOCK ITEMS'!F248)&amp;" "&amp;'STOCK ITEMS'!G248&amp;" "&amp;'STOCK ITEMS'!H248&amp;" "&amp;'STOCK ITEMS'!I248&amp;" "&amp;'STOCK ITEMS'!J248&amp;IF('STOCK ITEMS'!K248="-","",'STOCK ITEMS'!K248)&amp;" "&amp;IF('STOCK ITEMS'!L248="-","",'STOCK ITEMS'!L248)</f>
        <v xml:space="preserve">H astragal 6'8" (call for availability)      </v>
      </c>
      <c r="C204" s="48" t="str">
        <f>"(Part #: "&amp;'STOCK ITEMS'!M248&amp;")"</f>
        <v>(Part #: NON STOCK)</v>
      </c>
      <c r="D204" s="13" t="str">
        <f>IF('STOCK ITEMS'!B248&gt;0,B204&amp;" - "&amp;C204,"-")</f>
        <v>-</v>
      </c>
      <c r="E204" s="133">
        <v>2313000</v>
      </c>
      <c r="F204" s="49">
        <f t="shared" si="29"/>
        <v>0</v>
      </c>
      <c r="G204" s="49">
        <f t="shared" si="30"/>
        <v>203</v>
      </c>
      <c r="H204" s="48">
        <f t="shared" si="31"/>
        <v>771</v>
      </c>
      <c r="I204" s="50">
        <f>IF($D204="-",0,'STOCK ITEMS'!N248)</f>
        <v>0</v>
      </c>
      <c r="J204" s="50">
        <f>IF($D204="-",0,'STOCK ITEMS'!O248)</f>
        <v>0</v>
      </c>
      <c r="K204" s="50">
        <f>IF($D204="-",0,'STOCK ITEMS'!P248)</f>
        <v>0</v>
      </c>
      <c r="L204" s="51">
        <f>IF($D204="-",0,'STOCK ITEMS'!B248)</f>
        <v>0</v>
      </c>
      <c r="M204" s="48" t="str">
        <f t="shared" si="32"/>
        <v>-</v>
      </c>
      <c r="N204" s="48">
        <f t="shared" si="33"/>
        <v>0</v>
      </c>
    </row>
    <row r="205" spans="1:14" x14ac:dyDescent="0.25">
      <c r="A205" s="52">
        <v>204</v>
      </c>
      <c r="B205" s="48" t="str">
        <f>'STOCK ITEMS'!D249&amp;IF('STOCK ITEMS'!E249="-","",'STOCK ITEMS'!E249)&amp;" "&amp;IF('STOCK ITEMS'!F249="-","",'STOCK ITEMS'!F249)&amp;" "&amp;'STOCK ITEMS'!G249&amp;" "&amp;'STOCK ITEMS'!H249&amp;" "&amp;'STOCK ITEMS'!I249&amp;" "&amp;'STOCK ITEMS'!J249&amp;IF('STOCK ITEMS'!K249="-","",'STOCK ITEMS'!K249)&amp;" "&amp;IF('STOCK ITEMS'!L249="-","",'STOCK ITEMS'!L249)</f>
        <v xml:space="preserve">H astragal 7' (call for availability)      </v>
      </c>
      <c r="C205" s="48" t="str">
        <f>"(Part #: "&amp;'STOCK ITEMS'!M249&amp;")"</f>
        <v>(Part #: NON STOCK)</v>
      </c>
      <c r="D205" s="13" t="str">
        <f>IF('STOCK ITEMS'!B249&gt;0,B205&amp;" - "&amp;C205,"-")</f>
        <v>-</v>
      </c>
      <c r="E205" s="133">
        <v>2310000</v>
      </c>
      <c r="F205" s="49">
        <f t="shared" si="29"/>
        <v>0</v>
      </c>
      <c r="G205" s="49">
        <f t="shared" si="30"/>
        <v>204</v>
      </c>
      <c r="H205" s="48">
        <f t="shared" si="31"/>
        <v>770</v>
      </c>
      <c r="I205" s="50">
        <f>IF($D205="-",0,'STOCK ITEMS'!N249)</f>
        <v>0</v>
      </c>
      <c r="J205" s="50">
        <f>IF($D205="-",0,'STOCK ITEMS'!O249)</f>
        <v>0</v>
      </c>
      <c r="K205" s="50">
        <f>IF($D205="-",0,'STOCK ITEMS'!P249)</f>
        <v>0</v>
      </c>
      <c r="L205" s="51">
        <f>IF($D205="-",0,'STOCK ITEMS'!B249)</f>
        <v>0</v>
      </c>
      <c r="M205" s="48" t="str">
        <f t="shared" si="32"/>
        <v>-</v>
      </c>
      <c r="N205" s="48">
        <f t="shared" si="33"/>
        <v>0</v>
      </c>
    </row>
    <row r="206" spans="1:14" x14ac:dyDescent="0.25">
      <c r="A206" s="52">
        <v>205</v>
      </c>
      <c r="B206" s="48" t="str">
        <f>'STOCK ITEMS'!D250&amp;IF('STOCK ITEMS'!E250="-","",'STOCK ITEMS'!E250)&amp;" "&amp;IF('STOCK ITEMS'!F250="-","",'STOCK ITEMS'!F250)&amp;" "&amp;'STOCK ITEMS'!G250&amp;" "&amp;'STOCK ITEMS'!H250&amp;" "&amp;'STOCK ITEMS'!I250&amp;" "&amp;'STOCK ITEMS'!J250&amp;IF('STOCK ITEMS'!K250="-","",'STOCK ITEMS'!K250)&amp;" "&amp;IF('STOCK ITEMS'!L250="-","",'STOCK ITEMS'!L250)</f>
        <v xml:space="preserve">H astragal 8' (call for availability)      </v>
      </c>
      <c r="C206" s="48" t="str">
        <f>"(Part #: "&amp;'STOCK ITEMS'!M250&amp;")"</f>
        <v>(Part #: NON STOCK)</v>
      </c>
      <c r="D206" s="13" t="str">
        <f>IF('STOCK ITEMS'!B250&gt;0,B206&amp;" - "&amp;C206,"-")</f>
        <v>-</v>
      </c>
      <c r="E206" s="133">
        <v>2307000</v>
      </c>
      <c r="F206" s="49">
        <f t="shared" si="29"/>
        <v>0</v>
      </c>
      <c r="G206" s="49">
        <f t="shared" si="30"/>
        <v>205</v>
      </c>
      <c r="H206" s="48">
        <f t="shared" si="31"/>
        <v>769</v>
      </c>
      <c r="I206" s="50">
        <f>IF($D206="-",0,'STOCK ITEMS'!N250)</f>
        <v>0</v>
      </c>
      <c r="J206" s="50">
        <f>IF($D206="-",0,'STOCK ITEMS'!O250)</f>
        <v>0</v>
      </c>
      <c r="K206" s="50">
        <f>IF($D206="-",0,'STOCK ITEMS'!P250)</f>
        <v>0</v>
      </c>
      <c r="L206" s="51">
        <f>IF($D206="-",0,'STOCK ITEMS'!B250)</f>
        <v>0</v>
      </c>
      <c r="M206" s="48" t="str">
        <f t="shared" si="32"/>
        <v>-</v>
      </c>
      <c r="N206" s="48">
        <f t="shared" si="33"/>
        <v>0</v>
      </c>
    </row>
    <row r="207" spans="1:14" x14ac:dyDescent="0.25">
      <c r="A207" s="52">
        <v>206</v>
      </c>
      <c r="B207" s="48" t="str">
        <f>'STOCK ITEMS'!D251&amp;IF('STOCK ITEMS'!E251="-","",'STOCK ITEMS'!E251)&amp;" "&amp;IF('STOCK ITEMS'!F251="-","",'STOCK ITEMS'!F251)&amp;" "&amp;'STOCK ITEMS'!G251&amp;" "&amp;'STOCK ITEMS'!H251&amp;" "&amp;'STOCK ITEMS'!I251&amp;" "&amp;'STOCK ITEMS'!J251&amp;IF('STOCK ITEMS'!K251="-","",'STOCK ITEMS'!K251)&amp;" "&amp;IF('STOCK ITEMS'!L251="-","",'STOCK ITEMS'!L251)</f>
        <v xml:space="preserve">H astragal + U strike 6'8" RH + FB Prep (call for availability)      </v>
      </c>
      <c r="C207" s="48" t="str">
        <f>"(Part #: "&amp;'STOCK ITEMS'!M251&amp;")"</f>
        <v>(Part #: NON STOCK)</v>
      </c>
      <c r="D207" s="13" t="str">
        <f>IF('STOCK ITEMS'!B251&gt;0,B207&amp;" - "&amp;C207,"-")</f>
        <v>-</v>
      </c>
      <c r="E207" s="133">
        <v>2304000</v>
      </c>
      <c r="F207" s="49">
        <f t="shared" si="29"/>
        <v>0</v>
      </c>
      <c r="G207" s="49">
        <f t="shared" si="30"/>
        <v>206</v>
      </c>
      <c r="H207" s="48">
        <f t="shared" si="31"/>
        <v>768</v>
      </c>
      <c r="I207" s="50">
        <f>IF($D207="-",0,'STOCK ITEMS'!N251)</f>
        <v>0</v>
      </c>
      <c r="J207" s="50">
        <f>IF($D207="-",0,'STOCK ITEMS'!O251)</f>
        <v>0</v>
      </c>
      <c r="K207" s="50">
        <f>IF($D207="-",0,'STOCK ITEMS'!P251)</f>
        <v>0</v>
      </c>
      <c r="L207" s="51">
        <f>IF($D207="-",0,'STOCK ITEMS'!B251)</f>
        <v>0</v>
      </c>
      <c r="M207" s="48" t="str">
        <f t="shared" si="32"/>
        <v>-</v>
      </c>
      <c r="N207" s="48">
        <f t="shared" si="33"/>
        <v>0</v>
      </c>
    </row>
    <row r="208" spans="1:14" x14ac:dyDescent="0.25">
      <c r="A208" s="52">
        <v>207</v>
      </c>
      <c r="B208" s="48" t="str">
        <f>'STOCK ITEMS'!D252&amp;IF('STOCK ITEMS'!E252="-","",'STOCK ITEMS'!E252)&amp;" "&amp;IF('STOCK ITEMS'!F252="-","",'STOCK ITEMS'!F252)&amp;" "&amp;'STOCK ITEMS'!G252&amp;" "&amp;'STOCK ITEMS'!H252&amp;" "&amp;'STOCK ITEMS'!I252&amp;" "&amp;'STOCK ITEMS'!J252&amp;IF('STOCK ITEMS'!K252="-","",'STOCK ITEMS'!K252)&amp;" "&amp;IF('STOCK ITEMS'!L252="-","",'STOCK ITEMS'!L252)</f>
        <v xml:space="preserve">H astragal + U strike 7' RH + FB Prep (call for availability)      </v>
      </c>
      <c r="C208" s="48" t="str">
        <f>"(Part #: "&amp;'STOCK ITEMS'!M252&amp;")"</f>
        <v>(Part #: NON STOCK)</v>
      </c>
      <c r="D208" s="13" t="str">
        <f>IF('STOCK ITEMS'!B252&gt;0,B208&amp;" - "&amp;C208,"-")</f>
        <v>-</v>
      </c>
      <c r="E208" s="133">
        <v>2301000</v>
      </c>
      <c r="F208" s="49">
        <f t="shared" si="29"/>
        <v>0</v>
      </c>
      <c r="G208" s="49">
        <f t="shared" si="30"/>
        <v>207</v>
      </c>
      <c r="H208" s="48">
        <f t="shared" si="31"/>
        <v>767</v>
      </c>
      <c r="I208" s="50">
        <f>IF($D208="-",0,'STOCK ITEMS'!N252)</f>
        <v>0</v>
      </c>
      <c r="J208" s="50">
        <f>IF($D208="-",0,'STOCK ITEMS'!O252)</f>
        <v>0</v>
      </c>
      <c r="K208" s="50">
        <f>IF($D208="-",0,'STOCK ITEMS'!P252)</f>
        <v>0</v>
      </c>
      <c r="L208" s="51">
        <f>IF($D208="-",0,'STOCK ITEMS'!B252)</f>
        <v>0</v>
      </c>
      <c r="M208" s="48" t="str">
        <f t="shared" si="32"/>
        <v>-</v>
      </c>
      <c r="N208" s="48">
        <f t="shared" si="33"/>
        <v>0</v>
      </c>
    </row>
    <row r="209" spans="1:14" x14ac:dyDescent="0.25">
      <c r="A209" s="52">
        <v>208</v>
      </c>
      <c r="B209" s="48" t="str">
        <f>'STOCK ITEMS'!D253&amp;IF('STOCK ITEMS'!E253="-","",'STOCK ITEMS'!E253)&amp;" "&amp;IF('STOCK ITEMS'!F253="-","",'STOCK ITEMS'!F253)&amp;" "&amp;'STOCK ITEMS'!G253&amp;" "&amp;'STOCK ITEMS'!H253&amp;" "&amp;'STOCK ITEMS'!I253&amp;" "&amp;'STOCK ITEMS'!J253&amp;IF('STOCK ITEMS'!K253="-","",'STOCK ITEMS'!K253)&amp;" "&amp;IF('STOCK ITEMS'!L253="-","",'STOCK ITEMS'!L253)</f>
        <v xml:space="preserve">H astragal + U strike 8' RH + FB Prep (call for availability)      </v>
      </c>
      <c r="C209" s="48" t="str">
        <f>"(Part #: "&amp;'STOCK ITEMS'!M253&amp;")"</f>
        <v>(Part #: NON STOCK)</v>
      </c>
      <c r="D209" s="13" t="str">
        <f>IF('STOCK ITEMS'!B253&gt;0,B209&amp;" - "&amp;C209,"-")</f>
        <v>-</v>
      </c>
      <c r="E209" s="133">
        <v>2298000</v>
      </c>
      <c r="F209" s="49">
        <f t="shared" si="29"/>
        <v>0</v>
      </c>
      <c r="G209" s="49">
        <f t="shared" si="30"/>
        <v>208</v>
      </c>
      <c r="H209" s="48">
        <f t="shared" si="31"/>
        <v>766</v>
      </c>
      <c r="I209" s="50">
        <f>IF($D209="-",0,'STOCK ITEMS'!N253)</f>
        <v>0</v>
      </c>
      <c r="J209" s="50">
        <f>IF($D209="-",0,'STOCK ITEMS'!O253)</f>
        <v>0</v>
      </c>
      <c r="K209" s="50">
        <f>IF($D209="-",0,'STOCK ITEMS'!P253)</f>
        <v>0</v>
      </c>
      <c r="L209" s="51">
        <f>IF($D209="-",0,'STOCK ITEMS'!B253)</f>
        <v>0</v>
      </c>
      <c r="M209" s="48" t="str">
        <f t="shared" si="32"/>
        <v>-</v>
      </c>
      <c r="N209" s="48">
        <f t="shared" si="33"/>
        <v>0</v>
      </c>
    </row>
    <row r="210" spans="1:14" x14ac:dyDescent="0.25">
      <c r="A210" s="52">
        <v>209</v>
      </c>
      <c r="B210" s="48" t="str">
        <f>'STOCK ITEMS'!D254&amp;IF('STOCK ITEMS'!E254="-","",'STOCK ITEMS'!E254)&amp;" "&amp;IF('STOCK ITEMS'!F254="-","",'STOCK ITEMS'!F254)&amp;" "&amp;'STOCK ITEMS'!G254&amp;" "&amp;'STOCK ITEMS'!H254&amp;" "&amp;'STOCK ITEMS'!I254&amp;" "&amp;'STOCK ITEMS'!J254&amp;IF('STOCK ITEMS'!K254="-","",'STOCK ITEMS'!K254)&amp;" "&amp;IF('STOCK ITEMS'!L254="-","",'STOCK ITEMS'!L254)</f>
        <v xml:space="preserve">Astragal screw #6 x 1/2 (qty 5)      </v>
      </c>
      <c r="C210" s="48" t="str">
        <f>"(Part #: "&amp;'STOCK ITEMS'!M254&amp;")"</f>
        <v>(Part #: PFASCREW)</v>
      </c>
      <c r="D210" s="13" t="str">
        <f>IF('STOCK ITEMS'!B254&gt;0,B210&amp;" - "&amp;C210,"-")</f>
        <v>-</v>
      </c>
      <c r="E210" s="133">
        <v>2295000</v>
      </c>
      <c r="F210" s="49">
        <f t="shared" si="29"/>
        <v>0</v>
      </c>
      <c r="G210" s="49">
        <f t="shared" si="30"/>
        <v>209</v>
      </c>
      <c r="H210" s="48">
        <f t="shared" si="31"/>
        <v>765</v>
      </c>
      <c r="I210" s="50">
        <f>IF($D210="-",0,'STOCK ITEMS'!N254)</f>
        <v>0</v>
      </c>
      <c r="J210" s="50">
        <f>IF($D210="-",0,'STOCK ITEMS'!O254)</f>
        <v>0</v>
      </c>
      <c r="K210" s="50">
        <f>IF($D210="-",0,'STOCK ITEMS'!P254)</f>
        <v>0</v>
      </c>
      <c r="L210" s="51">
        <f>IF($D210="-",0,'STOCK ITEMS'!B254)</f>
        <v>0</v>
      </c>
      <c r="M210" s="48" t="str">
        <f t="shared" si="32"/>
        <v>-</v>
      </c>
      <c r="N210" s="48">
        <f t="shared" si="33"/>
        <v>0</v>
      </c>
    </row>
    <row r="211" spans="1:14" x14ac:dyDescent="0.25">
      <c r="A211" s="52">
        <v>210</v>
      </c>
      <c r="B211" s="48" t="str">
        <f>'STOCK ITEMS'!D255&amp;IF('STOCK ITEMS'!E255="-","",'STOCK ITEMS'!E255)&amp;" "&amp;IF('STOCK ITEMS'!F255="-","",'STOCK ITEMS'!F255)&amp;" "&amp;'STOCK ITEMS'!G255&amp;" "&amp;'STOCK ITEMS'!H255&amp;" "&amp;'STOCK ITEMS'!I255&amp;" "&amp;'STOCK ITEMS'!J255&amp;IF('STOCK ITEMS'!K255="-","",'STOCK ITEMS'!K255)&amp;" "&amp;IF('STOCK ITEMS'!L255="-","",'STOCK ITEMS'!L255)</f>
        <v xml:space="preserve">Top &amp; bottom channel 3' (TC-430)      </v>
      </c>
      <c r="C211" s="48" t="str">
        <f>"(Part #: "&amp;'STOCK ITEMS'!M255&amp;")"</f>
        <v>(Part #: PDTC3)</v>
      </c>
      <c r="D211" s="13" t="str">
        <f>IF('STOCK ITEMS'!B255&gt;0,B211&amp;" - "&amp;C211,"-")</f>
        <v>-</v>
      </c>
      <c r="E211" s="133">
        <v>2292000</v>
      </c>
      <c r="F211" s="49">
        <f t="shared" si="29"/>
        <v>0</v>
      </c>
      <c r="G211" s="49">
        <f t="shared" si="30"/>
        <v>210</v>
      </c>
      <c r="H211" s="48">
        <f t="shared" si="31"/>
        <v>764</v>
      </c>
      <c r="I211" s="50">
        <f>IF($D211="-",0,'STOCK ITEMS'!N255)</f>
        <v>0</v>
      </c>
      <c r="J211" s="50">
        <f>IF($D211="-",0,'STOCK ITEMS'!O255)</f>
        <v>0</v>
      </c>
      <c r="K211" s="50">
        <f>IF($D211="-",0,'STOCK ITEMS'!P255)</f>
        <v>0</v>
      </c>
      <c r="L211" s="51">
        <f>IF($D211="-",0,'STOCK ITEMS'!B255)</f>
        <v>0</v>
      </c>
      <c r="M211" s="48" t="str">
        <f t="shared" si="32"/>
        <v>-</v>
      </c>
      <c r="N211" s="48">
        <f t="shared" si="33"/>
        <v>0</v>
      </c>
    </row>
    <row r="212" spans="1:14" x14ac:dyDescent="0.25">
      <c r="A212" s="52">
        <v>211</v>
      </c>
      <c r="B212" s="48" t="str">
        <f>'STOCK ITEMS'!D256&amp;IF('STOCK ITEMS'!E256="-","",'STOCK ITEMS'!E256)&amp;" "&amp;IF('STOCK ITEMS'!F256="-","",'STOCK ITEMS'!F256)&amp;" "&amp;'STOCK ITEMS'!G256&amp;" "&amp;'STOCK ITEMS'!H256&amp;" "&amp;'STOCK ITEMS'!I256&amp;" "&amp;'STOCK ITEMS'!J256&amp;IF('STOCK ITEMS'!K256="-","",'STOCK ITEMS'!K256)&amp;" "&amp;IF('STOCK ITEMS'!L256="-","",'STOCK ITEMS'!L256)</f>
        <v xml:space="preserve">Top &amp; bottom channel 4' (TC-440)      </v>
      </c>
      <c r="C212" s="48" t="str">
        <f>"(Part #: "&amp;'STOCK ITEMS'!M256&amp;")"</f>
        <v>(Part #: PDTC4)</v>
      </c>
      <c r="D212" s="13" t="str">
        <f>IF('STOCK ITEMS'!B256&gt;0,B212&amp;" - "&amp;C212,"-")</f>
        <v>-</v>
      </c>
      <c r="E212" s="133">
        <v>2289000</v>
      </c>
      <c r="F212" s="49">
        <f t="shared" si="29"/>
        <v>0</v>
      </c>
      <c r="G212" s="49">
        <f t="shared" si="30"/>
        <v>211</v>
      </c>
      <c r="H212" s="48">
        <f t="shared" si="31"/>
        <v>763</v>
      </c>
      <c r="I212" s="50">
        <f>IF($D212="-",0,'STOCK ITEMS'!N256)</f>
        <v>0</v>
      </c>
      <c r="J212" s="50">
        <f>IF($D212="-",0,'STOCK ITEMS'!O256)</f>
        <v>0</v>
      </c>
      <c r="K212" s="50">
        <f>IF($D212="-",0,'STOCK ITEMS'!P256)</f>
        <v>0</v>
      </c>
      <c r="L212" s="51">
        <f>IF($D212="-",0,'STOCK ITEMS'!B256)</f>
        <v>0</v>
      </c>
      <c r="M212" s="48" t="str">
        <f t="shared" si="32"/>
        <v>-</v>
      </c>
      <c r="N212" s="48">
        <f t="shared" si="33"/>
        <v>0</v>
      </c>
    </row>
    <row r="213" spans="1:14" x14ac:dyDescent="0.25">
      <c r="A213" s="52">
        <v>212</v>
      </c>
      <c r="B213" s="48" t="str">
        <f>'STOCK ITEMS'!D257&amp;IF('STOCK ITEMS'!E257="-","",'STOCK ITEMS'!E257)&amp;" "&amp;IF('STOCK ITEMS'!F257="-","",'STOCK ITEMS'!F257)&amp;" "&amp;'STOCK ITEMS'!G257&amp;" "&amp;'STOCK ITEMS'!H257&amp;" "&amp;'STOCK ITEMS'!I257&amp;" "&amp;'STOCK ITEMS'!J257&amp;IF('STOCK ITEMS'!K257="-","",'STOCK ITEMS'!K257)&amp;" "&amp;IF('STOCK ITEMS'!L257="-","",'STOCK ITEMS'!L257)</f>
        <v xml:space="preserve">Top channel 10' (TC4100)      </v>
      </c>
      <c r="C213" s="48" t="str">
        <f>"(Part #: "&amp;'STOCK ITEMS'!M257&amp;")"</f>
        <v>(Part #: PDC10)</v>
      </c>
      <c r="D213" s="13" t="str">
        <f>IF('STOCK ITEMS'!B257&gt;0,B213&amp;" - "&amp;C213,"-")</f>
        <v>-</v>
      </c>
      <c r="E213" s="133">
        <v>2286000</v>
      </c>
      <c r="F213" s="49">
        <f t="shared" si="29"/>
        <v>0</v>
      </c>
      <c r="G213" s="49">
        <f t="shared" si="30"/>
        <v>212</v>
      </c>
      <c r="H213" s="48">
        <f t="shared" si="31"/>
        <v>762</v>
      </c>
      <c r="I213" s="50">
        <f>IF($D213="-",0,'STOCK ITEMS'!N257)</f>
        <v>0</v>
      </c>
      <c r="J213" s="50">
        <f>IF($D213="-",0,'STOCK ITEMS'!O257)</f>
        <v>0</v>
      </c>
      <c r="K213" s="50">
        <f>IF($D213="-",0,'STOCK ITEMS'!P257)</f>
        <v>0</v>
      </c>
      <c r="L213" s="51">
        <f>IF($D213="-",0,'STOCK ITEMS'!B257)</f>
        <v>0</v>
      </c>
      <c r="M213" s="48" t="str">
        <f t="shared" si="32"/>
        <v>-</v>
      </c>
      <c r="N213" s="48">
        <f t="shared" si="33"/>
        <v>0</v>
      </c>
    </row>
    <row r="214" spans="1:14" x14ac:dyDescent="0.25">
      <c r="A214" s="52">
        <v>213</v>
      </c>
      <c r="B214" s="48" t="str">
        <f>'STOCK ITEMS'!D258&amp;IF('STOCK ITEMS'!E258="-","",'STOCK ITEMS'!E258)&amp;" "&amp;IF('STOCK ITEMS'!F258="-","",'STOCK ITEMS'!F258)&amp;" "&amp;'STOCK ITEMS'!G258&amp;" "&amp;'STOCK ITEMS'!H258&amp;" "&amp;'STOCK ITEMS'!I258&amp;" "&amp;'STOCK ITEMS'!J258&amp;IF('STOCK ITEMS'!K258="-","",'STOCK ITEMS'!K258)&amp;" "&amp;IF('STOCK ITEMS'!L258="-","",'STOCK ITEMS'!L258)</f>
        <v xml:space="preserve">6' Channel reinforcement for cutouts      </v>
      </c>
      <c r="C214" s="48" t="str">
        <f>"(Part #: "&amp;'STOCK ITEMS'!M258&amp;")"</f>
        <v>(Part #: PDCOC)</v>
      </c>
      <c r="D214" s="13" t="str">
        <f>IF('STOCK ITEMS'!B258&gt;0,B214&amp;" - "&amp;C214,"-")</f>
        <v>-</v>
      </c>
      <c r="E214" s="133">
        <v>2283000</v>
      </c>
      <c r="F214" s="49">
        <f t="shared" si="29"/>
        <v>0</v>
      </c>
      <c r="G214" s="49">
        <f t="shared" si="30"/>
        <v>213</v>
      </c>
      <c r="H214" s="48">
        <f t="shared" si="31"/>
        <v>761</v>
      </c>
      <c r="I214" s="50">
        <f>IF($D214="-",0,'STOCK ITEMS'!N258)</f>
        <v>0</v>
      </c>
      <c r="J214" s="50">
        <f>IF($D214="-",0,'STOCK ITEMS'!O258)</f>
        <v>0</v>
      </c>
      <c r="K214" s="50">
        <f>IF($D214="-",0,'STOCK ITEMS'!P258)</f>
        <v>0</v>
      </c>
      <c r="L214" s="51">
        <f>IF($D214="-",0,'STOCK ITEMS'!B258)</f>
        <v>0</v>
      </c>
      <c r="M214" s="48" t="str">
        <f t="shared" si="32"/>
        <v>-</v>
      </c>
      <c r="N214" s="48">
        <f t="shared" si="33"/>
        <v>0</v>
      </c>
    </row>
    <row r="215" spans="1:14" x14ac:dyDescent="0.25">
      <c r="A215" s="52">
        <v>214</v>
      </c>
      <c r="B215" s="48" t="str">
        <f>'STOCK ITEMS'!D259&amp;IF('STOCK ITEMS'!E259="-","",'STOCK ITEMS'!E259)&amp;" "&amp;IF('STOCK ITEMS'!F259="-","",'STOCK ITEMS'!F259)&amp;" "&amp;'STOCK ITEMS'!G259&amp;" "&amp;'STOCK ITEMS'!H259&amp;" "&amp;'STOCK ITEMS'!I259&amp;" "&amp;'STOCK ITEMS'!J259&amp;IF('STOCK ITEMS'!K259="-","",'STOCK ITEMS'!K259)&amp;" "&amp;IF('STOCK ITEMS'!L259="-","",'STOCK ITEMS'!L259)</f>
        <v xml:space="preserve">Door conversion style (DCS)      </v>
      </c>
      <c r="C215" s="48" t="str">
        <f>"(Part #: "&amp;'STOCK ITEMS'!M259&amp;")"</f>
        <v>(Part #: PDDCS)</v>
      </c>
      <c r="D215" s="13" t="str">
        <f>IF('STOCK ITEMS'!B259&gt;0,B215&amp;" - "&amp;C215,"-")</f>
        <v>-</v>
      </c>
      <c r="E215" s="133">
        <v>2280000</v>
      </c>
      <c r="F215" s="49">
        <f t="shared" si="29"/>
        <v>0</v>
      </c>
      <c r="G215" s="49">
        <f t="shared" si="30"/>
        <v>214</v>
      </c>
      <c r="H215" s="48">
        <f t="shared" si="31"/>
        <v>760</v>
      </c>
      <c r="I215" s="50">
        <f>IF($D215="-",0,'STOCK ITEMS'!N259)</f>
        <v>0</v>
      </c>
      <c r="J215" s="50">
        <f>IF($D215="-",0,'STOCK ITEMS'!O259)</f>
        <v>0</v>
      </c>
      <c r="K215" s="50">
        <f>IF($D215="-",0,'STOCK ITEMS'!P259)</f>
        <v>0</v>
      </c>
      <c r="L215" s="51">
        <f>IF($D215="-",0,'STOCK ITEMS'!B259)</f>
        <v>0</v>
      </c>
      <c r="M215" s="48" t="str">
        <f t="shared" si="32"/>
        <v>-</v>
      </c>
      <c r="N215" s="48">
        <f t="shared" si="33"/>
        <v>0</v>
      </c>
    </row>
    <row r="216" spans="1:14" x14ac:dyDescent="0.25">
      <c r="A216" s="52">
        <v>215</v>
      </c>
      <c r="B216" s="48" t="str">
        <f>'STOCK ITEMS'!D260&amp;IF('STOCK ITEMS'!E260="-","",'STOCK ITEMS'!E260)&amp;" "&amp;IF('STOCK ITEMS'!F260="-","",'STOCK ITEMS'!F260)&amp;" "&amp;'STOCK ITEMS'!G260&amp;" "&amp;'STOCK ITEMS'!H260&amp;" "&amp;'STOCK ITEMS'!I260&amp;" "&amp;'STOCK ITEMS'!J260&amp;IF('STOCK ITEMS'!K260="-","",'STOCK ITEMS'!K260)&amp;" "&amp;IF('STOCK ITEMS'!L260="-","",'STOCK ITEMS'!L260)</f>
        <v xml:space="preserve">Door caps 30 (metal snap in)      </v>
      </c>
      <c r="C216" s="48" t="str">
        <f>"(Part #: "&amp;'STOCK ITEMS'!M260&amp;")"</f>
        <v>(Part #: PDSICAP30)</v>
      </c>
      <c r="D216" s="13" t="str">
        <f>IF('STOCK ITEMS'!B260&gt;0,B216&amp;" - "&amp;C216,"-")</f>
        <v>-</v>
      </c>
      <c r="E216" s="133">
        <v>2277000</v>
      </c>
      <c r="F216" s="49">
        <f t="shared" si="29"/>
        <v>0</v>
      </c>
      <c r="G216" s="49">
        <f t="shared" si="30"/>
        <v>215</v>
      </c>
      <c r="H216" s="48">
        <f t="shared" si="31"/>
        <v>759</v>
      </c>
      <c r="I216" s="50">
        <f>IF($D216="-",0,'STOCK ITEMS'!N260)</f>
        <v>0</v>
      </c>
      <c r="J216" s="50">
        <f>IF($D216="-",0,'STOCK ITEMS'!O260)</f>
        <v>0</v>
      </c>
      <c r="K216" s="50">
        <f>IF($D216="-",0,'STOCK ITEMS'!P260)</f>
        <v>0</v>
      </c>
      <c r="L216" s="51">
        <f>IF($D216="-",0,'STOCK ITEMS'!B260)</f>
        <v>0</v>
      </c>
      <c r="M216" s="48" t="str">
        <f t="shared" si="32"/>
        <v>-</v>
      </c>
      <c r="N216" s="48">
        <f t="shared" si="33"/>
        <v>0</v>
      </c>
    </row>
    <row r="217" spans="1:14" x14ac:dyDescent="0.25">
      <c r="A217" s="52">
        <v>216</v>
      </c>
      <c r="B217" s="48" t="str">
        <f>'STOCK ITEMS'!D261&amp;IF('STOCK ITEMS'!E261="-","",'STOCK ITEMS'!E261)&amp;" "&amp;IF('STOCK ITEMS'!F261="-","",'STOCK ITEMS'!F261)&amp;" "&amp;'STOCK ITEMS'!G261&amp;" "&amp;'STOCK ITEMS'!H261&amp;" "&amp;'STOCK ITEMS'!I261&amp;" "&amp;'STOCK ITEMS'!J261&amp;IF('STOCK ITEMS'!K261="-","",'STOCK ITEMS'!K261)&amp;" "&amp;IF('STOCK ITEMS'!L261="-","",'STOCK ITEMS'!L261)</f>
        <v xml:space="preserve">Door caps 40 (metal snap in)      </v>
      </c>
      <c r="C217" s="48" t="str">
        <f>"(Part #: "&amp;'STOCK ITEMS'!M261&amp;")"</f>
        <v>(Part #: PDSICAP40)</v>
      </c>
      <c r="D217" s="13" t="str">
        <f>IF('STOCK ITEMS'!B261&gt;0,B217&amp;" - "&amp;C217,"-")</f>
        <v>-</v>
      </c>
      <c r="E217" s="133">
        <v>2274000</v>
      </c>
      <c r="F217" s="49">
        <f t="shared" si="29"/>
        <v>0</v>
      </c>
      <c r="G217" s="49">
        <f t="shared" si="30"/>
        <v>216</v>
      </c>
      <c r="H217" s="48">
        <f t="shared" si="31"/>
        <v>758</v>
      </c>
      <c r="I217" s="50">
        <f>IF($D217="-",0,'STOCK ITEMS'!N261)</f>
        <v>0</v>
      </c>
      <c r="J217" s="50">
        <f>IF($D217="-",0,'STOCK ITEMS'!O261)</f>
        <v>0</v>
      </c>
      <c r="K217" s="50">
        <f>IF($D217="-",0,'STOCK ITEMS'!P261)</f>
        <v>0</v>
      </c>
      <c r="L217" s="51">
        <f>IF($D217="-",0,'STOCK ITEMS'!B261)</f>
        <v>0</v>
      </c>
      <c r="M217" s="48" t="str">
        <f t="shared" si="32"/>
        <v>-</v>
      </c>
      <c r="N217" s="48">
        <f t="shared" si="33"/>
        <v>0</v>
      </c>
    </row>
    <row r="218" spans="1:14" x14ac:dyDescent="0.25">
      <c r="A218" s="52">
        <v>217</v>
      </c>
      <c r="B218" s="48" t="str">
        <f>'STOCK ITEMS'!D262&amp;IF('STOCK ITEMS'!E262="-","",'STOCK ITEMS'!E262)&amp;" "&amp;IF('STOCK ITEMS'!F262="-","",'STOCK ITEMS'!F262)&amp;" "&amp;'STOCK ITEMS'!G262&amp;" "&amp;'STOCK ITEMS'!H262&amp;" "&amp;'STOCK ITEMS'!I262&amp;" "&amp;'STOCK ITEMS'!J262&amp;IF('STOCK ITEMS'!K262="-","",'STOCK ITEMS'!K262)&amp;" "&amp;IF('STOCK ITEMS'!L262="-","",'STOCK ITEMS'!L262)</f>
        <v xml:space="preserve">Door caps 30 w/ holes (metal snap in)      </v>
      </c>
      <c r="C218" s="48" t="str">
        <f>"(Part #: "&amp;'STOCK ITEMS'!M262&amp;")"</f>
        <v>(Part #: PDSICAP30WH)</v>
      </c>
      <c r="D218" s="13" t="str">
        <f>IF('STOCK ITEMS'!B262&gt;0,B218&amp;" - "&amp;C218,"-")</f>
        <v>-</v>
      </c>
      <c r="E218" s="133">
        <v>2271000</v>
      </c>
      <c r="F218" s="49">
        <f t="shared" si="29"/>
        <v>0</v>
      </c>
      <c r="G218" s="49">
        <f t="shared" si="30"/>
        <v>217</v>
      </c>
      <c r="H218" s="48">
        <f t="shared" si="31"/>
        <v>757</v>
      </c>
      <c r="I218" s="50">
        <f>IF($D218="-",0,'STOCK ITEMS'!N262)</f>
        <v>0</v>
      </c>
      <c r="J218" s="50">
        <f>IF($D218="-",0,'STOCK ITEMS'!O262)</f>
        <v>0</v>
      </c>
      <c r="K218" s="50">
        <f>IF($D218="-",0,'STOCK ITEMS'!P262)</f>
        <v>0</v>
      </c>
      <c r="L218" s="51">
        <f>IF($D218="-",0,'STOCK ITEMS'!B262)</f>
        <v>0</v>
      </c>
      <c r="M218" s="48" t="str">
        <f t="shared" si="32"/>
        <v>-</v>
      </c>
      <c r="N218" s="48">
        <f t="shared" si="33"/>
        <v>0</v>
      </c>
    </row>
    <row r="219" spans="1:14" x14ac:dyDescent="0.25">
      <c r="A219" s="52">
        <v>218</v>
      </c>
      <c r="B219" s="48" t="str">
        <f>'STOCK ITEMS'!D263&amp;IF('STOCK ITEMS'!E263="-","",'STOCK ITEMS'!E263)&amp;" "&amp;IF('STOCK ITEMS'!F263="-","",'STOCK ITEMS'!F263)&amp;" "&amp;'STOCK ITEMS'!G263&amp;" "&amp;'STOCK ITEMS'!H263&amp;" "&amp;'STOCK ITEMS'!I263&amp;" "&amp;'STOCK ITEMS'!J263&amp;IF('STOCK ITEMS'!K263="-","",'STOCK ITEMS'!K263)&amp;" "&amp;IF('STOCK ITEMS'!L263="-","",'STOCK ITEMS'!L263)</f>
        <v xml:space="preserve">Door caps 40 w/ holes (metal snap in)      </v>
      </c>
      <c r="C219" s="48" t="str">
        <f>"(Part #: "&amp;'STOCK ITEMS'!M263&amp;")"</f>
        <v>(Part #: PDSICAP40WH)</v>
      </c>
      <c r="D219" s="13" t="str">
        <f>IF('STOCK ITEMS'!B263&gt;0,B219&amp;" - "&amp;C219,"-")</f>
        <v>-</v>
      </c>
      <c r="E219" s="133">
        <v>2268000</v>
      </c>
      <c r="F219" s="49">
        <f t="shared" si="29"/>
        <v>0</v>
      </c>
      <c r="G219" s="49">
        <f t="shared" si="30"/>
        <v>218</v>
      </c>
      <c r="H219" s="48">
        <f t="shared" si="31"/>
        <v>756</v>
      </c>
      <c r="I219" s="50">
        <f>IF($D219="-",0,'STOCK ITEMS'!N263)</f>
        <v>0</v>
      </c>
      <c r="J219" s="50">
        <f>IF($D219="-",0,'STOCK ITEMS'!O263)</f>
        <v>0</v>
      </c>
      <c r="K219" s="50">
        <f>IF($D219="-",0,'STOCK ITEMS'!P263)</f>
        <v>0</v>
      </c>
      <c r="L219" s="51">
        <f>IF($D219="-",0,'STOCK ITEMS'!B263)</f>
        <v>0</v>
      </c>
      <c r="M219" s="48" t="str">
        <f t="shared" si="32"/>
        <v>-</v>
      </c>
      <c r="N219" s="48">
        <f t="shared" si="33"/>
        <v>0</v>
      </c>
    </row>
    <row r="220" spans="1:14" x14ac:dyDescent="0.25">
      <c r="A220" s="52">
        <v>219</v>
      </c>
      <c r="B220" s="48" t="str">
        <f>'STOCK ITEMS'!D264&amp;IF('STOCK ITEMS'!E264="-","",'STOCK ITEMS'!E264)&amp;" "&amp;IF('STOCK ITEMS'!F264="-","",'STOCK ITEMS'!F264)&amp;" "&amp;'STOCK ITEMS'!G264&amp;" "&amp;'STOCK ITEMS'!H264&amp;" "&amp;'STOCK ITEMS'!I264&amp;" "&amp;'STOCK ITEMS'!J264&amp;IF('STOCK ITEMS'!K264="-","",'STOCK ITEMS'!K264)&amp;" "&amp;IF('STOCK ITEMS'!L264="-","",'STOCK ITEMS'!L264)</f>
        <v xml:space="preserve">FCS cap to flush door top (30)      </v>
      </c>
      <c r="C220" s="48" t="str">
        <f>"(Part #: "&amp;'STOCK ITEMS'!M264&amp;")"</f>
        <v>(Part #: PDCAP30)</v>
      </c>
      <c r="D220" s="13" t="str">
        <f>IF('STOCK ITEMS'!B264&gt;0,B220&amp;" - "&amp;C220,"-")</f>
        <v>-</v>
      </c>
      <c r="E220" s="133">
        <v>2265000</v>
      </c>
      <c r="F220" s="49">
        <f t="shared" si="29"/>
        <v>0</v>
      </c>
      <c r="G220" s="49">
        <f t="shared" si="30"/>
        <v>219</v>
      </c>
      <c r="H220" s="48">
        <f t="shared" si="31"/>
        <v>755</v>
      </c>
      <c r="I220" s="50">
        <f>IF($D220="-",0,'STOCK ITEMS'!N264)</f>
        <v>0</v>
      </c>
      <c r="J220" s="50">
        <f>IF($D220="-",0,'STOCK ITEMS'!O264)</f>
        <v>0</v>
      </c>
      <c r="K220" s="50">
        <f>IF($D220="-",0,'STOCK ITEMS'!P264)</f>
        <v>0</v>
      </c>
      <c r="L220" s="51">
        <f>IF($D220="-",0,'STOCK ITEMS'!B264)</f>
        <v>0</v>
      </c>
      <c r="M220" s="48" t="str">
        <f t="shared" si="32"/>
        <v>-</v>
      </c>
      <c r="N220" s="48">
        <f t="shared" si="33"/>
        <v>0</v>
      </c>
    </row>
    <row r="221" spans="1:14" x14ac:dyDescent="0.25">
      <c r="A221" s="52">
        <v>220</v>
      </c>
      <c r="B221" s="48" t="str">
        <f>'STOCK ITEMS'!D265&amp;IF('STOCK ITEMS'!E265="-","",'STOCK ITEMS'!E265)&amp;" "&amp;IF('STOCK ITEMS'!F265="-","",'STOCK ITEMS'!F265)&amp;" "&amp;'STOCK ITEMS'!G265&amp;" "&amp;'STOCK ITEMS'!H265&amp;" "&amp;'STOCK ITEMS'!I265&amp;" "&amp;'STOCK ITEMS'!J265&amp;IF('STOCK ITEMS'!K265="-","",'STOCK ITEMS'!K265)&amp;" "&amp;IF('STOCK ITEMS'!L265="-","",'STOCK ITEMS'!L265)</f>
        <v xml:space="preserve">8" Dutch shelf (30)      </v>
      </c>
      <c r="C221" s="48" t="str">
        <f>"(Part #: "&amp;'STOCK ITEMS'!M265&amp;")"</f>
        <v>(Part #: DS0830)</v>
      </c>
      <c r="D221" s="13" t="str">
        <f>IF('STOCK ITEMS'!B265&gt;0,B221&amp;" - "&amp;C221,"-")</f>
        <v>-</v>
      </c>
      <c r="E221" s="133">
        <v>2262000</v>
      </c>
      <c r="F221" s="49">
        <f t="shared" si="29"/>
        <v>0</v>
      </c>
      <c r="G221" s="49">
        <f t="shared" si="30"/>
        <v>220</v>
      </c>
      <c r="H221" s="48">
        <f t="shared" si="31"/>
        <v>754</v>
      </c>
      <c r="I221" s="50">
        <f>IF($D221="-",0,'STOCK ITEMS'!N265)</f>
        <v>0</v>
      </c>
      <c r="J221" s="50">
        <f>IF($D221="-",0,'STOCK ITEMS'!O265)</f>
        <v>0</v>
      </c>
      <c r="K221" s="50">
        <f>IF($D221="-",0,'STOCK ITEMS'!P265)</f>
        <v>0</v>
      </c>
      <c r="L221" s="51">
        <f>IF($D221="-",0,'STOCK ITEMS'!B265)</f>
        <v>0</v>
      </c>
      <c r="M221" s="48" t="str">
        <f t="shared" si="32"/>
        <v>-</v>
      </c>
      <c r="N221" s="48">
        <f t="shared" si="33"/>
        <v>0</v>
      </c>
    </row>
    <row r="222" spans="1:14" x14ac:dyDescent="0.25">
      <c r="A222" s="52">
        <v>221</v>
      </c>
      <c r="B222" s="48" t="s">
        <v>2</v>
      </c>
      <c r="C222" s="48" t="s">
        <v>2</v>
      </c>
      <c r="D222" s="13" t="s">
        <v>2</v>
      </c>
      <c r="E222" s="133">
        <v>2259000</v>
      </c>
      <c r="F222" s="49">
        <f t="shared" si="29"/>
        <v>0</v>
      </c>
      <c r="G222" s="49">
        <f t="shared" si="30"/>
        <v>221</v>
      </c>
      <c r="H222" s="48">
        <f t="shared" si="31"/>
        <v>753</v>
      </c>
      <c r="I222" s="50">
        <f>IF($D222="-",0,'STOCK ITEMS'!N266)</f>
        <v>0</v>
      </c>
      <c r="J222" s="50">
        <f>IF($D222="-",0,'STOCK ITEMS'!O266)</f>
        <v>0</v>
      </c>
      <c r="K222" s="50">
        <f>IF($D222="-",0,'STOCK ITEMS'!P266)</f>
        <v>0</v>
      </c>
      <c r="L222" s="51">
        <f>IF($D222="-",0,'STOCK ITEMS'!B266)</f>
        <v>0</v>
      </c>
      <c r="M222" s="48" t="str">
        <f t="shared" si="32"/>
        <v>-</v>
      </c>
      <c r="N222" s="48">
        <f t="shared" si="33"/>
        <v>0</v>
      </c>
    </row>
    <row r="223" spans="1:14" x14ac:dyDescent="0.25">
      <c r="A223" s="52">
        <v>222</v>
      </c>
      <c r="B223" s="48" t="s">
        <v>2</v>
      </c>
      <c r="C223" s="48" t="s">
        <v>2</v>
      </c>
      <c r="D223" s="13" t="s">
        <v>2</v>
      </c>
      <c r="E223" s="133">
        <v>2256000</v>
      </c>
      <c r="F223" s="49">
        <f t="shared" si="29"/>
        <v>0</v>
      </c>
      <c r="G223" s="49">
        <f t="shared" si="30"/>
        <v>222</v>
      </c>
      <c r="H223" s="48">
        <f t="shared" si="31"/>
        <v>752</v>
      </c>
      <c r="I223" s="50">
        <f>IF($D223="-",0,'STOCK ITEMS'!N267)</f>
        <v>0</v>
      </c>
      <c r="J223" s="50">
        <f>IF($D223="-",0,'STOCK ITEMS'!O267)</f>
        <v>0</v>
      </c>
      <c r="K223" s="50">
        <f>IF($D223="-",0,'STOCK ITEMS'!P267)</f>
        <v>0</v>
      </c>
      <c r="L223" s="51">
        <f>IF($D223="-",0,'STOCK ITEMS'!B267)</f>
        <v>0</v>
      </c>
      <c r="M223" s="48" t="str">
        <f t="shared" si="32"/>
        <v>-</v>
      </c>
      <c r="N223" s="48">
        <f t="shared" si="33"/>
        <v>0</v>
      </c>
    </row>
    <row r="224" spans="1:14" x14ac:dyDescent="0.25">
      <c r="A224" s="52">
        <v>223</v>
      </c>
      <c r="B224" s="48" t="s">
        <v>2</v>
      </c>
      <c r="C224" s="48" t="s">
        <v>2</v>
      </c>
      <c r="D224" s="13" t="s">
        <v>2</v>
      </c>
      <c r="E224" s="133">
        <v>2253000</v>
      </c>
      <c r="F224" s="49">
        <f t="shared" si="29"/>
        <v>0</v>
      </c>
      <c r="G224" s="49">
        <f t="shared" si="30"/>
        <v>223</v>
      </c>
      <c r="H224" s="48">
        <f t="shared" si="31"/>
        <v>751</v>
      </c>
      <c r="I224" s="50">
        <f>IF($D224="-",0,'STOCK ITEMS'!N268)</f>
        <v>0</v>
      </c>
      <c r="J224" s="50">
        <f>IF($D224="-",0,'STOCK ITEMS'!O268)</f>
        <v>0</v>
      </c>
      <c r="K224" s="50">
        <f>IF($D224="-",0,'STOCK ITEMS'!P268)</f>
        <v>0</v>
      </c>
      <c r="L224" s="51">
        <f>IF($D224="-",0,'STOCK ITEMS'!B268)</f>
        <v>0</v>
      </c>
      <c r="M224" s="48" t="str">
        <f t="shared" si="32"/>
        <v>-</v>
      </c>
      <c r="N224" s="48">
        <f t="shared" si="33"/>
        <v>0</v>
      </c>
    </row>
    <row r="225" spans="1:14" x14ac:dyDescent="0.25">
      <c r="A225" s="52">
        <v>224</v>
      </c>
      <c r="B225" s="48" t="str">
        <f>'STOCK ITEMS'!D269&amp;IF('STOCK ITEMS'!E269="-","",'STOCK ITEMS'!E269)&amp;" "&amp;IF('STOCK ITEMS'!F269="-","",'STOCK ITEMS'!F269)&amp;" "&amp;'STOCK ITEMS'!G269&amp;" "&amp;'STOCK ITEMS'!H269&amp;" "&amp;'STOCK ITEMS'!I269&amp;" "&amp;'STOCK ITEMS'!J269&amp;IF('STOCK ITEMS'!K269="-","",'STOCK ITEMS'!K269)&amp;" "&amp;IF('STOCK ITEMS'!L269="-","",'STOCK ITEMS'!L269)</f>
        <v xml:space="preserve">Wire (case = 500)      </v>
      </c>
      <c r="C225" s="48" t="str">
        <f>"(Part #: "&amp;'STOCK ITEMS'!M269&amp;")"</f>
        <v>(Part #: PFMWA)</v>
      </c>
      <c r="D225" s="13" t="str">
        <f>IF('STOCK ITEMS'!B269&gt;0,B225&amp;" - "&amp;C225,"-")</f>
        <v>-</v>
      </c>
      <c r="E225" s="133">
        <v>2250000</v>
      </c>
      <c r="F225" s="49">
        <f t="shared" si="29"/>
        <v>0</v>
      </c>
      <c r="G225" s="49">
        <f t="shared" si="30"/>
        <v>224</v>
      </c>
      <c r="H225" s="48">
        <f t="shared" si="31"/>
        <v>750</v>
      </c>
      <c r="I225" s="50">
        <f>IF($D225="-",0,'STOCK ITEMS'!N269)</f>
        <v>0</v>
      </c>
      <c r="J225" s="50">
        <f>IF($D225="-",0,'STOCK ITEMS'!O269)</f>
        <v>0</v>
      </c>
      <c r="K225" s="50">
        <f>IF($D225="-",0,'STOCK ITEMS'!P269)</f>
        <v>0</v>
      </c>
      <c r="L225" s="51">
        <f>IF($D225="-",0,'STOCK ITEMS'!B269)</f>
        <v>0</v>
      </c>
      <c r="M225" s="48" t="str">
        <f t="shared" si="32"/>
        <v>-</v>
      </c>
      <c r="N225" s="48">
        <f t="shared" si="33"/>
        <v>0</v>
      </c>
    </row>
    <row r="226" spans="1:14" x14ac:dyDescent="0.25">
      <c r="A226" s="52">
        <v>225</v>
      </c>
      <c r="B226" s="48" t="str">
        <f>'STOCK ITEMS'!D270&amp;IF('STOCK ITEMS'!E270="-","",'STOCK ITEMS'!E270)&amp;" "&amp;IF('STOCK ITEMS'!F270="-","",'STOCK ITEMS'!F270)&amp;" "&amp;'STOCK ITEMS'!G270&amp;" "&amp;'STOCK ITEMS'!H270&amp;" "&amp;'STOCK ITEMS'!I270&amp;" "&amp;'STOCK ITEMS'!J270&amp;IF('STOCK ITEMS'!K270="-","",'STOCK ITEMS'!K270)&amp;" "&amp;IF('STOCK ITEMS'!L270="-","",'STOCK ITEMS'!L270)</f>
        <v xml:space="preserve">T 4 3/4      </v>
      </c>
      <c r="C226" s="48" t="str">
        <f>"(Part #: "&amp;'STOCK ITEMS'!M270&amp;")"</f>
        <v>(Part #: PFMT4)</v>
      </c>
      <c r="D226" s="13" t="str">
        <f>IF('STOCK ITEMS'!B270&gt;0,B226&amp;" - "&amp;C226,"-")</f>
        <v>-</v>
      </c>
      <c r="E226" s="133">
        <v>2247000</v>
      </c>
      <c r="F226" s="49">
        <f t="shared" si="29"/>
        <v>0</v>
      </c>
      <c r="G226" s="49">
        <f t="shared" si="30"/>
        <v>225</v>
      </c>
      <c r="H226" s="48">
        <f t="shared" si="31"/>
        <v>749</v>
      </c>
      <c r="I226" s="50">
        <f>IF($D226="-",0,'STOCK ITEMS'!N270)</f>
        <v>0</v>
      </c>
      <c r="J226" s="50">
        <f>IF($D226="-",0,'STOCK ITEMS'!O270)</f>
        <v>0</v>
      </c>
      <c r="K226" s="50">
        <f>IF($D226="-",0,'STOCK ITEMS'!P270)</f>
        <v>0</v>
      </c>
      <c r="L226" s="51">
        <f>IF($D226="-",0,'STOCK ITEMS'!B270)</f>
        <v>0</v>
      </c>
      <c r="M226" s="48" t="str">
        <f t="shared" si="32"/>
        <v>-</v>
      </c>
      <c r="N226" s="48">
        <f t="shared" si="33"/>
        <v>0</v>
      </c>
    </row>
    <row r="227" spans="1:14" x14ac:dyDescent="0.25">
      <c r="A227" s="52">
        <v>226</v>
      </c>
      <c r="B227" s="48" t="str">
        <f>'STOCK ITEMS'!D271&amp;IF('STOCK ITEMS'!E271="-","",'STOCK ITEMS'!E271)&amp;" "&amp;IF('STOCK ITEMS'!F271="-","",'STOCK ITEMS'!F271)&amp;" "&amp;'STOCK ITEMS'!G271&amp;" "&amp;'STOCK ITEMS'!H271&amp;" "&amp;'STOCK ITEMS'!I271&amp;" "&amp;'STOCK ITEMS'!J271&amp;IF('STOCK ITEMS'!K271="-","",'STOCK ITEMS'!K271)&amp;" "&amp;IF('STOCK ITEMS'!L271="-","",'STOCK ITEMS'!L271)</f>
        <v xml:space="preserve">T 5 3/4      </v>
      </c>
      <c r="C227" s="48" t="str">
        <f>"(Part #: "&amp;'STOCK ITEMS'!M271&amp;")"</f>
        <v>(Part #: PFMT5)</v>
      </c>
      <c r="D227" s="13" t="str">
        <f>IF('STOCK ITEMS'!B271&gt;0,B227&amp;" - "&amp;C227,"-")</f>
        <v>-</v>
      </c>
      <c r="E227" s="133">
        <v>2244000</v>
      </c>
      <c r="F227" s="49">
        <f t="shared" ref="F227:F290" si="34">IF(D227="-",0,E227)</f>
        <v>0</v>
      </c>
      <c r="G227" s="49">
        <f t="shared" ref="G227:G290" si="35">F227+A227</f>
        <v>226</v>
      </c>
      <c r="H227" s="48">
        <f t="shared" ref="H227:H290" si="36">RANK(G227,$G$2:$G$974,0)</f>
        <v>748</v>
      </c>
      <c r="I227" s="50">
        <f>IF($D227="-",0,'STOCK ITEMS'!N271)</f>
        <v>0</v>
      </c>
      <c r="J227" s="50">
        <f>IF($D227="-",0,'STOCK ITEMS'!O271)</f>
        <v>0</v>
      </c>
      <c r="K227" s="50">
        <f>IF($D227="-",0,'STOCK ITEMS'!P271)</f>
        <v>0</v>
      </c>
      <c r="L227" s="51">
        <f>IF($D227="-",0,'STOCK ITEMS'!B271)</f>
        <v>0</v>
      </c>
      <c r="M227" s="48" t="str">
        <f t="shared" ref="M227:M290" si="37">D227</f>
        <v>-</v>
      </c>
      <c r="N227" s="48">
        <f t="shared" ref="N227:N290" si="38">IF(L227&lt;1,0,J227/I227)</f>
        <v>0</v>
      </c>
    </row>
    <row r="228" spans="1:14" x14ac:dyDescent="0.25">
      <c r="A228" s="52">
        <v>227</v>
      </c>
      <c r="B228" s="48" t="str">
        <f>'STOCK ITEMS'!D272&amp;IF('STOCK ITEMS'!E272="-","",'STOCK ITEMS'!E272)&amp;" "&amp;IF('STOCK ITEMS'!F272="-","",'STOCK ITEMS'!F272)&amp;" "&amp;'STOCK ITEMS'!G272&amp;" "&amp;'STOCK ITEMS'!H272&amp;" "&amp;'STOCK ITEMS'!I272&amp;" "&amp;'STOCK ITEMS'!J272&amp;IF('STOCK ITEMS'!K272="-","",'STOCK ITEMS'!K272)&amp;" "&amp;IF('STOCK ITEMS'!L272="-","",'STOCK ITEMS'!L272)</f>
        <v xml:space="preserve">T 6 3/4      </v>
      </c>
      <c r="C228" s="48" t="str">
        <f>"(Part #: "&amp;'STOCK ITEMS'!M272&amp;")"</f>
        <v>(Part #: PFMT6)</v>
      </c>
      <c r="D228" s="13" t="str">
        <f>IF('STOCK ITEMS'!B272&gt;0,B228&amp;" - "&amp;C228,"-")</f>
        <v>-</v>
      </c>
      <c r="E228" s="133">
        <v>2241000</v>
      </c>
      <c r="F228" s="49">
        <f t="shared" si="34"/>
        <v>0</v>
      </c>
      <c r="G228" s="49">
        <f t="shared" si="35"/>
        <v>227</v>
      </c>
      <c r="H228" s="48">
        <f t="shared" si="36"/>
        <v>747</v>
      </c>
      <c r="I228" s="50">
        <f>IF($D228="-",0,'STOCK ITEMS'!N272)</f>
        <v>0</v>
      </c>
      <c r="J228" s="50">
        <f>IF($D228="-",0,'STOCK ITEMS'!O272)</f>
        <v>0</v>
      </c>
      <c r="K228" s="50">
        <f>IF($D228="-",0,'STOCK ITEMS'!P272)</f>
        <v>0</v>
      </c>
      <c r="L228" s="51">
        <f>IF($D228="-",0,'STOCK ITEMS'!B272)</f>
        <v>0</v>
      </c>
      <c r="M228" s="48" t="str">
        <f t="shared" si="37"/>
        <v>-</v>
      </c>
      <c r="N228" s="48">
        <f t="shared" si="38"/>
        <v>0</v>
      </c>
    </row>
    <row r="229" spans="1:14" x14ac:dyDescent="0.25">
      <c r="A229" s="52">
        <v>228</v>
      </c>
      <c r="B229" s="48" t="str">
        <f>'STOCK ITEMS'!D273&amp;IF('STOCK ITEMS'!E273="-","",'STOCK ITEMS'!E273)&amp;" "&amp;IF('STOCK ITEMS'!F273="-","",'STOCK ITEMS'!F273)&amp;" "&amp;'STOCK ITEMS'!G273&amp;" "&amp;'STOCK ITEMS'!H273&amp;" "&amp;'STOCK ITEMS'!I273&amp;" "&amp;'STOCK ITEMS'!J273&amp;IF('STOCK ITEMS'!K273="-","",'STOCK ITEMS'!K273)&amp;" "&amp;IF('STOCK ITEMS'!L273="-","",'STOCK ITEMS'!L273)</f>
        <v xml:space="preserve">T 7 3/4      </v>
      </c>
      <c r="C229" s="48" t="str">
        <f>"(Part #: "&amp;'STOCK ITEMS'!M273&amp;")"</f>
        <v>(Part #: PFMT7)</v>
      </c>
      <c r="D229" s="13" t="str">
        <f>IF('STOCK ITEMS'!B273&gt;0,B229&amp;" - "&amp;C229,"-")</f>
        <v>-</v>
      </c>
      <c r="E229" s="133">
        <v>2238000</v>
      </c>
      <c r="F229" s="49">
        <f t="shared" si="34"/>
        <v>0</v>
      </c>
      <c r="G229" s="49">
        <f t="shared" si="35"/>
        <v>228</v>
      </c>
      <c r="H229" s="48">
        <f t="shared" si="36"/>
        <v>746</v>
      </c>
      <c r="I229" s="50">
        <f>IF($D229="-",0,'STOCK ITEMS'!N273)</f>
        <v>0</v>
      </c>
      <c r="J229" s="50">
        <f>IF($D229="-",0,'STOCK ITEMS'!O273)</f>
        <v>0</v>
      </c>
      <c r="K229" s="50">
        <f>IF($D229="-",0,'STOCK ITEMS'!P273)</f>
        <v>0</v>
      </c>
      <c r="L229" s="51">
        <f>IF($D229="-",0,'STOCK ITEMS'!B273)</f>
        <v>0</v>
      </c>
      <c r="M229" s="48" t="str">
        <f t="shared" si="37"/>
        <v>-</v>
      </c>
      <c r="N229" s="48">
        <f t="shared" si="38"/>
        <v>0</v>
      </c>
    </row>
    <row r="230" spans="1:14" x14ac:dyDescent="0.25">
      <c r="A230" s="52">
        <v>229</v>
      </c>
      <c r="B230" s="48" t="str">
        <f>'STOCK ITEMS'!D274&amp;IF('STOCK ITEMS'!E274="-","",'STOCK ITEMS'!E274)&amp;" "&amp;IF('STOCK ITEMS'!F274="-","",'STOCK ITEMS'!F274)&amp;" "&amp;'STOCK ITEMS'!G274&amp;" "&amp;'STOCK ITEMS'!H274&amp;" "&amp;'STOCK ITEMS'!I274&amp;" "&amp;'STOCK ITEMS'!J274&amp;IF('STOCK ITEMS'!K274="-","",'STOCK ITEMS'!K274)&amp;" "&amp;IF('STOCK ITEMS'!L274="-","",'STOCK ITEMS'!L274)</f>
        <v xml:space="preserve">T 8 3/4      </v>
      </c>
      <c r="C230" s="48" t="str">
        <f>"(Part #: "&amp;'STOCK ITEMS'!M274&amp;")"</f>
        <v>(Part #: PFMT8)</v>
      </c>
      <c r="D230" s="13" t="str">
        <f>IF('STOCK ITEMS'!B274&gt;0,B230&amp;" - "&amp;C230,"-")</f>
        <v>-</v>
      </c>
      <c r="E230" s="133">
        <v>2235000</v>
      </c>
      <c r="F230" s="49">
        <f t="shared" si="34"/>
        <v>0</v>
      </c>
      <c r="G230" s="49">
        <f t="shared" si="35"/>
        <v>229</v>
      </c>
      <c r="H230" s="48">
        <f t="shared" si="36"/>
        <v>745</v>
      </c>
      <c r="I230" s="50">
        <f>IF($D230="-",0,'STOCK ITEMS'!N274)</f>
        <v>0</v>
      </c>
      <c r="J230" s="50">
        <f>IF($D230="-",0,'STOCK ITEMS'!O274)</f>
        <v>0</v>
      </c>
      <c r="K230" s="50">
        <f>IF($D230="-",0,'STOCK ITEMS'!P274)</f>
        <v>0</v>
      </c>
      <c r="L230" s="51">
        <f>IF($D230="-",0,'STOCK ITEMS'!B274)</f>
        <v>0</v>
      </c>
      <c r="M230" s="48" t="str">
        <f t="shared" si="37"/>
        <v>-</v>
      </c>
      <c r="N230" s="48">
        <f t="shared" si="38"/>
        <v>0</v>
      </c>
    </row>
    <row r="231" spans="1:14" x14ac:dyDescent="0.25">
      <c r="A231" s="52">
        <v>230</v>
      </c>
      <c r="B231" s="48" t="str">
        <f>'STOCK ITEMS'!D275&amp;IF('STOCK ITEMS'!E275="-","",'STOCK ITEMS'!E275)&amp;" "&amp;IF('STOCK ITEMS'!F275="-","",'STOCK ITEMS'!F275)&amp;" "&amp;'STOCK ITEMS'!G275&amp;" "&amp;'STOCK ITEMS'!H275&amp;" "&amp;'STOCK ITEMS'!I275&amp;" "&amp;'STOCK ITEMS'!J275&amp;IF('STOCK ITEMS'!K275="-","",'STOCK ITEMS'!K275)&amp;" "&amp;IF('STOCK ITEMS'!L275="-","",'STOCK ITEMS'!L275)</f>
        <v xml:space="preserve">T 5 3/4 - Double egress      </v>
      </c>
      <c r="C231" s="48" t="str">
        <f>"(Part #: "&amp;'STOCK ITEMS'!M275&amp;")"</f>
        <v>(Part #: PFDE684)</v>
      </c>
      <c r="D231" s="13" t="str">
        <f>IF('STOCK ITEMS'!B275&gt;0,B231&amp;" - "&amp;C231,"-")</f>
        <v>-</v>
      </c>
      <c r="E231" s="133">
        <v>2232000</v>
      </c>
      <c r="F231" s="49">
        <f t="shared" si="34"/>
        <v>0</v>
      </c>
      <c r="G231" s="49">
        <f t="shared" si="35"/>
        <v>230</v>
      </c>
      <c r="H231" s="48">
        <f t="shared" si="36"/>
        <v>744</v>
      </c>
      <c r="I231" s="50">
        <f>IF($D231="-",0,'STOCK ITEMS'!N275)</f>
        <v>0</v>
      </c>
      <c r="J231" s="50">
        <f>IF($D231="-",0,'STOCK ITEMS'!O275)</f>
        <v>0</v>
      </c>
      <c r="K231" s="50">
        <f>IF($D231="-",0,'STOCK ITEMS'!P275)</f>
        <v>0</v>
      </c>
      <c r="L231" s="51">
        <f>IF($D231="-",0,'STOCK ITEMS'!B275)</f>
        <v>0</v>
      </c>
      <c r="M231" s="48" t="str">
        <f t="shared" si="37"/>
        <v>-</v>
      </c>
      <c r="N231" s="48">
        <f t="shared" si="38"/>
        <v>0</v>
      </c>
    </row>
    <row r="232" spans="1:14" x14ac:dyDescent="0.25">
      <c r="A232" s="52">
        <v>231</v>
      </c>
      <c r="B232" s="48" t="str">
        <f>'STOCK ITEMS'!D276&amp;IF('STOCK ITEMS'!E276="-","",'STOCK ITEMS'!E276)&amp;" "&amp;IF('STOCK ITEMS'!F276="-","",'STOCK ITEMS'!F276)&amp;" "&amp;'STOCK ITEMS'!G276&amp;" "&amp;'STOCK ITEMS'!H276&amp;" "&amp;'STOCK ITEMS'!I276&amp;" "&amp;'STOCK ITEMS'!J276&amp;IF('STOCK ITEMS'!K276="-","",'STOCK ITEMS'!K276)&amp;" "&amp;IF('STOCK ITEMS'!L276="-","",'STOCK ITEMS'!L276)</f>
        <v xml:space="preserve">Multi-Purpose egress anchor-5      </v>
      </c>
      <c r="C232" s="48" t="str">
        <f>"(Part #: "&amp;'STOCK ITEMS'!M276&amp;")"</f>
        <v>(Part #: PFDE680)</v>
      </c>
      <c r="D232" s="13" t="str">
        <f>IF('STOCK ITEMS'!B276&gt;0,B232&amp;" - "&amp;C232,"-")</f>
        <v>-</v>
      </c>
      <c r="E232" s="133">
        <v>2229000</v>
      </c>
      <c r="F232" s="49">
        <f t="shared" si="34"/>
        <v>0</v>
      </c>
      <c r="G232" s="49">
        <f t="shared" si="35"/>
        <v>231</v>
      </c>
      <c r="H232" s="48">
        <f t="shared" si="36"/>
        <v>743</v>
      </c>
      <c r="I232" s="50">
        <f>IF($D232="-",0,'STOCK ITEMS'!N276)</f>
        <v>0</v>
      </c>
      <c r="J232" s="50">
        <f>IF($D232="-",0,'STOCK ITEMS'!O276)</f>
        <v>0</v>
      </c>
      <c r="K232" s="50">
        <f>IF($D232="-",0,'STOCK ITEMS'!P276)</f>
        <v>0</v>
      </c>
      <c r="L232" s="51">
        <f>IF($D232="-",0,'STOCK ITEMS'!B276)</f>
        <v>0</v>
      </c>
      <c r="M232" s="48" t="str">
        <f t="shared" si="37"/>
        <v>-</v>
      </c>
      <c r="N232" s="48">
        <f t="shared" si="38"/>
        <v>0</v>
      </c>
    </row>
    <row r="233" spans="1:14" x14ac:dyDescent="0.25">
      <c r="A233" s="52">
        <v>232</v>
      </c>
      <c r="B233" s="48" t="str">
        <f>'STOCK ITEMS'!D277&amp;IF('STOCK ITEMS'!E277="-","",'STOCK ITEMS'!E277)&amp;" "&amp;IF('STOCK ITEMS'!F277="-","",'STOCK ITEMS'!F277)&amp;" "&amp;'STOCK ITEMS'!G277&amp;" "&amp;'STOCK ITEMS'!H277&amp;" "&amp;'STOCK ITEMS'!I277&amp;" "&amp;'STOCK ITEMS'!J277&amp;IF('STOCK ITEMS'!K277="-","",'STOCK ITEMS'!K277)&amp;" "&amp;IF('STOCK ITEMS'!L277="-","",'STOCK ITEMS'!L277)</f>
        <v xml:space="preserve">Universal 4 3/4      </v>
      </c>
      <c r="C233" s="48" t="str">
        <f>"(Part #: "&amp;'STOCK ITEMS'!M277&amp;")"</f>
        <v>(Part #: PFUA4)</v>
      </c>
      <c r="D233" s="13" t="str">
        <f>IF('STOCK ITEMS'!B277&gt;0,B233&amp;" - "&amp;C233,"-")</f>
        <v>-</v>
      </c>
      <c r="E233" s="133">
        <v>2226000</v>
      </c>
      <c r="F233" s="49">
        <f t="shared" si="34"/>
        <v>0</v>
      </c>
      <c r="G233" s="49">
        <f t="shared" si="35"/>
        <v>232</v>
      </c>
      <c r="H233" s="48">
        <f t="shared" si="36"/>
        <v>742</v>
      </c>
      <c r="I233" s="50">
        <f>IF($D233="-",0,'STOCK ITEMS'!N277)</f>
        <v>0</v>
      </c>
      <c r="J233" s="50">
        <f>IF($D233="-",0,'STOCK ITEMS'!O277)</f>
        <v>0</v>
      </c>
      <c r="K233" s="50">
        <f>IF($D233="-",0,'STOCK ITEMS'!P277)</f>
        <v>0</v>
      </c>
      <c r="L233" s="51">
        <f>IF($D233="-",0,'STOCK ITEMS'!B277)</f>
        <v>0</v>
      </c>
      <c r="M233" s="48" t="str">
        <f t="shared" si="37"/>
        <v>-</v>
      </c>
      <c r="N233" s="48">
        <f t="shared" si="38"/>
        <v>0</v>
      </c>
    </row>
    <row r="234" spans="1:14" x14ac:dyDescent="0.25">
      <c r="A234" s="52">
        <v>233</v>
      </c>
      <c r="B234" s="48" t="str">
        <f>'STOCK ITEMS'!D278&amp;IF('STOCK ITEMS'!E278="-","",'STOCK ITEMS'!E278)&amp;" "&amp;IF('STOCK ITEMS'!F278="-","",'STOCK ITEMS'!F278)&amp;" "&amp;'STOCK ITEMS'!G278&amp;" "&amp;'STOCK ITEMS'!H278&amp;" "&amp;'STOCK ITEMS'!I278&amp;" "&amp;'STOCK ITEMS'!J278&amp;IF('STOCK ITEMS'!K278="-","",'STOCK ITEMS'!K278)&amp;" "&amp;IF('STOCK ITEMS'!L278="-","",'STOCK ITEMS'!L278)</f>
        <v xml:space="preserve">Universal 5 3/4 (case = 250)      </v>
      </c>
      <c r="C234" s="48" t="str">
        <f>"(Part #: "&amp;'STOCK ITEMS'!M278&amp;")"</f>
        <v>(Part #: PFUA5)</v>
      </c>
      <c r="D234" s="13" t="str">
        <f>IF('STOCK ITEMS'!B278&gt;0,B234&amp;" - "&amp;C234,"-")</f>
        <v>-</v>
      </c>
      <c r="E234" s="133">
        <v>2223000</v>
      </c>
      <c r="F234" s="49">
        <f t="shared" si="34"/>
        <v>0</v>
      </c>
      <c r="G234" s="49">
        <f t="shared" si="35"/>
        <v>233</v>
      </c>
      <c r="H234" s="48">
        <f t="shared" si="36"/>
        <v>741</v>
      </c>
      <c r="I234" s="50">
        <f>IF($D234="-",0,'STOCK ITEMS'!N278)</f>
        <v>0</v>
      </c>
      <c r="J234" s="50">
        <f>IF($D234="-",0,'STOCK ITEMS'!O278)</f>
        <v>0</v>
      </c>
      <c r="K234" s="50">
        <f>IF($D234="-",0,'STOCK ITEMS'!P278)</f>
        <v>0</v>
      </c>
      <c r="L234" s="51">
        <f>IF($D234="-",0,'STOCK ITEMS'!B278)</f>
        <v>0</v>
      </c>
      <c r="M234" s="48" t="str">
        <f t="shared" si="37"/>
        <v>-</v>
      </c>
      <c r="N234" s="48">
        <f t="shared" si="38"/>
        <v>0</v>
      </c>
    </row>
    <row r="235" spans="1:14" x14ac:dyDescent="0.25">
      <c r="A235" s="52">
        <v>234</v>
      </c>
      <c r="B235" s="48" t="str">
        <f>'STOCK ITEMS'!D279&amp;IF('STOCK ITEMS'!E279="-","",'STOCK ITEMS'!E279)&amp;" "&amp;IF('STOCK ITEMS'!F279="-","",'STOCK ITEMS'!F279)&amp;" "&amp;'STOCK ITEMS'!G279&amp;" "&amp;'STOCK ITEMS'!H279&amp;" "&amp;'STOCK ITEMS'!I279&amp;" "&amp;'STOCK ITEMS'!J279&amp;IF('STOCK ITEMS'!K279="-","",'STOCK ITEMS'!K279)&amp;" "&amp;IF('STOCK ITEMS'!L279="-","",'STOCK ITEMS'!L279)</f>
        <v xml:space="preserve">Universal 6 3/4      </v>
      </c>
      <c r="C235" s="48" t="str">
        <f>"(Part #: "&amp;'STOCK ITEMS'!M279&amp;")"</f>
        <v>(Part #: PFUA6)</v>
      </c>
      <c r="D235" s="13" t="str">
        <f>IF('STOCK ITEMS'!B279&gt;0,B235&amp;" - "&amp;C235,"-")</f>
        <v>-</v>
      </c>
      <c r="E235" s="133">
        <v>2220000</v>
      </c>
      <c r="F235" s="49">
        <f t="shared" si="34"/>
        <v>0</v>
      </c>
      <c r="G235" s="49">
        <f t="shared" si="35"/>
        <v>234</v>
      </c>
      <c r="H235" s="48">
        <f t="shared" si="36"/>
        <v>740</v>
      </c>
      <c r="I235" s="50">
        <f>IF($D235="-",0,'STOCK ITEMS'!N279)</f>
        <v>0</v>
      </c>
      <c r="J235" s="50">
        <f>IF($D235="-",0,'STOCK ITEMS'!O279)</f>
        <v>0</v>
      </c>
      <c r="K235" s="50">
        <f>IF($D235="-",0,'STOCK ITEMS'!P279)</f>
        <v>0</v>
      </c>
      <c r="L235" s="51">
        <f>IF($D235="-",0,'STOCK ITEMS'!B279)</f>
        <v>0</v>
      </c>
      <c r="M235" s="48" t="str">
        <f t="shared" si="37"/>
        <v>-</v>
      </c>
      <c r="N235" s="48">
        <f t="shared" si="38"/>
        <v>0</v>
      </c>
    </row>
    <row r="236" spans="1:14" x14ac:dyDescent="0.25">
      <c r="A236" s="52">
        <v>235</v>
      </c>
      <c r="B236" s="48" t="str">
        <f>'STOCK ITEMS'!D280&amp;IF('STOCK ITEMS'!E280="-","",'STOCK ITEMS'!E280)&amp;" "&amp;IF('STOCK ITEMS'!F280="-","",'STOCK ITEMS'!F280)&amp;" "&amp;'STOCK ITEMS'!G280&amp;" "&amp;'STOCK ITEMS'!H280&amp;" "&amp;'STOCK ITEMS'!I280&amp;" "&amp;'STOCK ITEMS'!J280&amp;IF('STOCK ITEMS'!K280="-","",'STOCK ITEMS'!K280)&amp;" "&amp;IF('STOCK ITEMS'!L280="-","",'STOCK ITEMS'!L280)</f>
        <v xml:space="preserve">Universal 7 1/4      </v>
      </c>
      <c r="C236" s="48" t="str">
        <f>"(Part #: "&amp;'STOCK ITEMS'!M280&amp;")"</f>
        <v>(Part #: PFUA725)</v>
      </c>
      <c r="D236" s="13" t="str">
        <f>IF('STOCK ITEMS'!B280&gt;0,B236&amp;" - "&amp;C236,"-")</f>
        <v>-</v>
      </c>
      <c r="E236" s="133">
        <v>2217000</v>
      </c>
      <c r="F236" s="49">
        <f t="shared" si="34"/>
        <v>0</v>
      </c>
      <c r="G236" s="49">
        <f t="shared" si="35"/>
        <v>235</v>
      </c>
      <c r="H236" s="48">
        <f t="shared" si="36"/>
        <v>739</v>
      </c>
      <c r="I236" s="50">
        <f>IF($D236="-",0,'STOCK ITEMS'!N280)</f>
        <v>0</v>
      </c>
      <c r="J236" s="50">
        <f>IF($D236="-",0,'STOCK ITEMS'!O280)</f>
        <v>0</v>
      </c>
      <c r="K236" s="50">
        <f>IF($D236="-",0,'STOCK ITEMS'!P280)</f>
        <v>0</v>
      </c>
      <c r="L236" s="51">
        <f>IF($D236="-",0,'STOCK ITEMS'!B280)</f>
        <v>0</v>
      </c>
      <c r="M236" s="48" t="str">
        <f t="shared" si="37"/>
        <v>-</v>
      </c>
      <c r="N236" s="48">
        <f t="shared" si="38"/>
        <v>0</v>
      </c>
    </row>
    <row r="237" spans="1:14" x14ac:dyDescent="0.25">
      <c r="A237" s="52">
        <v>236</v>
      </c>
      <c r="B237" s="48" t="str">
        <f>'STOCK ITEMS'!D281&amp;IF('STOCK ITEMS'!E281="-","",'STOCK ITEMS'!E281)&amp;" "&amp;IF('STOCK ITEMS'!F281="-","",'STOCK ITEMS'!F281)&amp;" "&amp;'STOCK ITEMS'!G281&amp;" "&amp;'STOCK ITEMS'!H281&amp;" "&amp;'STOCK ITEMS'!I281&amp;" "&amp;'STOCK ITEMS'!J281&amp;IF('STOCK ITEMS'!K281="-","",'STOCK ITEMS'!K281)&amp;" "&amp;IF('STOCK ITEMS'!L281="-","",'STOCK ITEMS'!L281)</f>
        <v xml:space="preserve">Universal 7 3/4      </v>
      </c>
      <c r="C237" s="48" t="str">
        <f>"(Part #: "&amp;'STOCK ITEMS'!M281&amp;")"</f>
        <v>(Part #: PFUA7)</v>
      </c>
      <c r="D237" s="13" t="str">
        <f>IF('STOCK ITEMS'!B281&gt;0,B237&amp;" - "&amp;C237,"-")</f>
        <v>-</v>
      </c>
      <c r="E237" s="133">
        <v>2214000</v>
      </c>
      <c r="F237" s="49">
        <f t="shared" si="34"/>
        <v>0</v>
      </c>
      <c r="G237" s="49">
        <f t="shared" si="35"/>
        <v>236</v>
      </c>
      <c r="H237" s="48">
        <f t="shared" si="36"/>
        <v>738</v>
      </c>
      <c r="I237" s="50">
        <f>IF($D237="-",0,'STOCK ITEMS'!N281)</f>
        <v>0</v>
      </c>
      <c r="J237" s="50">
        <f>IF($D237="-",0,'STOCK ITEMS'!O281)</f>
        <v>0</v>
      </c>
      <c r="K237" s="50">
        <f>IF($D237="-",0,'STOCK ITEMS'!P281)</f>
        <v>0</v>
      </c>
      <c r="L237" s="51">
        <f>IF($D237="-",0,'STOCK ITEMS'!B281)</f>
        <v>0</v>
      </c>
      <c r="M237" s="48" t="str">
        <f t="shared" si="37"/>
        <v>-</v>
      </c>
      <c r="N237" s="48">
        <f t="shared" si="38"/>
        <v>0</v>
      </c>
    </row>
    <row r="238" spans="1:14" x14ac:dyDescent="0.25">
      <c r="A238" s="52">
        <v>237</v>
      </c>
      <c r="B238" s="48" t="str">
        <f>'STOCK ITEMS'!D282&amp;IF('STOCK ITEMS'!E282="-","",'STOCK ITEMS'!E282)&amp;" "&amp;IF('STOCK ITEMS'!F282="-","",'STOCK ITEMS'!F282)&amp;" "&amp;'STOCK ITEMS'!G282&amp;" "&amp;'STOCK ITEMS'!H282&amp;" "&amp;'STOCK ITEMS'!I282&amp;" "&amp;'STOCK ITEMS'!J282&amp;IF('STOCK ITEMS'!K282="-","",'STOCK ITEMS'!K282)&amp;" "&amp;IF('STOCK ITEMS'!L282="-","",'STOCK ITEMS'!L282)</f>
        <v xml:space="preserve">Universal 8 1/4      </v>
      </c>
      <c r="C238" s="48" t="str">
        <f>"(Part #: "&amp;'STOCK ITEMS'!M282&amp;")"</f>
        <v>(Part #: PFUA825)</v>
      </c>
      <c r="D238" s="13" t="str">
        <f>IF('STOCK ITEMS'!B282&gt;0,B238&amp;" - "&amp;C238,"-")</f>
        <v>-</v>
      </c>
      <c r="E238" s="133">
        <v>2211000</v>
      </c>
      <c r="F238" s="49">
        <f t="shared" si="34"/>
        <v>0</v>
      </c>
      <c r="G238" s="49">
        <f t="shared" si="35"/>
        <v>237</v>
      </c>
      <c r="H238" s="48">
        <f t="shared" si="36"/>
        <v>737</v>
      </c>
      <c r="I238" s="50">
        <f>IF($D238="-",0,'STOCK ITEMS'!N282)</f>
        <v>0</v>
      </c>
      <c r="J238" s="50">
        <f>IF($D238="-",0,'STOCK ITEMS'!O282)</f>
        <v>0</v>
      </c>
      <c r="K238" s="50">
        <f>IF($D238="-",0,'STOCK ITEMS'!P282)</f>
        <v>0</v>
      </c>
      <c r="L238" s="51">
        <f>IF($D238="-",0,'STOCK ITEMS'!B282)</f>
        <v>0</v>
      </c>
      <c r="M238" s="48" t="str">
        <f t="shared" si="37"/>
        <v>-</v>
      </c>
      <c r="N238" s="48">
        <f t="shared" si="38"/>
        <v>0</v>
      </c>
    </row>
    <row r="239" spans="1:14" x14ac:dyDescent="0.25">
      <c r="A239" s="52">
        <v>238</v>
      </c>
      <c r="B239" s="48" t="str">
        <f>'STOCK ITEMS'!D283&amp;IF('STOCK ITEMS'!E283="-","",'STOCK ITEMS'!E283)&amp;" "&amp;IF('STOCK ITEMS'!F283="-","",'STOCK ITEMS'!F283)&amp;" "&amp;'STOCK ITEMS'!G283&amp;" "&amp;'STOCK ITEMS'!H283&amp;" "&amp;'STOCK ITEMS'!I283&amp;" "&amp;'STOCK ITEMS'!J283&amp;IF('STOCK ITEMS'!K283="-","",'STOCK ITEMS'!K283)&amp;" "&amp;IF('STOCK ITEMS'!L283="-","",'STOCK ITEMS'!L283)</f>
        <v xml:space="preserve">Universal 8 3/4      </v>
      </c>
      <c r="C239" s="48" t="str">
        <f>"(Part #: "&amp;'STOCK ITEMS'!M283&amp;")"</f>
        <v>(Part #: PFUA8)</v>
      </c>
      <c r="D239" s="13" t="str">
        <f>IF('STOCK ITEMS'!B283&gt;0,B239&amp;" - "&amp;C239,"-")</f>
        <v>-</v>
      </c>
      <c r="E239" s="133">
        <v>2208000</v>
      </c>
      <c r="F239" s="49">
        <f t="shared" si="34"/>
        <v>0</v>
      </c>
      <c r="G239" s="49">
        <f t="shared" si="35"/>
        <v>238</v>
      </c>
      <c r="H239" s="48">
        <f t="shared" si="36"/>
        <v>736</v>
      </c>
      <c r="I239" s="50">
        <f>IF($D239="-",0,'STOCK ITEMS'!N283)</f>
        <v>0</v>
      </c>
      <c r="J239" s="50">
        <f>IF($D239="-",0,'STOCK ITEMS'!O283)</f>
        <v>0</v>
      </c>
      <c r="K239" s="50">
        <f>IF($D239="-",0,'STOCK ITEMS'!P283)</f>
        <v>0</v>
      </c>
      <c r="L239" s="51">
        <f>IF($D239="-",0,'STOCK ITEMS'!B283)</f>
        <v>0</v>
      </c>
      <c r="M239" s="48" t="str">
        <f t="shared" si="37"/>
        <v>-</v>
      </c>
      <c r="N239" s="48">
        <f t="shared" si="38"/>
        <v>0</v>
      </c>
    </row>
    <row r="240" spans="1:14" x14ac:dyDescent="0.25">
      <c r="A240" s="52">
        <v>239</v>
      </c>
      <c r="B240" s="48" t="str">
        <f>'STOCK ITEMS'!D284&amp;IF('STOCK ITEMS'!E284="-","",'STOCK ITEMS'!E284)&amp;" "&amp;IF('STOCK ITEMS'!F284="-","",'STOCK ITEMS'!F284)&amp;" "&amp;'STOCK ITEMS'!G284&amp;" "&amp;'STOCK ITEMS'!H284&amp;" "&amp;'STOCK ITEMS'!I284&amp;" "&amp;'STOCK ITEMS'!J284&amp;IF('STOCK ITEMS'!K284="-","",'STOCK ITEMS'!K284)&amp;" "&amp;IF('STOCK ITEMS'!L284="-","",'STOCK ITEMS'!L284)</f>
        <v xml:space="preserve">Wood stud strap anchor      </v>
      </c>
      <c r="C240" s="48" t="str">
        <f>"(Part #: "&amp;'STOCK ITEMS'!M284&amp;")"</f>
        <v>(Part #: PFWSSA)</v>
      </c>
      <c r="D240" s="13" t="str">
        <f>IF('STOCK ITEMS'!B284&gt;0,B240&amp;" - "&amp;C240,"-")</f>
        <v>-</v>
      </c>
      <c r="E240" s="133">
        <v>2205000</v>
      </c>
      <c r="F240" s="49">
        <f t="shared" si="34"/>
        <v>0</v>
      </c>
      <c r="G240" s="49">
        <f t="shared" si="35"/>
        <v>239</v>
      </c>
      <c r="H240" s="48">
        <f t="shared" si="36"/>
        <v>735</v>
      </c>
      <c r="I240" s="50">
        <f>IF($D240="-",0,'STOCK ITEMS'!N284)</f>
        <v>0</v>
      </c>
      <c r="J240" s="50">
        <f>IF($D240="-",0,'STOCK ITEMS'!O284)</f>
        <v>0</v>
      </c>
      <c r="K240" s="50">
        <f>IF($D240="-",0,'STOCK ITEMS'!P284)</f>
        <v>0</v>
      </c>
      <c r="L240" s="51">
        <f>IF($D240="-",0,'STOCK ITEMS'!B284)</f>
        <v>0</v>
      </c>
      <c r="M240" s="48" t="str">
        <f t="shared" si="37"/>
        <v>-</v>
      </c>
      <c r="N240" s="48">
        <f t="shared" si="38"/>
        <v>0</v>
      </c>
    </row>
    <row r="241" spans="1:14" x14ac:dyDescent="0.25">
      <c r="A241" s="52">
        <v>240</v>
      </c>
      <c r="B241" s="48" t="str">
        <f>'STOCK ITEMS'!D285&amp;IF('STOCK ITEMS'!E285="-","",'STOCK ITEMS'!E285)&amp;" "&amp;IF('STOCK ITEMS'!F285="-","",'STOCK ITEMS'!F285)&amp;" "&amp;'STOCK ITEMS'!G285&amp;" "&amp;'STOCK ITEMS'!H285&amp;" "&amp;'STOCK ITEMS'!I285&amp;" "&amp;'STOCK ITEMS'!J285&amp;IF('STOCK ITEMS'!K285="-","",'STOCK ITEMS'!K285)&amp;" "&amp;IF('STOCK ITEMS'!L285="-","",'STOCK ITEMS'!L285)</f>
        <v xml:space="preserve">Steel stud anchor 5 3/4      </v>
      </c>
      <c r="C241" s="48" t="str">
        <f>"(Part #: "&amp;'STOCK ITEMS'!M285&amp;")"</f>
        <v>(Part #: PFSSA5)</v>
      </c>
      <c r="D241" s="13" t="str">
        <f>IF('STOCK ITEMS'!B285&gt;0,B241&amp;" - "&amp;C241,"-")</f>
        <v>-</v>
      </c>
      <c r="E241" s="133">
        <v>2202000</v>
      </c>
      <c r="F241" s="49">
        <f t="shared" si="34"/>
        <v>0</v>
      </c>
      <c r="G241" s="49">
        <f t="shared" si="35"/>
        <v>240</v>
      </c>
      <c r="H241" s="48">
        <f t="shared" si="36"/>
        <v>734</v>
      </c>
      <c r="I241" s="50">
        <f>IF($D241="-",0,'STOCK ITEMS'!N285)</f>
        <v>0</v>
      </c>
      <c r="J241" s="50">
        <f>IF($D241="-",0,'STOCK ITEMS'!O285)</f>
        <v>0</v>
      </c>
      <c r="K241" s="50">
        <f>IF($D241="-",0,'STOCK ITEMS'!P285)</f>
        <v>0</v>
      </c>
      <c r="L241" s="51">
        <f>IF($D241="-",0,'STOCK ITEMS'!B285)</f>
        <v>0</v>
      </c>
      <c r="M241" s="48" t="str">
        <f t="shared" si="37"/>
        <v>-</v>
      </c>
      <c r="N241" s="48">
        <f t="shared" si="38"/>
        <v>0</v>
      </c>
    </row>
    <row r="242" spans="1:14" x14ac:dyDescent="0.25">
      <c r="A242" s="52">
        <v>241</v>
      </c>
      <c r="B242" s="48" t="str">
        <f>'STOCK ITEMS'!D286&amp;IF('STOCK ITEMS'!E286="-","",'STOCK ITEMS'!E286)&amp;" "&amp;IF('STOCK ITEMS'!F286="-","",'STOCK ITEMS'!F286)&amp;" "&amp;'STOCK ITEMS'!G286&amp;" "&amp;'STOCK ITEMS'!H286&amp;" "&amp;'STOCK ITEMS'!I286&amp;" "&amp;'STOCK ITEMS'!J286&amp;IF('STOCK ITEMS'!K286="-","",'STOCK ITEMS'!K286)&amp;" "&amp;IF('STOCK ITEMS'!L286="-","",'STOCK ITEMS'!L286)</f>
        <v xml:space="preserve">Flat head SLEEVE anchor - 3/8" x 4"      </v>
      </c>
      <c r="C242" s="48" t="str">
        <f>"(Part #: "&amp;'STOCK ITEMS'!M286&amp;")"</f>
        <v>(Part #: PFSA3/8X4)</v>
      </c>
      <c r="D242" s="13" t="str">
        <f>IF('STOCK ITEMS'!B286&gt;0,B242&amp;" - "&amp;C242,"-")</f>
        <v>-</v>
      </c>
      <c r="E242" s="133">
        <v>2199000</v>
      </c>
      <c r="F242" s="49">
        <f t="shared" si="34"/>
        <v>0</v>
      </c>
      <c r="G242" s="49">
        <f t="shared" si="35"/>
        <v>241</v>
      </c>
      <c r="H242" s="48">
        <f t="shared" si="36"/>
        <v>733</v>
      </c>
      <c r="I242" s="50">
        <f>IF($D242="-",0,'STOCK ITEMS'!N286)</f>
        <v>0</v>
      </c>
      <c r="J242" s="50">
        <f>IF($D242="-",0,'STOCK ITEMS'!O286)</f>
        <v>0</v>
      </c>
      <c r="K242" s="50">
        <f>IF($D242="-",0,'STOCK ITEMS'!P286)</f>
        <v>0</v>
      </c>
      <c r="L242" s="51">
        <f>IF($D242="-",0,'STOCK ITEMS'!B286)</f>
        <v>0</v>
      </c>
      <c r="M242" s="48" t="str">
        <f t="shared" si="37"/>
        <v>-</v>
      </c>
      <c r="N242" s="48">
        <f t="shared" si="38"/>
        <v>0</v>
      </c>
    </row>
    <row r="243" spans="1:14" x14ac:dyDescent="0.25">
      <c r="A243" s="52">
        <v>242</v>
      </c>
      <c r="B243" s="48" t="str">
        <f>'STOCK ITEMS'!D287&amp;IF('STOCK ITEMS'!E287="-","",'STOCK ITEMS'!E287)&amp;" "&amp;IF('STOCK ITEMS'!F287="-","",'STOCK ITEMS'!F287)&amp;" "&amp;'STOCK ITEMS'!G287&amp;" "&amp;'STOCK ITEMS'!H287&amp;" "&amp;'STOCK ITEMS'!I287&amp;" "&amp;'STOCK ITEMS'!J287&amp;IF('STOCK ITEMS'!K287="-","",'STOCK ITEMS'!K287)&amp;" "&amp;IF('STOCK ITEMS'!L287="-","",'STOCK ITEMS'!L287)</f>
        <v xml:space="preserve">Flat head SLEEVE anchor - 3/8" x 5"      </v>
      </c>
      <c r="C243" s="48" t="str">
        <f>"(Part #: "&amp;'STOCK ITEMS'!M287&amp;")"</f>
        <v>(Part #: PFSA3/8X5)</v>
      </c>
      <c r="D243" s="13" t="str">
        <f>IF('STOCK ITEMS'!B287&gt;0,B243&amp;" - "&amp;C243,"-")</f>
        <v>-</v>
      </c>
      <c r="E243" s="133">
        <v>2196000</v>
      </c>
      <c r="F243" s="49">
        <f t="shared" si="34"/>
        <v>0</v>
      </c>
      <c r="G243" s="49">
        <f t="shared" si="35"/>
        <v>242</v>
      </c>
      <c r="H243" s="48">
        <f t="shared" si="36"/>
        <v>732</v>
      </c>
      <c r="I243" s="50">
        <f>IF($D243="-",0,'STOCK ITEMS'!N287)</f>
        <v>0</v>
      </c>
      <c r="J243" s="50">
        <f>IF($D243="-",0,'STOCK ITEMS'!O287)</f>
        <v>0</v>
      </c>
      <c r="K243" s="50">
        <f>IF($D243="-",0,'STOCK ITEMS'!P287)</f>
        <v>0</v>
      </c>
      <c r="L243" s="51">
        <f>IF($D243="-",0,'STOCK ITEMS'!B287)</f>
        <v>0</v>
      </c>
      <c r="M243" s="48" t="str">
        <f t="shared" si="37"/>
        <v>-</v>
      </c>
      <c r="N243" s="48">
        <f t="shared" si="38"/>
        <v>0</v>
      </c>
    </row>
    <row r="244" spans="1:14" x14ac:dyDescent="0.25">
      <c r="A244" s="52">
        <v>243</v>
      </c>
      <c r="B244" s="48" t="str">
        <f>'STOCK ITEMS'!D288&amp;IF('STOCK ITEMS'!E288="-","",'STOCK ITEMS'!E288)&amp;" "&amp;IF('STOCK ITEMS'!F288="-","",'STOCK ITEMS'!F288)&amp;" "&amp;'STOCK ITEMS'!G288&amp;" "&amp;'STOCK ITEMS'!H288&amp;" "&amp;'STOCK ITEMS'!I288&amp;" "&amp;'STOCK ITEMS'!J288&amp;IF('STOCK ITEMS'!K288="-","",'STOCK ITEMS'!K288)&amp;" "&amp;IF('STOCK ITEMS'!L288="-","",'STOCK ITEMS'!L288)</f>
        <v xml:space="preserve">Flat head SLEEVE anchor - 3/8" x 6"      </v>
      </c>
      <c r="C244" s="48" t="str">
        <f>"(Part #: "&amp;'STOCK ITEMS'!M288&amp;")"</f>
        <v>(Part #: PFSA3/8X6)</v>
      </c>
      <c r="D244" s="13" t="str">
        <f>IF('STOCK ITEMS'!B288&gt;0,B244&amp;" - "&amp;C244,"-")</f>
        <v>-</v>
      </c>
      <c r="E244" s="133">
        <v>2193000</v>
      </c>
      <c r="F244" s="49">
        <f t="shared" si="34"/>
        <v>0</v>
      </c>
      <c r="G244" s="49">
        <f t="shared" si="35"/>
        <v>243</v>
      </c>
      <c r="H244" s="48">
        <f t="shared" si="36"/>
        <v>731</v>
      </c>
      <c r="I244" s="50">
        <f>IF($D244="-",0,'STOCK ITEMS'!N288)</f>
        <v>0</v>
      </c>
      <c r="J244" s="50">
        <f>IF($D244="-",0,'STOCK ITEMS'!O288)</f>
        <v>0</v>
      </c>
      <c r="K244" s="50">
        <f>IF($D244="-",0,'STOCK ITEMS'!P288)</f>
        <v>0</v>
      </c>
      <c r="L244" s="51">
        <f>IF($D244="-",0,'STOCK ITEMS'!B288)</f>
        <v>0</v>
      </c>
      <c r="M244" s="48" t="str">
        <f t="shared" si="37"/>
        <v>-</v>
      </c>
      <c r="N244" s="48">
        <f t="shared" si="38"/>
        <v>0</v>
      </c>
    </row>
    <row r="245" spans="1:14" x14ac:dyDescent="0.25">
      <c r="A245" s="52">
        <v>244</v>
      </c>
      <c r="B245" s="48" t="str">
        <f>'STOCK ITEMS'!D289&amp;IF('STOCK ITEMS'!E289="-","",'STOCK ITEMS'!E289)&amp;" "&amp;IF('STOCK ITEMS'!F289="-","",'STOCK ITEMS'!F289)&amp;" "&amp;'STOCK ITEMS'!G289&amp;" "&amp;'STOCK ITEMS'!H289&amp;" "&amp;'STOCK ITEMS'!I289&amp;" "&amp;'STOCK ITEMS'!J289&amp;IF('STOCK ITEMS'!K289="-","",'STOCK ITEMS'!K289)&amp;" "&amp;IF('STOCK ITEMS'!L289="-","",'STOCK ITEMS'!L289)</f>
        <v xml:space="preserve">Flat head WOOD screw - 3/8" x 4"      </v>
      </c>
      <c r="C245" s="48" t="str">
        <f>"(Part #: "&amp;'STOCK ITEMS'!M289&amp;")"</f>
        <v>(Part #: PFLB3/8X4)</v>
      </c>
      <c r="D245" s="13" t="str">
        <f>IF('STOCK ITEMS'!B289&gt;0,B245&amp;" - "&amp;C245,"-")</f>
        <v>-</v>
      </c>
      <c r="E245" s="133">
        <v>2190000</v>
      </c>
      <c r="F245" s="49">
        <f t="shared" si="34"/>
        <v>0</v>
      </c>
      <c r="G245" s="49">
        <f t="shared" si="35"/>
        <v>244</v>
      </c>
      <c r="H245" s="48">
        <f t="shared" si="36"/>
        <v>730</v>
      </c>
      <c r="I245" s="50">
        <f>IF($D245="-",0,'STOCK ITEMS'!N289)</f>
        <v>0</v>
      </c>
      <c r="J245" s="50">
        <f>IF($D245="-",0,'STOCK ITEMS'!O289)</f>
        <v>0</v>
      </c>
      <c r="K245" s="50">
        <f>IF($D245="-",0,'STOCK ITEMS'!P289)</f>
        <v>0</v>
      </c>
      <c r="L245" s="51">
        <f>IF($D245="-",0,'STOCK ITEMS'!B289)</f>
        <v>0</v>
      </c>
      <c r="M245" s="48" t="str">
        <f t="shared" si="37"/>
        <v>-</v>
      </c>
      <c r="N245" s="48">
        <f t="shared" si="38"/>
        <v>0</v>
      </c>
    </row>
    <row r="246" spans="1:14" x14ac:dyDescent="0.25">
      <c r="A246" s="52">
        <v>245</v>
      </c>
      <c r="B246" s="48" t="str">
        <f>'STOCK ITEMS'!D290&amp;IF('STOCK ITEMS'!E290="-","",'STOCK ITEMS'!E290)&amp;" "&amp;IF('STOCK ITEMS'!F290="-","",'STOCK ITEMS'!F290)&amp;" "&amp;'STOCK ITEMS'!G290&amp;" "&amp;'STOCK ITEMS'!H290&amp;" "&amp;'STOCK ITEMS'!I290&amp;" "&amp;'STOCK ITEMS'!J290&amp;IF('STOCK ITEMS'!K290="-","",'STOCK ITEMS'!K290)&amp;" "&amp;IF('STOCK ITEMS'!L290="-","",'STOCK ITEMS'!L290)</f>
        <v xml:space="preserve">Flat head WOOD screw - 3/8" x 5"      </v>
      </c>
      <c r="C246" s="48" t="str">
        <f>"(Part #: "&amp;'STOCK ITEMS'!M290&amp;")"</f>
        <v>(Part #: PFLB3/8X5)</v>
      </c>
      <c r="D246" s="13" t="str">
        <f>IF('STOCK ITEMS'!B290&gt;0,B246&amp;" - "&amp;C246,"-")</f>
        <v>-</v>
      </c>
      <c r="E246" s="133">
        <v>2187000</v>
      </c>
      <c r="F246" s="49">
        <f t="shared" si="34"/>
        <v>0</v>
      </c>
      <c r="G246" s="49">
        <f t="shared" si="35"/>
        <v>245</v>
      </c>
      <c r="H246" s="48">
        <f t="shared" si="36"/>
        <v>729</v>
      </c>
      <c r="I246" s="50">
        <f>IF($D246="-",0,'STOCK ITEMS'!N290)</f>
        <v>0</v>
      </c>
      <c r="J246" s="50">
        <f>IF($D246="-",0,'STOCK ITEMS'!O290)</f>
        <v>0</v>
      </c>
      <c r="K246" s="50">
        <f>IF($D246="-",0,'STOCK ITEMS'!P290)</f>
        <v>0</v>
      </c>
      <c r="L246" s="51">
        <f>IF($D246="-",0,'STOCK ITEMS'!B290)</f>
        <v>0</v>
      </c>
      <c r="M246" s="48" t="str">
        <f t="shared" si="37"/>
        <v>-</v>
      </c>
      <c r="N246" s="48">
        <f t="shared" si="38"/>
        <v>0</v>
      </c>
    </row>
    <row r="247" spans="1:14" x14ac:dyDescent="0.25">
      <c r="A247" s="52">
        <v>246</v>
      </c>
      <c r="B247" s="48" t="str">
        <f>'STOCK ITEMS'!D291&amp;IF('STOCK ITEMS'!E291="-","",'STOCK ITEMS'!E291)&amp;" "&amp;IF('STOCK ITEMS'!F291="-","",'STOCK ITEMS'!F291)&amp;" "&amp;'STOCK ITEMS'!G291&amp;" "&amp;'STOCK ITEMS'!H291&amp;" "&amp;'STOCK ITEMS'!I291&amp;" "&amp;'STOCK ITEMS'!J291&amp;IF('STOCK ITEMS'!K291="-","",'STOCK ITEMS'!K291)&amp;" "&amp;IF('STOCK ITEMS'!L291="-","",'STOCK ITEMS'!L291)</f>
        <v xml:space="preserve">Flat head WOOD screw - 3/8" x 6"      </v>
      </c>
      <c r="C247" s="48" t="str">
        <f>"(Part #: "&amp;'STOCK ITEMS'!M291&amp;")"</f>
        <v>(Part #: PFLB3/8X6)</v>
      </c>
      <c r="D247" s="13" t="str">
        <f>IF('STOCK ITEMS'!B291&gt;0,B247&amp;" - "&amp;C247,"-")</f>
        <v>-</v>
      </c>
      <c r="E247" s="133">
        <v>2184000</v>
      </c>
      <c r="F247" s="49">
        <f t="shared" si="34"/>
        <v>0</v>
      </c>
      <c r="G247" s="49">
        <f t="shared" si="35"/>
        <v>246</v>
      </c>
      <c r="H247" s="48">
        <f t="shared" si="36"/>
        <v>728</v>
      </c>
      <c r="I247" s="50">
        <f>IF($D247="-",0,'STOCK ITEMS'!N291)</f>
        <v>0</v>
      </c>
      <c r="J247" s="50">
        <f>IF($D247="-",0,'STOCK ITEMS'!O291)</f>
        <v>0</v>
      </c>
      <c r="K247" s="50">
        <f>IF($D247="-",0,'STOCK ITEMS'!P291)</f>
        <v>0</v>
      </c>
      <c r="L247" s="51">
        <f>IF($D247="-",0,'STOCK ITEMS'!B291)</f>
        <v>0</v>
      </c>
      <c r="M247" s="48" t="str">
        <f t="shared" si="37"/>
        <v>-</v>
      </c>
      <c r="N247" s="48">
        <f t="shared" si="38"/>
        <v>0</v>
      </c>
    </row>
    <row r="248" spans="1:14" x14ac:dyDescent="0.25">
      <c r="A248" s="52">
        <v>247</v>
      </c>
      <c r="B248" s="48" t="str">
        <f>'STOCK ITEMS'!D292&amp;IF('STOCK ITEMS'!E292="-","",'STOCK ITEMS'!E292)&amp;" "&amp;IF('STOCK ITEMS'!F292="-","",'STOCK ITEMS'!F292)&amp;" "&amp;'STOCK ITEMS'!G292&amp;" "&amp;'STOCK ITEMS'!H292&amp;" "&amp;'STOCK ITEMS'!I292&amp;" "&amp;'STOCK ITEMS'!J292&amp;IF('STOCK ITEMS'!K292="-","",'STOCK ITEMS'!K292)&amp;" "&amp;IF('STOCK ITEMS'!L292="-","",'STOCK ITEMS'!L292)</f>
        <v xml:space="preserve">Tube      </v>
      </c>
      <c r="C248" s="48" t="str">
        <f>"(Part #: "&amp;'STOCK ITEMS'!M292&amp;")"</f>
        <v>(Part #: PFMTA)</v>
      </c>
      <c r="D248" s="13" t="str">
        <f>IF('STOCK ITEMS'!B292&gt;0,B248&amp;" - "&amp;C248,"-")</f>
        <v>-</v>
      </c>
      <c r="E248" s="133">
        <v>2181000</v>
      </c>
      <c r="F248" s="49">
        <f t="shared" si="34"/>
        <v>0</v>
      </c>
      <c r="G248" s="49">
        <f t="shared" si="35"/>
        <v>247</v>
      </c>
      <c r="H248" s="48">
        <f t="shared" si="36"/>
        <v>727</v>
      </c>
      <c r="I248" s="50">
        <f>IF($D248="-",0,'STOCK ITEMS'!N292)</f>
        <v>0</v>
      </c>
      <c r="J248" s="50">
        <f>IF($D248="-",0,'STOCK ITEMS'!O292)</f>
        <v>0</v>
      </c>
      <c r="K248" s="50">
        <f>IF($D248="-",0,'STOCK ITEMS'!P292)</f>
        <v>0</v>
      </c>
      <c r="L248" s="51">
        <f>IF($D248="-",0,'STOCK ITEMS'!B292)</f>
        <v>0</v>
      </c>
      <c r="M248" s="48" t="str">
        <f t="shared" si="37"/>
        <v>-</v>
      </c>
      <c r="N248" s="48">
        <f t="shared" si="38"/>
        <v>0</v>
      </c>
    </row>
    <row r="249" spans="1:14" x14ac:dyDescent="0.25">
      <c r="A249" s="52">
        <v>248</v>
      </c>
      <c r="B249" s="48" t="str">
        <f>'STOCK ITEMS'!D293&amp;IF('STOCK ITEMS'!E293="-","",'STOCK ITEMS'!E293)&amp;" "&amp;IF('STOCK ITEMS'!F293="-","",'STOCK ITEMS'!F293)&amp;" "&amp;'STOCK ITEMS'!G293&amp;" "&amp;'STOCK ITEMS'!H293&amp;" "&amp;'STOCK ITEMS'!I293&amp;" "&amp;'STOCK ITEMS'!J293&amp;IF('STOCK ITEMS'!K293="-","",'STOCK ITEMS'!K293)&amp;" "&amp;IF('STOCK ITEMS'!L293="-","",'STOCK ITEMS'!L293)</f>
        <v xml:space="preserve">AEW      </v>
      </c>
      <c r="C249" s="48" t="str">
        <f>"(Part #: "&amp;'STOCK ITEMS'!M293&amp;")"</f>
        <v>(Part #: PFAEW)</v>
      </c>
      <c r="D249" s="13" t="str">
        <f>IF('STOCK ITEMS'!B293&gt;0,B249&amp;" - "&amp;C249,"-")</f>
        <v>-</v>
      </c>
      <c r="E249" s="133">
        <v>2178000</v>
      </c>
      <c r="F249" s="49">
        <f t="shared" si="34"/>
        <v>0</v>
      </c>
      <c r="G249" s="49">
        <f t="shared" si="35"/>
        <v>248</v>
      </c>
      <c r="H249" s="48">
        <f t="shared" si="36"/>
        <v>726</v>
      </c>
      <c r="I249" s="50">
        <f>IF($D249="-",0,'STOCK ITEMS'!N293)</f>
        <v>0</v>
      </c>
      <c r="J249" s="50">
        <f>IF($D249="-",0,'STOCK ITEMS'!O293)</f>
        <v>0</v>
      </c>
      <c r="K249" s="50">
        <f>IF($D249="-",0,'STOCK ITEMS'!P293)</f>
        <v>0</v>
      </c>
      <c r="L249" s="51">
        <f>IF($D249="-",0,'STOCK ITEMS'!B293)</f>
        <v>0</v>
      </c>
      <c r="M249" s="48" t="str">
        <f t="shared" si="37"/>
        <v>-</v>
      </c>
      <c r="N249" s="48">
        <f t="shared" si="38"/>
        <v>0</v>
      </c>
    </row>
    <row r="250" spans="1:14" x14ac:dyDescent="0.25">
      <c r="A250" s="52">
        <v>249</v>
      </c>
      <c r="B250" s="48" t="str">
        <f>'STOCK ITEMS'!D294&amp;IF('STOCK ITEMS'!E294="-","",'STOCK ITEMS'!E294)&amp;" "&amp;IF('STOCK ITEMS'!F294="-","",'STOCK ITEMS'!F294)&amp;" "&amp;'STOCK ITEMS'!G294&amp;" "&amp;'STOCK ITEMS'!H294&amp;" "&amp;'STOCK ITEMS'!I294&amp;" "&amp;'STOCK ITEMS'!J294&amp;IF('STOCK ITEMS'!K294="-","",'STOCK ITEMS'!K294)&amp;" "&amp;IF('STOCK ITEMS'!L294="-","",'STOCK ITEMS'!L294)</f>
        <v xml:space="preserve">Sill anchor 4 3/4      </v>
      </c>
      <c r="C250" s="48" t="str">
        <f>"(Part #: "&amp;'STOCK ITEMS'!M294&amp;")"</f>
        <v>(Part #: PFSA4)</v>
      </c>
      <c r="D250" s="13" t="str">
        <f>IF('STOCK ITEMS'!B294&gt;0,B250&amp;" - "&amp;C250,"-")</f>
        <v>-</v>
      </c>
      <c r="E250" s="133">
        <v>2175000</v>
      </c>
      <c r="F250" s="49">
        <f t="shared" si="34"/>
        <v>0</v>
      </c>
      <c r="G250" s="49">
        <f t="shared" si="35"/>
        <v>249</v>
      </c>
      <c r="H250" s="48">
        <f t="shared" si="36"/>
        <v>725</v>
      </c>
      <c r="I250" s="50">
        <f>IF($D250="-",0,'STOCK ITEMS'!N294)</f>
        <v>0</v>
      </c>
      <c r="J250" s="50">
        <f>IF($D250="-",0,'STOCK ITEMS'!O294)</f>
        <v>0</v>
      </c>
      <c r="K250" s="50">
        <f>IF($D250="-",0,'STOCK ITEMS'!P294)</f>
        <v>0</v>
      </c>
      <c r="L250" s="51">
        <f>IF($D250="-",0,'STOCK ITEMS'!B294)</f>
        <v>0</v>
      </c>
      <c r="M250" s="48" t="str">
        <f t="shared" si="37"/>
        <v>-</v>
      </c>
      <c r="N250" s="48">
        <f t="shared" si="38"/>
        <v>0</v>
      </c>
    </row>
    <row r="251" spans="1:14" x14ac:dyDescent="0.25">
      <c r="A251" s="52">
        <v>250</v>
      </c>
      <c r="B251" s="48" t="str">
        <f>'STOCK ITEMS'!D295&amp;IF('STOCK ITEMS'!E295="-","",'STOCK ITEMS'!E295)&amp;" "&amp;IF('STOCK ITEMS'!F295="-","",'STOCK ITEMS'!F295)&amp;" "&amp;'STOCK ITEMS'!G295&amp;" "&amp;'STOCK ITEMS'!H295&amp;" "&amp;'STOCK ITEMS'!I295&amp;" "&amp;'STOCK ITEMS'!J295&amp;IF('STOCK ITEMS'!K295="-","",'STOCK ITEMS'!K295)&amp;" "&amp;IF('STOCK ITEMS'!L295="-","",'STOCK ITEMS'!L295)</f>
        <v xml:space="preserve">Sill anchor 5 3/4      </v>
      </c>
      <c r="C251" s="48" t="str">
        <f>"(Part #: "&amp;'STOCK ITEMS'!M295&amp;")"</f>
        <v>(Part #: PFSA5)</v>
      </c>
      <c r="D251" s="13" t="str">
        <f>IF('STOCK ITEMS'!B295&gt;0,B251&amp;" - "&amp;C251,"-")</f>
        <v>-</v>
      </c>
      <c r="E251" s="133">
        <v>2172000</v>
      </c>
      <c r="F251" s="49">
        <f t="shared" si="34"/>
        <v>0</v>
      </c>
      <c r="G251" s="49">
        <f t="shared" si="35"/>
        <v>250</v>
      </c>
      <c r="H251" s="48">
        <f t="shared" si="36"/>
        <v>724</v>
      </c>
      <c r="I251" s="50">
        <f>IF($D251="-",0,'STOCK ITEMS'!N295)</f>
        <v>0</v>
      </c>
      <c r="J251" s="50">
        <f>IF($D251="-",0,'STOCK ITEMS'!O295)</f>
        <v>0</v>
      </c>
      <c r="K251" s="50">
        <f>IF($D251="-",0,'STOCK ITEMS'!P295)</f>
        <v>0</v>
      </c>
      <c r="L251" s="51">
        <f>IF($D251="-",0,'STOCK ITEMS'!B295)</f>
        <v>0</v>
      </c>
      <c r="M251" s="48" t="str">
        <f t="shared" si="37"/>
        <v>-</v>
      </c>
      <c r="N251" s="48">
        <f t="shared" si="38"/>
        <v>0</v>
      </c>
    </row>
    <row r="252" spans="1:14" x14ac:dyDescent="0.25">
      <c r="A252" s="52">
        <v>251</v>
      </c>
      <c r="B252" s="48" t="str">
        <f>'STOCK ITEMS'!D296&amp;IF('STOCK ITEMS'!E296="-","",'STOCK ITEMS'!E296)&amp;" "&amp;IF('STOCK ITEMS'!F296="-","",'STOCK ITEMS'!F296)&amp;" "&amp;'STOCK ITEMS'!G296&amp;" "&amp;'STOCK ITEMS'!H296&amp;" "&amp;'STOCK ITEMS'!I296&amp;" "&amp;'STOCK ITEMS'!J296&amp;IF('STOCK ITEMS'!K296="-","",'STOCK ITEMS'!K296)&amp;" "&amp;IF('STOCK ITEMS'!L296="-","",'STOCK ITEMS'!L296)</f>
        <v xml:space="preserve">Sill anchor 6 3/4      </v>
      </c>
      <c r="C252" s="48" t="str">
        <f>"(Part #: "&amp;'STOCK ITEMS'!M296&amp;")"</f>
        <v>(Part #: PFSA6)</v>
      </c>
      <c r="D252" s="13" t="str">
        <f>IF('STOCK ITEMS'!B296&gt;0,B252&amp;" - "&amp;C252,"-")</f>
        <v>-</v>
      </c>
      <c r="E252" s="133">
        <v>2169000</v>
      </c>
      <c r="F252" s="49">
        <f t="shared" si="34"/>
        <v>0</v>
      </c>
      <c r="G252" s="49">
        <f t="shared" si="35"/>
        <v>251</v>
      </c>
      <c r="H252" s="48">
        <f t="shared" si="36"/>
        <v>723</v>
      </c>
      <c r="I252" s="50">
        <f>IF($D252="-",0,'STOCK ITEMS'!N296)</f>
        <v>0</v>
      </c>
      <c r="J252" s="50">
        <f>IF($D252="-",0,'STOCK ITEMS'!O296)</f>
        <v>0</v>
      </c>
      <c r="K252" s="50">
        <f>IF($D252="-",0,'STOCK ITEMS'!P296)</f>
        <v>0</v>
      </c>
      <c r="L252" s="51">
        <f>IF($D252="-",0,'STOCK ITEMS'!B296)</f>
        <v>0</v>
      </c>
      <c r="M252" s="48" t="str">
        <f t="shared" si="37"/>
        <v>-</v>
      </c>
      <c r="N252" s="48">
        <f t="shared" si="38"/>
        <v>0</v>
      </c>
    </row>
    <row r="253" spans="1:14" x14ac:dyDescent="0.25">
      <c r="A253" s="52">
        <v>252</v>
      </c>
      <c r="B253" s="48" t="str">
        <f>'STOCK ITEMS'!D297&amp;IF('STOCK ITEMS'!E297="-","",'STOCK ITEMS'!E297)&amp;" "&amp;IF('STOCK ITEMS'!F297="-","",'STOCK ITEMS'!F297)&amp;" "&amp;'STOCK ITEMS'!G297&amp;" "&amp;'STOCK ITEMS'!H297&amp;" "&amp;'STOCK ITEMS'!I297&amp;" "&amp;'STOCK ITEMS'!J297&amp;IF('STOCK ITEMS'!K297="-","",'STOCK ITEMS'!K297)&amp;" "&amp;IF('STOCK ITEMS'!L297="-","",'STOCK ITEMS'!L297)</f>
        <v xml:space="preserve">Sill anchor 7 3/4      </v>
      </c>
      <c r="C253" s="48" t="str">
        <f>"(Part #: "&amp;'STOCK ITEMS'!M297&amp;")"</f>
        <v>(Part #: PFSA7)</v>
      </c>
      <c r="D253" s="13" t="str">
        <f>IF('STOCK ITEMS'!B297&gt;0,B253&amp;" - "&amp;C253,"-")</f>
        <v>-</v>
      </c>
      <c r="E253" s="133">
        <v>2166000</v>
      </c>
      <c r="F253" s="49">
        <f t="shared" si="34"/>
        <v>0</v>
      </c>
      <c r="G253" s="49">
        <f t="shared" si="35"/>
        <v>252</v>
      </c>
      <c r="H253" s="48">
        <f t="shared" si="36"/>
        <v>722</v>
      </c>
      <c r="I253" s="50">
        <f>IF($D253="-",0,'STOCK ITEMS'!N297)</f>
        <v>0</v>
      </c>
      <c r="J253" s="50">
        <f>IF($D253="-",0,'STOCK ITEMS'!O297)</f>
        <v>0</v>
      </c>
      <c r="K253" s="50">
        <f>IF($D253="-",0,'STOCK ITEMS'!P297)</f>
        <v>0</v>
      </c>
      <c r="L253" s="51">
        <f>IF($D253="-",0,'STOCK ITEMS'!B297)</f>
        <v>0</v>
      </c>
      <c r="M253" s="48" t="str">
        <f t="shared" si="37"/>
        <v>-</v>
      </c>
      <c r="N253" s="48">
        <f t="shared" si="38"/>
        <v>0</v>
      </c>
    </row>
    <row r="254" spans="1:14" x14ac:dyDescent="0.25">
      <c r="A254" s="52">
        <v>253</v>
      </c>
      <c r="B254" s="48" t="str">
        <f>'STOCK ITEMS'!D298&amp;IF('STOCK ITEMS'!E298="-","",'STOCK ITEMS'!E298)&amp;" "&amp;IF('STOCK ITEMS'!F298="-","",'STOCK ITEMS'!F298)&amp;" "&amp;'STOCK ITEMS'!G298&amp;" "&amp;'STOCK ITEMS'!H298&amp;" "&amp;'STOCK ITEMS'!I298&amp;" "&amp;'STOCK ITEMS'!J298&amp;IF('STOCK ITEMS'!K298="-","",'STOCK ITEMS'!K298)&amp;" "&amp;IF('STOCK ITEMS'!L298="-","",'STOCK ITEMS'!L298)</f>
        <v xml:space="preserve">Sill anchor 8 3/4      </v>
      </c>
      <c r="C254" s="48" t="str">
        <f>"(Part #: "&amp;'STOCK ITEMS'!M298&amp;")"</f>
        <v>(Part #: PFSA8)</v>
      </c>
      <c r="D254" s="13" t="str">
        <f>IF('STOCK ITEMS'!B298&gt;0,B254&amp;" - "&amp;C254,"-")</f>
        <v>-</v>
      </c>
      <c r="E254" s="133">
        <v>2163000</v>
      </c>
      <c r="F254" s="49">
        <f t="shared" si="34"/>
        <v>0</v>
      </c>
      <c r="G254" s="49">
        <f t="shared" si="35"/>
        <v>253</v>
      </c>
      <c r="H254" s="48">
        <f t="shared" si="36"/>
        <v>721</v>
      </c>
      <c r="I254" s="50">
        <f>IF($D254="-",0,'STOCK ITEMS'!N298)</f>
        <v>0</v>
      </c>
      <c r="J254" s="50">
        <f>IF($D254="-",0,'STOCK ITEMS'!O298)</f>
        <v>0</v>
      </c>
      <c r="K254" s="50">
        <f>IF($D254="-",0,'STOCK ITEMS'!P298)</f>
        <v>0</v>
      </c>
      <c r="L254" s="51">
        <f>IF($D254="-",0,'STOCK ITEMS'!B298)</f>
        <v>0</v>
      </c>
      <c r="M254" s="48" t="str">
        <f t="shared" si="37"/>
        <v>-</v>
      </c>
      <c r="N254" s="48">
        <f t="shared" si="38"/>
        <v>0</v>
      </c>
    </row>
    <row r="255" spans="1:14" x14ac:dyDescent="0.25">
      <c r="A255" s="52">
        <v>254</v>
      </c>
      <c r="B255" s="48" t="str">
        <f>'STOCK ITEMS'!D299&amp;IF('STOCK ITEMS'!E299="-","",'STOCK ITEMS'!E299)&amp;" "&amp;IF('STOCK ITEMS'!F299="-","",'STOCK ITEMS'!F299)&amp;" "&amp;'STOCK ITEMS'!G299&amp;" "&amp;'STOCK ITEMS'!H299&amp;" "&amp;'STOCK ITEMS'!I299&amp;" "&amp;'STOCK ITEMS'!J299&amp;IF('STOCK ITEMS'!K299="-","",'STOCK ITEMS'!K299)&amp;" "&amp;IF('STOCK ITEMS'!L299="-","",'STOCK ITEMS'!L299)</f>
        <v xml:space="preserve">Adjustable floor anchor (4 3/4 thru 8 3/4)      </v>
      </c>
      <c r="C255" s="48" t="str">
        <f>"(Part #: "&amp;'STOCK ITEMS'!M299&amp;")"</f>
        <v>(Part #: PFAAF)</v>
      </c>
      <c r="D255" s="13" t="str">
        <f>IF('STOCK ITEMS'!B299&gt;0,B255&amp;" - "&amp;C255,"-")</f>
        <v>-</v>
      </c>
      <c r="E255" s="133">
        <v>2160000</v>
      </c>
      <c r="F255" s="49">
        <f t="shared" si="34"/>
        <v>0</v>
      </c>
      <c r="G255" s="49">
        <f t="shared" si="35"/>
        <v>254</v>
      </c>
      <c r="H255" s="48">
        <f t="shared" si="36"/>
        <v>720</v>
      </c>
      <c r="I255" s="50">
        <f>IF($D255="-",0,'STOCK ITEMS'!N299)</f>
        <v>0</v>
      </c>
      <c r="J255" s="50">
        <f>IF($D255="-",0,'STOCK ITEMS'!O299)</f>
        <v>0</v>
      </c>
      <c r="K255" s="50">
        <f>IF($D255="-",0,'STOCK ITEMS'!P299)</f>
        <v>0</v>
      </c>
      <c r="L255" s="51">
        <f>IF($D255="-",0,'STOCK ITEMS'!B299)</f>
        <v>0</v>
      </c>
      <c r="M255" s="48" t="str">
        <f t="shared" si="37"/>
        <v>-</v>
      </c>
      <c r="N255" s="48">
        <f t="shared" si="38"/>
        <v>0</v>
      </c>
    </row>
    <row r="256" spans="1:14" x14ac:dyDescent="0.25">
      <c r="A256" s="52">
        <v>255</v>
      </c>
      <c r="B256" s="48" t="str">
        <f>'STOCK ITEMS'!D300&amp;IF('STOCK ITEMS'!E300="-","",'STOCK ITEMS'!E300)&amp;" "&amp;IF('STOCK ITEMS'!F300="-","",'STOCK ITEMS'!F300)&amp;" "&amp;'STOCK ITEMS'!G300&amp;" "&amp;'STOCK ITEMS'!H300&amp;" "&amp;'STOCK ITEMS'!I300&amp;" "&amp;'STOCK ITEMS'!J300&amp;IF('STOCK ITEMS'!K300="-","",'STOCK ITEMS'!K300)&amp;" "&amp;IF('STOCK ITEMS'!L300="-","",'STOCK ITEMS'!L300)</f>
        <v xml:space="preserve">Drywall snap in anchor (2 needed per jamb)      </v>
      </c>
      <c r="C256" s="48" t="str">
        <f>"(Part #: "&amp;'STOCK ITEMS'!M300&amp;")"</f>
        <v>(Part #: PFDSNA)</v>
      </c>
      <c r="D256" s="13" t="str">
        <f>IF('STOCK ITEMS'!B300&gt;0,B256&amp;" - "&amp;C256,"-")</f>
        <v>-</v>
      </c>
      <c r="E256" s="133">
        <v>2157000</v>
      </c>
      <c r="F256" s="49">
        <f t="shared" si="34"/>
        <v>0</v>
      </c>
      <c r="G256" s="49">
        <f t="shared" si="35"/>
        <v>255</v>
      </c>
      <c r="H256" s="48">
        <f t="shared" si="36"/>
        <v>719</v>
      </c>
      <c r="I256" s="50">
        <f>IF($D256="-",0,'STOCK ITEMS'!N300)</f>
        <v>0</v>
      </c>
      <c r="J256" s="50">
        <f>IF($D256="-",0,'STOCK ITEMS'!O300)</f>
        <v>0</v>
      </c>
      <c r="K256" s="50">
        <f>IF($D256="-",0,'STOCK ITEMS'!P300)</f>
        <v>0</v>
      </c>
      <c r="L256" s="51">
        <f>IF($D256="-",0,'STOCK ITEMS'!B300)</f>
        <v>0</v>
      </c>
      <c r="M256" s="48" t="str">
        <f t="shared" si="37"/>
        <v>-</v>
      </c>
      <c r="N256" s="48">
        <f t="shared" si="38"/>
        <v>0</v>
      </c>
    </row>
    <row r="257" spans="1:14" x14ac:dyDescent="0.25">
      <c r="A257" s="52">
        <v>256</v>
      </c>
      <c r="B257" s="48" t="str">
        <f>'STOCK ITEMS'!D301&amp;IF('STOCK ITEMS'!E301="-","",'STOCK ITEMS'!E301)&amp;" "&amp;IF('STOCK ITEMS'!F301="-","",'STOCK ITEMS'!F301)&amp;" "&amp;'STOCK ITEMS'!G301&amp;" "&amp;'STOCK ITEMS'!H301&amp;" "&amp;'STOCK ITEMS'!I301&amp;" "&amp;'STOCK ITEMS'!J301&amp;IF('STOCK ITEMS'!K301="-","",'STOCK ITEMS'!K301)&amp;" "&amp;IF('STOCK ITEMS'!L301="-","",'STOCK ITEMS'!L301)</f>
        <v xml:space="preserve">Drywall compression anchor      </v>
      </c>
      <c r="C257" s="48" t="str">
        <f>"(Part #: "&amp;'STOCK ITEMS'!M301&amp;")"</f>
        <v>(Part #: PFDCA)</v>
      </c>
      <c r="D257" s="13" t="str">
        <f>IF('STOCK ITEMS'!B301&gt;0,B257&amp;" - "&amp;C257,"-")</f>
        <v>-</v>
      </c>
      <c r="E257" s="133">
        <v>2154000</v>
      </c>
      <c r="F257" s="49">
        <f t="shared" si="34"/>
        <v>0</v>
      </c>
      <c r="G257" s="49">
        <f t="shared" si="35"/>
        <v>256</v>
      </c>
      <c r="H257" s="48">
        <f t="shared" si="36"/>
        <v>718</v>
      </c>
      <c r="I257" s="50">
        <f>IF($D257="-",0,'STOCK ITEMS'!N301)</f>
        <v>0</v>
      </c>
      <c r="J257" s="50">
        <f>IF($D257="-",0,'STOCK ITEMS'!O301)</f>
        <v>0</v>
      </c>
      <c r="K257" s="50">
        <f>IF($D257="-",0,'STOCK ITEMS'!P301)</f>
        <v>0</v>
      </c>
      <c r="L257" s="51">
        <f>IF($D257="-",0,'STOCK ITEMS'!B301)</f>
        <v>0</v>
      </c>
      <c r="M257" s="48" t="str">
        <f t="shared" si="37"/>
        <v>-</v>
      </c>
      <c r="N257" s="48">
        <f t="shared" si="38"/>
        <v>0</v>
      </c>
    </row>
    <row r="258" spans="1:14" x14ac:dyDescent="0.25">
      <c r="A258" s="52">
        <v>257</v>
      </c>
      <c r="B258" s="48" t="str">
        <f>'STOCK ITEMS'!D302&amp;IF('STOCK ITEMS'!E302="-","",'STOCK ITEMS'!E302)&amp;" "&amp;IF('STOCK ITEMS'!F302="-","",'STOCK ITEMS'!F302)&amp;" "&amp;'STOCK ITEMS'!G302&amp;" "&amp;'STOCK ITEMS'!H302&amp;" "&amp;'STOCK ITEMS'!I302&amp;" "&amp;'STOCK ITEMS'!J302&amp;IF('STOCK ITEMS'!K302="-","",'STOCK ITEMS'!K302)&amp;" "&amp;IF('STOCK ITEMS'!L302="-","",'STOCK ITEMS'!L302)</f>
        <v xml:space="preserve">Adjustable anchor (110) 4 3/4 to 6 3/4      </v>
      </c>
      <c r="C258" s="48" t="str">
        <f>"(Part #: "&amp;'STOCK ITEMS'!M302&amp;")"</f>
        <v>(Part #: PFA110)</v>
      </c>
      <c r="D258" s="13" t="str">
        <f>IF('STOCK ITEMS'!B302&gt;0,B258&amp;" - "&amp;C258,"-")</f>
        <v>-</v>
      </c>
      <c r="E258" s="133">
        <v>2151000</v>
      </c>
      <c r="F258" s="49">
        <f t="shared" si="34"/>
        <v>0</v>
      </c>
      <c r="G258" s="49">
        <f t="shared" si="35"/>
        <v>257</v>
      </c>
      <c r="H258" s="48">
        <f t="shared" si="36"/>
        <v>717</v>
      </c>
      <c r="I258" s="50">
        <f>IF($D258="-",0,'STOCK ITEMS'!N302)</f>
        <v>0</v>
      </c>
      <c r="J258" s="50">
        <f>IF($D258="-",0,'STOCK ITEMS'!O302)</f>
        <v>0</v>
      </c>
      <c r="K258" s="50">
        <f>IF($D258="-",0,'STOCK ITEMS'!P302)</f>
        <v>0</v>
      </c>
      <c r="L258" s="51">
        <f>IF($D258="-",0,'STOCK ITEMS'!B302)</f>
        <v>0</v>
      </c>
      <c r="M258" s="48" t="str">
        <f t="shared" si="37"/>
        <v>-</v>
      </c>
      <c r="N258" s="48">
        <f t="shared" si="38"/>
        <v>0</v>
      </c>
    </row>
    <row r="259" spans="1:14" x14ac:dyDescent="0.25">
      <c r="A259" s="52">
        <v>258</v>
      </c>
      <c r="B259" s="48" t="str">
        <f>'STOCK ITEMS'!D303&amp;IF('STOCK ITEMS'!E303="-","",'STOCK ITEMS'!E303)&amp;" "&amp;IF('STOCK ITEMS'!F303="-","",'STOCK ITEMS'!F303)&amp;" "&amp;'STOCK ITEMS'!G303&amp;" "&amp;'STOCK ITEMS'!H303&amp;" "&amp;'STOCK ITEMS'!I303&amp;" "&amp;'STOCK ITEMS'!J303&amp;IF('STOCK ITEMS'!K303="-","",'STOCK ITEMS'!K303)&amp;" "&amp;IF('STOCK ITEMS'!L303="-","",'STOCK ITEMS'!L303)</f>
        <v xml:space="preserve">Adjustable anchor (380) 5 3/4 to 8 3/4      </v>
      </c>
      <c r="C259" s="48" t="str">
        <f>"(Part #: "&amp;'STOCK ITEMS'!M303&amp;")"</f>
        <v>(Part #: PFA380)</v>
      </c>
      <c r="D259" s="13" t="str">
        <f>IF('STOCK ITEMS'!B303&gt;0,B259&amp;" - "&amp;C259,"-")</f>
        <v>-</v>
      </c>
      <c r="E259" s="133">
        <v>2148000</v>
      </c>
      <c r="F259" s="49">
        <f t="shared" si="34"/>
        <v>0</v>
      </c>
      <c r="G259" s="49">
        <f t="shared" si="35"/>
        <v>258</v>
      </c>
      <c r="H259" s="48">
        <f t="shared" si="36"/>
        <v>716</v>
      </c>
      <c r="I259" s="50">
        <f>IF($D259="-",0,'STOCK ITEMS'!N303)</f>
        <v>0</v>
      </c>
      <c r="J259" s="50">
        <f>IF($D259="-",0,'STOCK ITEMS'!O303)</f>
        <v>0</v>
      </c>
      <c r="K259" s="50">
        <f>IF($D259="-",0,'STOCK ITEMS'!P303)</f>
        <v>0</v>
      </c>
      <c r="L259" s="51">
        <f>IF($D259="-",0,'STOCK ITEMS'!B303)</f>
        <v>0</v>
      </c>
      <c r="M259" s="48" t="str">
        <f t="shared" si="37"/>
        <v>-</v>
      </c>
      <c r="N259" s="48">
        <f t="shared" si="38"/>
        <v>0</v>
      </c>
    </row>
    <row r="260" spans="1:14" x14ac:dyDescent="0.25">
      <c r="A260" s="52">
        <v>259</v>
      </c>
      <c r="B260" s="48" t="str">
        <f>'STOCK ITEMS'!D304&amp;IF('STOCK ITEMS'!E304="-","",'STOCK ITEMS'!E304)&amp;" "&amp;IF('STOCK ITEMS'!F304="-","",'STOCK ITEMS'!F304)&amp;" "&amp;'STOCK ITEMS'!G304&amp;" "&amp;'STOCK ITEMS'!H304&amp;" "&amp;'STOCK ITEMS'!I304&amp;" "&amp;'STOCK ITEMS'!J304&amp;IF('STOCK ITEMS'!K304="-","",'STOCK ITEMS'!K304)&amp;" "&amp;IF('STOCK ITEMS'!L304="-","",'STOCK ITEMS'!L304)</f>
        <v xml:space="preserve">Splice anchor 4 3/4      </v>
      </c>
      <c r="C260" s="48" t="str">
        <f>"(Part #: "&amp;'STOCK ITEMS'!M304&amp;")"</f>
        <v>(Part #: PFSPA4)</v>
      </c>
      <c r="D260" s="13" t="str">
        <f>IF('STOCK ITEMS'!B304&gt;0,B260&amp;" - "&amp;C260,"-")</f>
        <v>-</v>
      </c>
      <c r="E260" s="133">
        <v>2145000</v>
      </c>
      <c r="F260" s="49">
        <f t="shared" si="34"/>
        <v>0</v>
      </c>
      <c r="G260" s="49">
        <f t="shared" si="35"/>
        <v>259</v>
      </c>
      <c r="H260" s="48">
        <f t="shared" si="36"/>
        <v>715</v>
      </c>
      <c r="I260" s="50">
        <f>IF($D260="-",0,'STOCK ITEMS'!N304)</f>
        <v>0</v>
      </c>
      <c r="J260" s="50">
        <f>IF($D260="-",0,'STOCK ITEMS'!O304)</f>
        <v>0</v>
      </c>
      <c r="K260" s="50">
        <f>IF($D260="-",0,'STOCK ITEMS'!P304)</f>
        <v>0</v>
      </c>
      <c r="L260" s="51">
        <f>IF($D260="-",0,'STOCK ITEMS'!B304)</f>
        <v>0</v>
      </c>
      <c r="M260" s="48" t="str">
        <f t="shared" si="37"/>
        <v>-</v>
      </c>
      <c r="N260" s="48">
        <f t="shared" si="38"/>
        <v>0</v>
      </c>
    </row>
    <row r="261" spans="1:14" x14ac:dyDescent="0.25">
      <c r="A261" s="52">
        <v>260</v>
      </c>
      <c r="B261" s="48" t="str">
        <f>'STOCK ITEMS'!D305&amp;IF('STOCK ITEMS'!E305="-","",'STOCK ITEMS'!E305)&amp;" "&amp;IF('STOCK ITEMS'!F305="-","",'STOCK ITEMS'!F305)&amp;" "&amp;'STOCK ITEMS'!G305&amp;" "&amp;'STOCK ITEMS'!H305&amp;" "&amp;'STOCK ITEMS'!I305&amp;" "&amp;'STOCK ITEMS'!J305&amp;IF('STOCK ITEMS'!K305="-","",'STOCK ITEMS'!K305)&amp;" "&amp;IF('STOCK ITEMS'!L305="-","",'STOCK ITEMS'!L305)</f>
        <v xml:space="preserve">Splice anchor 5 3/4      </v>
      </c>
      <c r="C261" s="48" t="str">
        <f>"(Part #: "&amp;'STOCK ITEMS'!M305&amp;")"</f>
        <v>(Part #: PFSPA5)</v>
      </c>
      <c r="D261" s="13" t="str">
        <f>IF('STOCK ITEMS'!B305&gt;0,B261&amp;" - "&amp;C261,"-")</f>
        <v>-</v>
      </c>
      <c r="E261" s="133">
        <v>2142000</v>
      </c>
      <c r="F261" s="49">
        <f t="shared" si="34"/>
        <v>0</v>
      </c>
      <c r="G261" s="49">
        <f t="shared" si="35"/>
        <v>260</v>
      </c>
      <c r="H261" s="48">
        <f t="shared" si="36"/>
        <v>714</v>
      </c>
      <c r="I261" s="50">
        <f>IF($D261="-",0,'STOCK ITEMS'!N305)</f>
        <v>0</v>
      </c>
      <c r="J261" s="50">
        <f>IF($D261="-",0,'STOCK ITEMS'!O305)</f>
        <v>0</v>
      </c>
      <c r="K261" s="50">
        <f>IF($D261="-",0,'STOCK ITEMS'!P305)</f>
        <v>0</v>
      </c>
      <c r="L261" s="51">
        <f>IF($D261="-",0,'STOCK ITEMS'!B305)</f>
        <v>0</v>
      </c>
      <c r="M261" s="48" t="str">
        <f t="shared" si="37"/>
        <v>-</v>
      </c>
      <c r="N261" s="48">
        <f t="shared" si="38"/>
        <v>0</v>
      </c>
    </row>
    <row r="262" spans="1:14" x14ac:dyDescent="0.25">
      <c r="A262" s="52">
        <v>261</v>
      </c>
      <c r="B262" s="48" t="str">
        <f>'STOCK ITEMS'!D306&amp;IF('STOCK ITEMS'!E306="-","",'STOCK ITEMS'!E306)&amp;" "&amp;IF('STOCK ITEMS'!F306="-","",'STOCK ITEMS'!F306)&amp;" "&amp;'STOCK ITEMS'!G306&amp;" "&amp;'STOCK ITEMS'!H306&amp;" "&amp;'STOCK ITEMS'!I306&amp;" "&amp;'STOCK ITEMS'!J306&amp;IF('STOCK ITEMS'!K306="-","",'STOCK ITEMS'!K306)&amp;" "&amp;IF('STOCK ITEMS'!L306="-","",'STOCK ITEMS'!L306)</f>
        <v xml:space="preserve">Mullion anchor 4 3/4      </v>
      </c>
      <c r="C262" s="48" t="str">
        <f>"(Part #: "&amp;'STOCK ITEMS'!M306&amp;")"</f>
        <v>(Part #: PFMUA4)</v>
      </c>
      <c r="D262" s="13" t="str">
        <f>IF('STOCK ITEMS'!B306&gt;0,B262&amp;" - "&amp;C262,"-")</f>
        <v>-</v>
      </c>
      <c r="E262" s="133">
        <v>2139000</v>
      </c>
      <c r="F262" s="49">
        <f t="shared" si="34"/>
        <v>0</v>
      </c>
      <c r="G262" s="49">
        <f t="shared" si="35"/>
        <v>261</v>
      </c>
      <c r="H262" s="48">
        <f t="shared" si="36"/>
        <v>713</v>
      </c>
      <c r="I262" s="50">
        <f>IF($D262="-",0,'STOCK ITEMS'!N306)</f>
        <v>0</v>
      </c>
      <c r="J262" s="50">
        <f>IF($D262="-",0,'STOCK ITEMS'!O306)</f>
        <v>0</v>
      </c>
      <c r="K262" s="50">
        <f>IF($D262="-",0,'STOCK ITEMS'!P306)</f>
        <v>0</v>
      </c>
      <c r="L262" s="51">
        <f>IF($D262="-",0,'STOCK ITEMS'!B306)</f>
        <v>0</v>
      </c>
      <c r="M262" s="48" t="str">
        <f t="shared" si="37"/>
        <v>-</v>
      </c>
      <c r="N262" s="48">
        <f t="shared" si="38"/>
        <v>0</v>
      </c>
    </row>
    <row r="263" spans="1:14" x14ac:dyDescent="0.25">
      <c r="A263" s="52">
        <v>262</v>
      </c>
      <c r="B263" s="48" t="str">
        <f>'STOCK ITEMS'!D307&amp;IF('STOCK ITEMS'!E307="-","",'STOCK ITEMS'!E307)&amp;" "&amp;IF('STOCK ITEMS'!F307="-","",'STOCK ITEMS'!F307)&amp;" "&amp;'STOCK ITEMS'!G307&amp;" "&amp;'STOCK ITEMS'!H307&amp;" "&amp;'STOCK ITEMS'!I307&amp;" "&amp;'STOCK ITEMS'!J307&amp;IF('STOCK ITEMS'!K307="-","",'STOCK ITEMS'!K307)&amp;" "&amp;IF('STOCK ITEMS'!L307="-","",'STOCK ITEMS'!L307)</f>
        <v xml:space="preserve">Mullion anchor 5 3/4      </v>
      </c>
      <c r="C263" s="48" t="str">
        <f>"(Part #: "&amp;'STOCK ITEMS'!M307&amp;")"</f>
        <v>(Part #: PFMUA5)</v>
      </c>
      <c r="D263" s="13" t="str">
        <f>IF('STOCK ITEMS'!B307&gt;0,B263&amp;" - "&amp;C263,"-")</f>
        <v>-</v>
      </c>
      <c r="E263" s="133">
        <v>2136000</v>
      </c>
      <c r="F263" s="49">
        <f t="shared" si="34"/>
        <v>0</v>
      </c>
      <c r="G263" s="49">
        <f t="shared" si="35"/>
        <v>262</v>
      </c>
      <c r="H263" s="48">
        <f t="shared" si="36"/>
        <v>712</v>
      </c>
      <c r="I263" s="50">
        <f>IF($D263="-",0,'STOCK ITEMS'!N307)</f>
        <v>0</v>
      </c>
      <c r="J263" s="50">
        <f>IF($D263="-",0,'STOCK ITEMS'!O307)</f>
        <v>0</v>
      </c>
      <c r="K263" s="50">
        <f>IF($D263="-",0,'STOCK ITEMS'!P307)</f>
        <v>0</v>
      </c>
      <c r="L263" s="51">
        <f>IF($D263="-",0,'STOCK ITEMS'!B307)</f>
        <v>0</v>
      </c>
      <c r="M263" s="48" t="str">
        <f t="shared" si="37"/>
        <v>-</v>
      </c>
      <c r="N263" s="48">
        <f t="shared" si="38"/>
        <v>0</v>
      </c>
    </row>
    <row r="264" spans="1:14" x14ac:dyDescent="0.25">
      <c r="A264" s="52">
        <v>263</v>
      </c>
      <c r="B264" s="48" t="str">
        <f>'STOCK ITEMS'!D308&amp;IF('STOCK ITEMS'!E308="-","",'STOCK ITEMS'!E308)&amp;" "&amp;IF('STOCK ITEMS'!F308="-","",'STOCK ITEMS'!F308)&amp;" "&amp;'STOCK ITEMS'!G308&amp;" "&amp;'STOCK ITEMS'!H308&amp;" "&amp;'STOCK ITEMS'!I308&amp;" "&amp;'STOCK ITEMS'!J308&amp;IF('STOCK ITEMS'!K308="-","",'STOCK ITEMS'!K308)&amp;" "&amp;IF('STOCK ITEMS'!L308="-","",'STOCK ITEMS'!L308)</f>
        <v xml:space="preserve">Mullion anchor 6 3/4      </v>
      </c>
      <c r="C264" s="48" t="str">
        <f>"(Part #: "&amp;'STOCK ITEMS'!M308&amp;")"</f>
        <v>(Part #: PFMUA6)</v>
      </c>
      <c r="D264" s="13" t="str">
        <f>IF('STOCK ITEMS'!B308&gt;0,B264&amp;" - "&amp;C264,"-")</f>
        <v>-</v>
      </c>
      <c r="E264" s="133">
        <v>2133000</v>
      </c>
      <c r="F264" s="49">
        <f t="shared" si="34"/>
        <v>0</v>
      </c>
      <c r="G264" s="49">
        <f t="shared" si="35"/>
        <v>263</v>
      </c>
      <c r="H264" s="48">
        <f t="shared" si="36"/>
        <v>711</v>
      </c>
      <c r="I264" s="50">
        <f>IF($D264="-",0,'STOCK ITEMS'!N308)</f>
        <v>0</v>
      </c>
      <c r="J264" s="50">
        <f>IF($D264="-",0,'STOCK ITEMS'!O308)</f>
        <v>0</v>
      </c>
      <c r="K264" s="50">
        <f>IF($D264="-",0,'STOCK ITEMS'!P308)</f>
        <v>0</v>
      </c>
      <c r="L264" s="51">
        <f>IF($D264="-",0,'STOCK ITEMS'!B308)</f>
        <v>0</v>
      </c>
      <c r="M264" s="48" t="str">
        <f t="shared" si="37"/>
        <v>-</v>
      </c>
      <c r="N264" s="48">
        <f t="shared" si="38"/>
        <v>0</v>
      </c>
    </row>
    <row r="265" spans="1:14" x14ac:dyDescent="0.25">
      <c r="A265" s="52">
        <v>264</v>
      </c>
      <c r="B265" s="48" t="str">
        <f>'STOCK ITEMS'!D309&amp;IF('STOCK ITEMS'!E309="-","",'STOCK ITEMS'!E309)&amp;" "&amp;IF('STOCK ITEMS'!F309="-","",'STOCK ITEMS'!F309)&amp;" "&amp;'STOCK ITEMS'!G309&amp;" "&amp;'STOCK ITEMS'!H309&amp;" "&amp;'STOCK ITEMS'!I309&amp;" "&amp;'STOCK ITEMS'!J309&amp;IF('STOCK ITEMS'!K309="-","",'STOCK ITEMS'!K309)&amp;" "&amp;IF('STOCK ITEMS'!L309="-","",'STOCK ITEMS'!L309)</f>
        <v xml:space="preserve">Mullion anchor 7 3/4      </v>
      </c>
      <c r="C265" s="48" t="str">
        <f>"(Part #: "&amp;'STOCK ITEMS'!M309&amp;")"</f>
        <v>(Part #: PFMUA7)</v>
      </c>
      <c r="D265" s="13" t="str">
        <f>IF('STOCK ITEMS'!B309&gt;0,B265&amp;" - "&amp;C265,"-")</f>
        <v>-</v>
      </c>
      <c r="E265" s="133">
        <v>2130000</v>
      </c>
      <c r="F265" s="49">
        <f t="shared" si="34"/>
        <v>0</v>
      </c>
      <c r="G265" s="49">
        <f t="shared" si="35"/>
        <v>264</v>
      </c>
      <c r="H265" s="48">
        <f t="shared" si="36"/>
        <v>710</v>
      </c>
      <c r="I265" s="50">
        <f>IF($D265="-",0,'STOCK ITEMS'!N309)</f>
        <v>0</v>
      </c>
      <c r="J265" s="50">
        <f>IF($D265="-",0,'STOCK ITEMS'!O309)</f>
        <v>0</v>
      </c>
      <c r="K265" s="50">
        <f>IF($D265="-",0,'STOCK ITEMS'!P309)</f>
        <v>0</v>
      </c>
      <c r="L265" s="51">
        <f>IF($D265="-",0,'STOCK ITEMS'!B309)</f>
        <v>0</v>
      </c>
      <c r="M265" s="48" t="str">
        <f t="shared" si="37"/>
        <v>-</v>
      </c>
      <c r="N265" s="48">
        <f t="shared" si="38"/>
        <v>0</v>
      </c>
    </row>
    <row r="266" spans="1:14" x14ac:dyDescent="0.25">
      <c r="A266" s="52">
        <v>265</v>
      </c>
      <c r="B266" s="48" t="str">
        <f>'STOCK ITEMS'!D310&amp;IF('STOCK ITEMS'!E310="-","",'STOCK ITEMS'!E310)&amp;" "&amp;IF('STOCK ITEMS'!F310="-","",'STOCK ITEMS'!F310)&amp;" "&amp;'STOCK ITEMS'!G310&amp;" "&amp;'STOCK ITEMS'!H310&amp;" "&amp;'STOCK ITEMS'!I310&amp;" "&amp;'STOCK ITEMS'!J310&amp;IF('STOCK ITEMS'!K310="-","",'STOCK ITEMS'!K310)&amp;" "&amp;IF('STOCK ITEMS'!L310="-","",'STOCK ITEMS'!L310)</f>
        <v xml:space="preserve">Mullion anchor 8 3/4      </v>
      </c>
      <c r="C266" s="48" t="str">
        <f>"(Part #: "&amp;'STOCK ITEMS'!M310&amp;")"</f>
        <v>(Part #: PFMUA8)</v>
      </c>
      <c r="D266" s="13" t="str">
        <f>IF('STOCK ITEMS'!B310&gt;0,B266&amp;" - "&amp;C266,"-")</f>
        <v>-</v>
      </c>
      <c r="E266" s="133">
        <v>2127000</v>
      </c>
      <c r="F266" s="49">
        <f t="shared" si="34"/>
        <v>0</v>
      </c>
      <c r="G266" s="49">
        <f t="shared" si="35"/>
        <v>265</v>
      </c>
      <c r="H266" s="48">
        <f t="shared" si="36"/>
        <v>709</v>
      </c>
      <c r="I266" s="50">
        <f>IF($D266="-",0,'STOCK ITEMS'!N310)</f>
        <v>0</v>
      </c>
      <c r="J266" s="50">
        <f>IF($D266="-",0,'STOCK ITEMS'!O310)</f>
        <v>0</v>
      </c>
      <c r="K266" s="50">
        <f>IF($D266="-",0,'STOCK ITEMS'!P310)</f>
        <v>0</v>
      </c>
      <c r="L266" s="51">
        <f>IF($D266="-",0,'STOCK ITEMS'!B310)</f>
        <v>0</v>
      </c>
      <c r="M266" s="48" t="str">
        <f t="shared" si="37"/>
        <v>-</v>
      </c>
      <c r="N266" s="48">
        <f t="shared" si="38"/>
        <v>0</v>
      </c>
    </row>
    <row r="267" spans="1:14" x14ac:dyDescent="0.25">
      <c r="A267" s="52">
        <v>266</v>
      </c>
      <c r="B267" s="48" t="str">
        <f>'STOCK ITEMS'!D311&amp;IF('STOCK ITEMS'!E311="-","",'STOCK ITEMS'!E311)&amp;" "&amp;IF('STOCK ITEMS'!F311="-","",'STOCK ITEMS'!F311)&amp;" "&amp;'STOCK ITEMS'!G311&amp;" "&amp;'STOCK ITEMS'!H311&amp;" "&amp;'STOCK ITEMS'!I311&amp;" "&amp;'STOCK ITEMS'!J311&amp;IF('STOCK ITEMS'!K311="-","",'STOCK ITEMS'!K311)&amp;" "&amp;IF('STOCK ITEMS'!L311="-","",'STOCK ITEMS'!L311)</f>
        <v xml:space="preserve">Closer reinforcement frame face (CRF)      </v>
      </c>
      <c r="C267" s="48" t="str">
        <f>"(Part #: "&amp;'STOCK ITEMS'!M311&amp;")"</f>
        <v>(Part #: PFFCR)</v>
      </c>
      <c r="D267" s="13" t="str">
        <f>IF('STOCK ITEMS'!B311&gt;0,B267&amp;" - "&amp;C267,"-")</f>
        <v>-</v>
      </c>
      <c r="E267" s="133">
        <v>2124000</v>
      </c>
      <c r="F267" s="49">
        <f t="shared" si="34"/>
        <v>0</v>
      </c>
      <c r="G267" s="49">
        <f t="shared" si="35"/>
        <v>266</v>
      </c>
      <c r="H267" s="48">
        <f t="shared" si="36"/>
        <v>708</v>
      </c>
      <c r="I267" s="50">
        <f>IF($D267="-",0,'STOCK ITEMS'!N311)</f>
        <v>0</v>
      </c>
      <c r="J267" s="50">
        <f>IF($D267="-",0,'STOCK ITEMS'!O311)</f>
        <v>0</v>
      </c>
      <c r="K267" s="50">
        <f>IF($D267="-",0,'STOCK ITEMS'!P311)</f>
        <v>0</v>
      </c>
      <c r="L267" s="51">
        <f>IF($D267="-",0,'STOCK ITEMS'!B311)</f>
        <v>0</v>
      </c>
      <c r="M267" s="48" t="str">
        <f t="shared" si="37"/>
        <v>-</v>
      </c>
      <c r="N267" s="48">
        <f t="shared" si="38"/>
        <v>0</v>
      </c>
    </row>
    <row r="268" spans="1:14" x14ac:dyDescent="0.25">
      <c r="A268" s="52">
        <v>267</v>
      </c>
      <c r="B268" s="48" t="str">
        <f>'STOCK ITEMS'!D312&amp;IF('STOCK ITEMS'!E312="-","",'STOCK ITEMS'!E312)&amp;" "&amp;IF('STOCK ITEMS'!F312="-","",'STOCK ITEMS'!F312)&amp;" "&amp;'STOCK ITEMS'!G312&amp;" "&amp;'STOCK ITEMS'!H312&amp;" "&amp;'STOCK ITEMS'!I312&amp;" "&amp;'STOCK ITEMS'!J312&amp;IF('STOCK ITEMS'!K312="-","",'STOCK ITEMS'!K312)&amp;" "&amp;IF('STOCK ITEMS'!L312="-","",'STOCK ITEMS'!L312)</f>
        <v xml:space="preserve">Closer reinforcement 4-1/2 frame (CRB)      </v>
      </c>
      <c r="C268" s="48" t="str">
        <f>"(Part #: "&amp;'STOCK ITEMS'!M312&amp;")"</f>
        <v>(Part #: PFSOR45)</v>
      </c>
      <c r="D268" s="13" t="str">
        <f>IF('STOCK ITEMS'!B312&gt;0,B268&amp;" - "&amp;C268,"-")</f>
        <v>-</v>
      </c>
      <c r="E268" s="133">
        <v>2121000</v>
      </c>
      <c r="F268" s="49">
        <f t="shared" si="34"/>
        <v>0</v>
      </c>
      <c r="G268" s="49">
        <f t="shared" si="35"/>
        <v>267</v>
      </c>
      <c r="H268" s="48">
        <f t="shared" si="36"/>
        <v>707</v>
      </c>
      <c r="I268" s="50">
        <f>IF($D268="-",0,'STOCK ITEMS'!N312)</f>
        <v>0</v>
      </c>
      <c r="J268" s="50">
        <f>IF($D268="-",0,'STOCK ITEMS'!O312)</f>
        <v>0</v>
      </c>
      <c r="K268" s="50">
        <f>IF($D268="-",0,'STOCK ITEMS'!P312)</f>
        <v>0</v>
      </c>
      <c r="L268" s="51">
        <f>IF($D268="-",0,'STOCK ITEMS'!B312)</f>
        <v>0</v>
      </c>
      <c r="M268" s="48" t="str">
        <f t="shared" si="37"/>
        <v>-</v>
      </c>
      <c r="N268" s="48">
        <f t="shared" si="38"/>
        <v>0</v>
      </c>
    </row>
    <row r="269" spans="1:14" x14ac:dyDescent="0.25">
      <c r="A269" s="52">
        <v>268</v>
      </c>
      <c r="B269" s="48" t="str">
        <f>'STOCK ITEMS'!D313&amp;IF('STOCK ITEMS'!E313="-","",'STOCK ITEMS'!E313)&amp;" "&amp;IF('STOCK ITEMS'!F313="-","",'STOCK ITEMS'!F313)&amp;" "&amp;'STOCK ITEMS'!G313&amp;" "&amp;'STOCK ITEMS'!H313&amp;" "&amp;'STOCK ITEMS'!I313&amp;" "&amp;'STOCK ITEMS'!J313&amp;IF('STOCK ITEMS'!K313="-","",'STOCK ITEMS'!K313)&amp;" "&amp;IF('STOCK ITEMS'!L313="-","",'STOCK ITEMS'!L313)</f>
        <v xml:space="preserve">Closer sleeve (specify profile)      </v>
      </c>
      <c r="C269" s="48" t="str">
        <f>"(Part #: "&amp;'STOCK ITEMS'!M313&amp;")"</f>
        <v>(Part #: PFSCR45)</v>
      </c>
      <c r="D269" s="13" t="str">
        <f>IF('STOCK ITEMS'!B313&gt;0,B269&amp;" - "&amp;C269,"-")</f>
        <v>-</v>
      </c>
      <c r="E269" s="133">
        <v>2118000</v>
      </c>
      <c r="F269" s="49">
        <f t="shared" si="34"/>
        <v>0</v>
      </c>
      <c r="G269" s="49">
        <f t="shared" si="35"/>
        <v>268</v>
      </c>
      <c r="H269" s="48">
        <f t="shared" si="36"/>
        <v>706</v>
      </c>
      <c r="I269" s="50">
        <f>IF($D269="-",0,'STOCK ITEMS'!N313)</f>
        <v>0</v>
      </c>
      <c r="J269" s="50">
        <f>IF($D269="-",0,'STOCK ITEMS'!O313)</f>
        <v>0</v>
      </c>
      <c r="K269" s="50">
        <f>IF($D269="-",0,'STOCK ITEMS'!P313)</f>
        <v>0</v>
      </c>
      <c r="L269" s="51">
        <f>IF($D269="-",0,'STOCK ITEMS'!B313)</f>
        <v>0</v>
      </c>
      <c r="M269" s="48" t="str">
        <f t="shared" si="37"/>
        <v>-</v>
      </c>
      <c r="N269" s="48">
        <f t="shared" si="38"/>
        <v>0</v>
      </c>
    </row>
    <row r="270" spans="1:14" x14ac:dyDescent="0.25">
      <c r="A270" s="52">
        <v>269</v>
      </c>
      <c r="B270" s="48" t="str">
        <f>'STOCK ITEMS'!D314&amp;IF('STOCK ITEMS'!E314="-","",'STOCK ITEMS'!E314)&amp;" "&amp;IF('STOCK ITEMS'!F314="-","",'STOCK ITEMS'!F314)&amp;" "&amp;'STOCK ITEMS'!G314&amp;" "&amp;'STOCK ITEMS'!H314&amp;" "&amp;'STOCK ITEMS'!I314&amp;" "&amp;'STOCK ITEMS'!J314&amp;IF('STOCK ITEMS'!K314="-","",'STOCK ITEMS'!K314)&amp;" "&amp;IF('STOCK ITEMS'!L314="-","",'STOCK ITEMS'!L314)</f>
        <v xml:space="preserve">Steel glazing bead 5/8" x 5/8" x 10'      </v>
      </c>
      <c r="C270" s="48" t="str">
        <f>"(Part #: "&amp;'STOCK ITEMS'!M314&amp;")"</f>
        <v>(Part #: PFSGB)</v>
      </c>
      <c r="D270" s="13" t="str">
        <f>IF('STOCK ITEMS'!B314&gt;0,B270&amp;" - "&amp;C270,"-")</f>
        <v>-</v>
      </c>
      <c r="E270" s="133">
        <v>2115000</v>
      </c>
      <c r="F270" s="49">
        <f t="shared" si="34"/>
        <v>0</v>
      </c>
      <c r="G270" s="49">
        <f t="shared" si="35"/>
        <v>269</v>
      </c>
      <c r="H270" s="48">
        <f t="shared" si="36"/>
        <v>705</v>
      </c>
      <c r="I270" s="50">
        <f>IF($D270="-",0,'STOCK ITEMS'!N314)</f>
        <v>0</v>
      </c>
      <c r="J270" s="50">
        <f>IF($D270="-",0,'STOCK ITEMS'!O314)</f>
        <v>0</v>
      </c>
      <c r="K270" s="50">
        <f>IF($D270="-",0,'STOCK ITEMS'!P314)</f>
        <v>0</v>
      </c>
      <c r="L270" s="51">
        <f>IF($D270="-",0,'STOCK ITEMS'!B314)</f>
        <v>0</v>
      </c>
      <c r="M270" s="48" t="str">
        <f t="shared" si="37"/>
        <v>-</v>
      </c>
      <c r="N270" s="48">
        <f t="shared" si="38"/>
        <v>0</v>
      </c>
    </row>
    <row r="271" spans="1:14" x14ac:dyDescent="0.25">
      <c r="A271" s="52">
        <v>270</v>
      </c>
      <c r="B271" s="48" t="str">
        <f>'STOCK ITEMS'!D315&amp;IF('STOCK ITEMS'!E315="-","",'STOCK ITEMS'!E315)&amp;" "&amp;IF('STOCK ITEMS'!F315="-","",'STOCK ITEMS'!F315)&amp;" "&amp;'STOCK ITEMS'!G315&amp;" "&amp;'STOCK ITEMS'!H315&amp;" "&amp;'STOCK ITEMS'!I315&amp;" "&amp;'STOCK ITEMS'!J315&amp;IF('STOCK ITEMS'!K315="-","",'STOCK ITEMS'!K315)&amp;" "&amp;IF('STOCK ITEMS'!L315="-","",'STOCK ITEMS'!L315)</f>
        <v xml:space="preserve">Frame hinge filler plate      </v>
      </c>
      <c r="C271" s="48" t="str">
        <f>"(Part #: "&amp;'STOCK ITEMS'!M315&amp;")"</f>
        <v>(Part #: PF402)</v>
      </c>
      <c r="D271" s="13" t="str">
        <f>IF('STOCK ITEMS'!B315&gt;0,B271&amp;" - "&amp;C271,"-")</f>
        <v>-</v>
      </c>
      <c r="E271" s="133">
        <v>2112000</v>
      </c>
      <c r="F271" s="49">
        <f t="shared" si="34"/>
        <v>0</v>
      </c>
      <c r="G271" s="49">
        <f t="shared" si="35"/>
        <v>270</v>
      </c>
      <c r="H271" s="48">
        <f t="shared" si="36"/>
        <v>704</v>
      </c>
      <c r="I271" s="50">
        <f>IF($D271="-",0,'STOCK ITEMS'!N315)</f>
        <v>0</v>
      </c>
      <c r="J271" s="50">
        <f>IF($D271="-",0,'STOCK ITEMS'!O315)</f>
        <v>0</v>
      </c>
      <c r="K271" s="50">
        <f>IF($D271="-",0,'STOCK ITEMS'!P315)</f>
        <v>0</v>
      </c>
      <c r="L271" s="51">
        <f>IF($D271="-",0,'STOCK ITEMS'!B315)</f>
        <v>0</v>
      </c>
      <c r="M271" s="48" t="str">
        <f t="shared" si="37"/>
        <v>-</v>
      </c>
      <c r="N271" s="48">
        <f t="shared" si="38"/>
        <v>0</v>
      </c>
    </row>
    <row r="272" spans="1:14" x14ac:dyDescent="0.25">
      <c r="A272" s="52">
        <v>271</v>
      </c>
      <c r="B272" s="48" t="str">
        <f>'STOCK ITEMS'!D316&amp;IF('STOCK ITEMS'!E316="-","",'STOCK ITEMS'!E316)&amp;" "&amp;IF('STOCK ITEMS'!F316="-","",'STOCK ITEMS'!F316)&amp;" "&amp;'STOCK ITEMS'!G316&amp;" "&amp;'STOCK ITEMS'!H316&amp;" "&amp;'STOCK ITEMS'!I316&amp;" "&amp;'STOCK ITEMS'!J316&amp;IF('STOCK ITEMS'!K316="-","",'STOCK ITEMS'!K316)&amp;" "&amp;IF('STOCK ITEMS'!L316="-","",'STOCK ITEMS'!L316)</f>
        <v xml:space="preserve">3-1/2" Hinge reinforcement      </v>
      </c>
      <c r="C272" s="48" t="str">
        <f>"(Part #: "&amp;'STOCK ITEMS'!M316&amp;")"</f>
        <v>(Part #: PF3HR)</v>
      </c>
      <c r="D272" s="13" t="str">
        <f>IF('STOCK ITEMS'!B316&gt;0,B272&amp;" - "&amp;C272,"-")</f>
        <v>-</v>
      </c>
      <c r="E272" s="133">
        <v>2109000</v>
      </c>
      <c r="F272" s="49">
        <f t="shared" si="34"/>
        <v>0</v>
      </c>
      <c r="G272" s="49">
        <f t="shared" si="35"/>
        <v>271</v>
      </c>
      <c r="H272" s="48">
        <f t="shared" si="36"/>
        <v>703</v>
      </c>
      <c r="I272" s="50">
        <f>IF($D272="-",0,'STOCK ITEMS'!N316)</f>
        <v>0</v>
      </c>
      <c r="J272" s="50">
        <f>IF($D272="-",0,'STOCK ITEMS'!O316)</f>
        <v>0</v>
      </c>
      <c r="K272" s="50">
        <f>IF($D272="-",0,'STOCK ITEMS'!P316)</f>
        <v>0</v>
      </c>
      <c r="L272" s="51">
        <f>IF($D272="-",0,'STOCK ITEMS'!B316)</f>
        <v>0</v>
      </c>
      <c r="M272" s="48" t="str">
        <f t="shared" si="37"/>
        <v>-</v>
      </c>
      <c r="N272" s="48">
        <f t="shared" si="38"/>
        <v>0</v>
      </c>
    </row>
    <row r="273" spans="1:14" x14ac:dyDescent="0.25">
      <c r="A273" s="52">
        <v>272</v>
      </c>
      <c r="B273" s="48" t="str">
        <f>'STOCK ITEMS'!D317&amp;IF('STOCK ITEMS'!E317="-","",'STOCK ITEMS'!E317)&amp;" "&amp;IF('STOCK ITEMS'!F317="-","",'STOCK ITEMS'!F317)&amp;" "&amp;'STOCK ITEMS'!G317&amp;" "&amp;'STOCK ITEMS'!H317&amp;" "&amp;'STOCK ITEMS'!I317&amp;" "&amp;'STOCK ITEMS'!J317&amp;IF('STOCK ITEMS'!K317="-","",'STOCK ITEMS'!K317)&amp;" "&amp;IF('STOCK ITEMS'!L317="-","",'STOCK ITEMS'!L317)</f>
        <v xml:space="preserve">4-1/2" Hinge reinforcement      </v>
      </c>
      <c r="C273" s="48" t="str">
        <f>"(Part #: "&amp;'STOCK ITEMS'!M317&amp;")"</f>
        <v>(Part #: PF4HR)</v>
      </c>
      <c r="D273" s="13" t="str">
        <f>IF('STOCK ITEMS'!B317&gt;0,B273&amp;" - "&amp;C273,"-")</f>
        <v>-</v>
      </c>
      <c r="E273" s="133">
        <v>2106000</v>
      </c>
      <c r="F273" s="49">
        <f t="shared" si="34"/>
        <v>0</v>
      </c>
      <c r="G273" s="49">
        <f t="shared" si="35"/>
        <v>272</v>
      </c>
      <c r="H273" s="48">
        <f t="shared" si="36"/>
        <v>702</v>
      </c>
      <c r="I273" s="50">
        <f>IF($D273="-",0,'STOCK ITEMS'!N317)</f>
        <v>0</v>
      </c>
      <c r="J273" s="50">
        <f>IF($D273="-",0,'STOCK ITEMS'!O317)</f>
        <v>0</v>
      </c>
      <c r="K273" s="50">
        <f>IF($D273="-",0,'STOCK ITEMS'!P317)</f>
        <v>0</v>
      </c>
      <c r="L273" s="51">
        <f>IF($D273="-",0,'STOCK ITEMS'!B317)</f>
        <v>0</v>
      </c>
      <c r="M273" s="48" t="str">
        <f t="shared" si="37"/>
        <v>-</v>
      </c>
      <c r="N273" s="48">
        <f t="shared" si="38"/>
        <v>0</v>
      </c>
    </row>
    <row r="274" spans="1:14" x14ac:dyDescent="0.25">
      <c r="A274" s="52">
        <v>273</v>
      </c>
      <c r="B274" s="48" t="str">
        <f>'STOCK ITEMS'!D318&amp;IF('STOCK ITEMS'!E318="-","",'STOCK ITEMS'!E318)&amp;" "&amp;IF('STOCK ITEMS'!F318="-","",'STOCK ITEMS'!F318)&amp;" "&amp;'STOCK ITEMS'!G318&amp;" "&amp;'STOCK ITEMS'!H318&amp;" "&amp;'STOCK ITEMS'!I318&amp;" "&amp;'STOCK ITEMS'!J318&amp;IF('STOCK ITEMS'!K318="-","",'STOCK ITEMS'!K318)&amp;" "&amp;IF('STOCK ITEMS'!L318="-","",'STOCK ITEMS'!L318)</f>
        <v xml:space="preserve">5" Hinge reinforcement      </v>
      </c>
      <c r="C274" s="48" t="str">
        <f>"(Part #: "&amp;'STOCK ITEMS'!M318&amp;")"</f>
        <v>(Part #: PF5HR)</v>
      </c>
      <c r="D274" s="13" t="str">
        <f>IF('STOCK ITEMS'!B318&gt;0,B274&amp;" - "&amp;C274,"-")</f>
        <v>-</v>
      </c>
      <c r="E274" s="133">
        <v>2103000</v>
      </c>
      <c r="F274" s="49">
        <f t="shared" si="34"/>
        <v>0</v>
      </c>
      <c r="G274" s="49">
        <f t="shared" si="35"/>
        <v>273</v>
      </c>
      <c r="H274" s="48">
        <f t="shared" si="36"/>
        <v>701</v>
      </c>
      <c r="I274" s="50">
        <f>IF($D274="-",0,'STOCK ITEMS'!N318)</f>
        <v>0</v>
      </c>
      <c r="J274" s="50">
        <f>IF($D274="-",0,'STOCK ITEMS'!O318)</f>
        <v>0</v>
      </c>
      <c r="K274" s="50">
        <f>IF($D274="-",0,'STOCK ITEMS'!P318)</f>
        <v>0</v>
      </c>
      <c r="L274" s="51">
        <f>IF($D274="-",0,'STOCK ITEMS'!B318)</f>
        <v>0</v>
      </c>
      <c r="M274" s="48" t="str">
        <f t="shared" si="37"/>
        <v>-</v>
      </c>
      <c r="N274" s="48">
        <f t="shared" si="38"/>
        <v>0</v>
      </c>
    </row>
    <row r="275" spans="1:14" x14ac:dyDescent="0.25">
      <c r="A275" s="52">
        <v>274</v>
      </c>
      <c r="B275" s="48" t="str">
        <f>'STOCK ITEMS'!D319&amp;IF('STOCK ITEMS'!E319="-","",'STOCK ITEMS'!E319)&amp;" "&amp;IF('STOCK ITEMS'!F319="-","",'STOCK ITEMS'!F319)&amp;" "&amp;'STOCK ITEMS'!G319&amp;" "&amp;'STOCK ITEMS'!H319&amp;" "&amp;'STOCK ITEMS'!I319&amp;" "&amp;'STOCK ITEMS'!J319&amp;IF('STOCK ITEMS'!K319="-","",'STOCK ITEMS'!K319)&amp;" "&amp;IF('STOCK ITEMS'!L319="-","",'STOCK ITEMS'!L319)</f>
        <v xml:space="preserve">4-1/2" Hinge reinforcement HVY. WT.      </v>
      </c>
      <c r="C275" s="48" t="str">
        <f>"(Part #: "&amp;'STOCK ITEMS'!M319&amp;")"</f>
        <v>(Part #: PF4HHR)</v>
      </c>
      <c r="D275" s="13" t="str">
        <f>IF('STOCK ITEMS'!B319&gt;0,B275&amp;" - "&amp;C275,"-")</f>
        <v>-</v>
      </c>
      <c r="E275" s="133">
        <v>2100000</v>
      </c>
      <c r="F275" s="49">
        <f t="shared" si="34"/>
        <v>0</v>
      </c>
      <c r="G275" s="49">
        <f t="shared" si="35"/>
        <v>274</v>
      </c>
      <c r="H275" s="48">
        <f t="shared" si="36"/>
        <v>700</v>
      </c>
      <c r="I275" s="50">
        <f>IF($D275="-",0,'STOCK ITEMS'!N319)</f>
        <v>0</v>
      </c>
      <c r="J275" s="50">
        <f>IF($D275="-",0,'STOCK ITEMS'!O319)</f>
        <v>0</v>
      </c>
      <c r="K275" s="50">
        <f>IF($D275="-",0,'STOCK ITEMS'!P319)</f>
        <v>0</v>
      </c>
      <c r="L275" s="51">
        <f>IF($D275="-",0,'STOCK ITEMS'!B319)</f>
        <v>0</v>
      </c>
      <c r="M275" s="48" t="str">
        <f t="shared" si="37"/>
        <v>-</v>
      </c>
      <c r="N275" s="48">
        <f t="shared" si="38"/>
        <v>0</v>
      </c>
    </row>
    <row r="276" spans="1:14" x14ac:dyDescent="0.25">
      <c r="A276" s="52">
        <v>275</v>
      </c>
      <c r="B276" s="48" t="str">
        <f>'STOCK ITEMS'!D320&amp;IF('STOCK ITEMS'!E320="-","",'STOCK ITEMS'!E320)&amp;" "&amp;IF('STOCK ITEMS'!F320="-","",'STOCK ITEMS'!F320)&amp;" "&amp;'STOCK ITEMS'!G320&amp;" "&amp;'STOCK ITEMS'!H320&amp;" "&amp;'STOCK ITEMS'!I320&amp;" "&amp;'STOCK ITEMS'!J320&amp;IF('STOCK ITEMS'!K320="-","",'STOCK ITEMS'!K320)&amp;" "&amp;IF('STOCK ITEMS'!L320="-","",'STOCK ITEMS'!L320)</f>
        <v xml:space="preserve">5" Hinge reinforcement HVY. WT.      </v>
      </c>
      <c r="C276" s="48" t="str">
        <f>"(Part #: "&amp;'STOCK ITEMS'!M320&amp;")"</f>
        <v>(Part #: PF5HHR)</v>
      </c>
      <c r="D276" s="13" t="str">
        <f>IF('STOCK ITEMS'!B320&gt;0,B276&amp;" - "&amp;C276,"-")</f>
        <v>-</v>
      </c>
      <c r="E276" s="133">
        <v>2097000</v>
      </c>
      <c r="F276" s="49">
        <f t="shared" si="34"/>
        <v>0</v>
      </c>
      <c r="G276" s="49">
        <f t="shared" si="35"/>
        <v>275</v>
      </c>
      <c r="H276" s="48">
        <f t="shared" si="36"/>
        <v>699</v>
      </c>
      <c r="I276" s="50">
        <f>IF($D276="-",0,'STOCK ITEMS'!N320)</f>
        <v>0</v>
      </c>
      <c r="J276" s="50">
        <f>IF($D276="-",0,'STOCK ITEMS'!O320)</f>
        <v>0</v>
      </c>
      <c r="K276" s="50">
        <f>IF($D276="-",0,'STOCK ITEMS'!P320)</f>
        <v>0</v>
      </c>
      <c r="L276" s="51">
        <f>IF($D276="-",0,'STOCK ITEMS'!B320)</f>
        <v>0</v>
      </c>
      <c r="M276" s="48" t="str">
        <f t="shared" si="37"/>
        <v>-</v>
      </c>
      <c r="N276" s="48">
        <f t="shared" si="38"/>
        <v>0</v>
      </c>
    </row>
    <row r="277" spans="1:14" x14ac:dyDescent="0.25">
      <c r="A277" s="52">
        <v>276</v>
      </c>
      <c r="B277" s="48" t="str">
        <f>'STOCK ITEMS'!D321&amp;IF('STOCK ITEMS'!E321="-","",'STOCK ITEMS'!E321)&amp;" "&amp;IF('STOCK ITEMS'!F321="-","",'STOCK ITEMS'!F321)&amp;" "&amp;'STOCK ITEMS'!G321&amp;" "&amp;'STOCK ITEMS'!H321&amp;" "&amp;'STOCK ITEMS'!I321&amp;" "&amp;'STOCK ITEMS'!J321&amp;IF('STOCK ITEMS'!K321="-","",'STOCK ITEMS'!K321)&amp;" "&amp;IF('STOCK ITEMS'!L321="-","",'STOCK ITEMS'!L321)</f>
        <v xml:space="preserve">3-1/2 Hinge plaster guard      </v>
      </c>
      <c r="C277" s="48" t="str">
        <f>"(Part #: "&amp;'STOCK ITEMS'!M321&amp;")"</f>
        <v>(Part #: PF3PG )</v>
      </c>
      <c r="D277" s="13" t="str">
        <f>IF('STOCK ITEMS'!B321&gt;0,B277&amp;" - "&amp;C277,"-")</f>
        <v>-</v>
      </c>
      <c r="E277" s="133">
        <v>2094000</v>
      </c>
      <c r="F277" s="49">
        <f t="shared" si="34"/>
        <v>0</v>
      </c>
      <c r="G277" s="49">
        <f t="shared" si="35"/>
        <v>276</v>
      </c>
      <c r="H277" s="48">
        <f t="shared" si="36"/>
        <v>698</v>
      </c>
      <c r="I277" s="50">
        <f>IF($D277="-",0,'STOCK ITEMS'!N321)</f>
        <v>0</v>
      </c>
      <c r="J277" s="50">
        <f>IF($D277="-",0,'STOCK ITEMS'!O321)</f>
        <v>0</v>
      </c>
      <c r="K277" s="50">
        <f>IF($D277="-",0,'STOCK ITEMS'!P321)</f>
        <v>0</v>
      </c>
      <c r="L277" s="51">
        <f>IF($D277="-",0,'STOCK ITEMS'!B321)</f>
        <v>0</v>
      </c>
      <c r="M277" s="48" t="str">
        <f t="shared" si="37"/>
        <v>-</v>
      </c>
      <c r="N277" s="48">
        <f t="shared" si="38"/>
        <v>0</v>
      </c>
    </row>
    <row r="278" spans="1:14" x14ac:dyDescent="0.25">
      <c r="A278" s="52">
        <v>277</v>
      </c>
      <c r="B278" s="48" t="str">
        <f>'STOCK ITEMS'!D322&amp;IF('STOCK ITEMS'!E322="-","",'STOCK ITEMS'!E322)&amp;" "&amp;IF('STOCK ITEMS'!F322="-","",'STOCK ITEMS'!F322)&amp;" "&amp;'STOCK ITEMS'!G322&amp;" "&amp;'STOCK ITEMS'!H322&amp;" "&amp;'STOCK ITEMS'!I322&amp;" "&amp;'STOCK ITEMS'!J322&amp;IF('STOCK ITEMS'!K322="-","",'STOCK ITEMS'!K322)&amp;" "&amp;IF('STOCK ITEMS'!L322="-","",'STOCK ITEMS'!L322)</f>
        <v xml:space="preserve">4-1/2 Hinge plaster guard      </v>
      </c>
      <c r="C278" s="48" t="str">
        <f>"(Part #: "&amp;'STOCK ITEMS'!M322&amp;")"</f>
        <v>(Part #: PF4PG)</v>
      </c>
      <c r="D278" s="13" t="str">
        <f>IF('STOCK ITEMS'!B322&gt;0,B278&amp;" - "&amp;C278,"-")</f>
        <v>-</v>
      </c>
      <c r="E278" s="133">
        <v>2091000</v>
      </c>
      <c r="F278" s="49">
        <f t="shared" si="34"/>
        <v>0</v>
      </c>
      <c r="G278" s="49">
        <f t="shared" si="35"/>
        <v>277</v>
      </c>
      <c r="H278" s="48">
        <f t="shared" si="36"/>
        <v>697</v>
      </c>
      <c r="I278" s="50">
        <f>IF($D278="-",0,'STOCK ITEMS'!N322)</f>
        <v>0</v>
      </c>
      <c r="J278" s="50">
        <f>IF($D278="-",0,'STOCK ITEMS'!O322)</f>
        <v>0</v>
      </c>
      <c r="K278" s="50">
        <f>IF($D278="-",0,'STOCK ITEMS'!P322)</f>
        <v>0</v>
      </c>
      <c r="L278" s="51">
        <f>IF($D278="-",0,'STOCK ITEMS'!B322)</f>
        <v>0</v>
      </c>
      <c r="M278" s="48" t="str">
        <f t="shared" si="37"/>
        <v>-</v>
      </c>
      <c r="N278" s="48">
        <f t="shared" si="38"/>
        <v>0</v>
      </c>
    </row>
    <row r="279" spans="1:14" x14ac:dyDescent="0.25">
      <c r="A279" s="52">
        <v>278</v>
      </c>
      <c r="B279" s="48" t="str">
        <f>'STOCK ITEMS'!D323&amp;IF('STOCK ITEMS'!E323="-","",'STOCK ITEMS'!E323)&amp;" "&amp;IF('STOCK ITEMS'!F323="-","",'STOCK ITEMS'!F323)&amp;" "&amp;'STOCK ITEMS'!G323&amp;" "&amp;'STOCK ITEMS'!H323&amp;" "&amp;'STOCK ITEMS'!I323&amp;" "&amp;'STOCK ITEMS'!J323&amp;IF('STOCK ITEMS'!K323="-","",'STOCK ITEMS'!K323)&amp;" "&amp;IF('STOCK ITEMS'!L323="-","",'STOCK ITEMS'!L323)</f>
        <v xml:space="preserve">Reversible flush bolt strike &amp; reinf.      </v>
      </c>
      <c r="C279" s="48" t="str">
        <f>"(Part #: "&amp;'STOCK ITEMS'!M323&amp;")"</f>
        <v>(Part #: PFFBREV)</v>
      </c>
      <c r="D279" s="13" t="str">
        <f>IF('STOCK ITEMS'!B323&gt;0,B279&amp;" - "&amp;C279,"-")</f>
        <v>-</v>
      </c>
      <c r="E279" s="133">
        <v>2088000</v>
      </c>
      <c r="F279" s="49">
        <f t="shared" si="34"/>
        <v>0</v>
      </c>
      <c r="G279" s="49">
        <f t="shared" si="35"/>
        <v>278</v>
      </c>
      <c r="H279" s="48">
        <f t="shared" si="36"/>
        <v>696</v>
      </c>
      <c r="I279" s="50">
        <f>IF($D279="-",0,'STOCK ITEMS'!N323)</f>
        <v>0</v>
      </c>
      <c r="J279" s="50">
        <f>IF($D279="-",0,'STOCK ITEMS'!O323)</f>
        <v>0</v>
      </c>
      <c r="K279" s="50">
        <f>IF($D279="-",0,'STOCK ITEMS'!P323)</f>
        <v>0</v>
      </c>
      <c r="L279" s="51">
        <f>IF($D279="-",0,'STOCK ITEMS'!B323)</f>
        <v>0</v>
      </c>
      <c r="M279" s="48" t="str">
        <f t="shared" si="37"/>
        <v>-</v>
      </c>
      <c r="N279" s="48">
        <f t="shared" si="38"/>
        <v>0</v>
      </c>
    </row>
    <row r="280" spans="1:14" x14ac:dyDescent="0.25">
      <c r="A280" s="52">
        <v>279</v>
      </c>
      <c r="B280" s="48" t="str">
        <f>'STOCK ITEMS'!D324&amp;IF('STOCK ITEMS'!E324="-","",'STOCK ITEMS'!E324)&amp;" "&amp;IF('STOCK ITEMS'!F324="-","",'STOCK ITEMS'!F324)&amp;" "&amp;'STOCK ITEMS'!G324&amp;" "&amp;'STOCK ITEMS'!H324&amp;" "&amp;'STOCK ITEMS'!I324&amp;" "&amp;'STOCK ITEMS'!J324&amp;IF('STOCK ITEMS'!K324="-","",'STOCK ITEMS'!K324)&amp;" "&amp;IF('STOCK ITEMS'!L324="-","",'STOCK ITEMS'!L324)</f>
        <v xml:space="preserve">Strike filler 2-3/4      </v>
      </c>
      <c r="C280" s="48" t="str">
        <f>"(Part #: "&amp;'STOCK ITEMS'!M324&amp;")"</f>
        <v>(Part #: PFFCS)</v>
      </c>
      <c r="D280" s="13" t="str">
        <f>IF('STOCK ITEMS'!B324&gt;0,B280&amp;" - "&amp;C280,"-")</f>
        <v>-</v>
      </c>
      <c r="E280" s="133">
        <v>2085000</v>
      </c>
      <c r="F280" s="49">
        <f t="shared" si="34"/>
        <v>0</v>
      </c>
      <c r="G280" s="49">
        <f t="shared" si="35"/>
        <v>279</v>
      </c>
      <c r="H280" s="48">
        <f t="shared" si="36"/>
        <v>695</v>
      </c>
      <c r="I280" s="50">
        <f>IF($D280="-",0,'STOCK ITEMS'!N324)</f>
        <v>0</v>
      </c>
      <c r="J280" s="50">
        <f>IF($D280="-",0,'STOCK ITEMS'!O324)</f>
        <v>0</v>
      </c>
      <c r="K280" s="50">
        <f>IF($D280="-",0,'STOCK ITEMS'!P324)</f>
        <v>0</v>
      </c>
      <c r="L280" s="51">
        <f>IF($D280="-",0,'STOCK ITEMS'!B324)</f>
        <v>0</v>
      </c>
      <c r="M280" s="48" t="str">
        <f t="shared" si="37"/>
        <v>-</v>
      </c>
      <c r="N280" s="48">
        <f t="shared" si="38"/>
        <v>0</v>
      </c>
    </row>
    <row r="281" spans="1:14" x14ac:dyDescent="0.25">
      <c r="A281" s="52">
        <v>280</v>
      </c>
      <c r="B281" s="48" t="str">
        <f>'STOCK ITEMS'!D325&amp;IF('STOCK ITEMS'!E325="-","",'STOCK ITEMS'!E325)&amp;" "&amp;IF('STOCK ITEMS'!F325="-","",'STOCK ITEMS'!F325)&amp;" "&amp;'STOCK ITEMS'!G325&amp;" "&amp;'STOCK ITEMS'!H325&amp;" "&amp;'STOCK ITEMS'!I325&amp;" "&amp;'STOCK ITEMS'!J325&amp;IF('STOCK ITEMS'!K325="-","",'STOCK ITEMS'!K325)&amp;" "&amp;IF('STOCK ITEMS'!L325="-","",'STOCK ITEMS'!L325)</f>
        <v xml:space="preserve">Strike filler 4-7/8      </v>
      </c>
      <c r="C281" s="48" t="str">
        <f>"(Part #: "&amp;'STOCK ITEMS'!M325&amp;")"</f>
        <v>(Part #: PFFUS)</v>
      </c>
      <c r="D281" s="13" t="str">
        <f>IF('STOCK ITEMS'!B325&gt;0,B281&amp;" - "&amp;C281,"-")</f>
        <v>-</v>
      </c>
      <c r="E281" s="133">
        <v>2082000</v>
      </c>
      <c r="F281" s="49">
        <f t="shared" si="34"/>
        <v>0</v>
      </c>
      <c r="G281" s="49">
        <f t="shared" si="35"/>
        <v>280</v>
      </c>
      <c r="H281" s="48">
        <f t="shared" si="36"/>
        <v>694</v>
      </c>
      <c r="I281" s="50">
        <f>IF($D281="-",0,'STOCK ITEMS'!N325)</f>
        <v>0</v>
      </c>
      <c r="J281" s="50">
        <f>IF($D281="-",0,'STOCK ITEMS'!O325)</f>
        <v>0</v>
      </c>
      <c r="K281" s="50">
        <f>IF($D281="-",0,'STOCK ITEMS'!P325)</f>
        <v>0</v>
      </c>
      <c r="L281" s="51">
        <f>IF($D281="-",0,'STOCK ITEMS'!B325)</f>
        <v>0</v>
      </c>
      <c r="M281" s="48" t="str">
        <f t="shared" si="37"/>
        <v>-</v>
      </c>
      <c r="N281" s="48">
        <f t="shared" si="38"/>
        <v>0</v>
      </c>
    </row>
    <row r="282" spans="1:14" x14ac:dyDescent="0.25">
      <c r="A282" s="52">
        <v>281</v>
      </c>
      <c r="B282" s="48" t="str">
        <f>'STOCK ITEMS'!D326&amp;IF('STOCK ITEMS'!E326="-","",'STOCK ITEMS'!E326)&amp;" "&amp;IF('STOCK ITEMS'!F326="-","",'STOCK ITEMS'!F326)&amp;" "&amp;'STOCK ITEMS'!G326&amp;" "&amp;'STOCK ITEMS'!H326&amp;" "&amp;'STOCK ITEMS'!I326&amp;" "&amp;'STOCK ITEMS'!J326&amp;IF('STOCK ITEMS'!K326="-","",'STOCK ITEMS'!K326)&amp;" "&amp;IF('STOCK ITEMS'!L326="-","",'STOCK ITEMS'!L326)</f>
        <v xml:space="preserve">U Strike reinforcement 4-7/8      </v>
      </c>
      <c r="C282" s="48" t="str">
        <f>"(Part #: "&amp;'STOCK ITEMS'!M326&amp;")"</f>
        <v>(Part #: PFSRU)</v>
      </c>
      <c r="D282" s="13" t="str">
        <f>IF('STOCK ITEMS'!B326&gt;0,B282&amp;" - "&amp;C282,"-")</f>
        <v>-</v>
      </c>
      <c r="E282" s="133">
        <v>2079000</v>
      </c>
      <c r="F282" s="49">
        <f t="shared" si="34"/>
        <v>0</v>
      </c>
      <c r="G282" s="49">
        <f t="shared" si="35"/>
        <v>281</v>
      </c>
      <c r="H282" s="48">
        <f t="shared" si="36"/>
        <v>693</v>
      </c>
      <c r="I282" s="50">
        <f>IF($D282="-",0,'STOCK ITEMS'!N326)</f>
        <v>0</v>
      </c>
      <c r="J282" s="50">
        <f>IF($D282="-",0,'STOCK ITEMS'!O326)</f>
        <v>0</v>
      </c>
      <c r="K282" s="50">
        <f>IF($D282="-",0,'STOCK ITEMS'!P326)</f>
        <v>0</v>
      </c>
      <c r="L282" s="51">
        <f>IF($D282="-",0,'STOCK ITEMS'!B326)</f>
        <v>0</v>
      </c>
      <c r="M282" s="48" t="str">
        <f t="shared" si="37"/>
        <v>-</v>
      </c>
      <c r="N282" s="48">
        <f t="shared" si="38"/>
        <v>0</v>
      </c>
    </row>
    <row r="283" spans="1:14" x14ac:dyDescent="0.25">
      <c r="A283" s="52">
        <v>282</v>
      </c>
      <c r="B283" s="48" t="str">
        <f>'STOCK ITEMS'!D327&amp;IF('STOCK ITEMS'!E327="-","",'STOCK ITEMS'!E327)&amp;" "&amp;IF('STOCK ITEMS'!F327="-","",'STOCK ITEMS'!F327)&amp;" "&amp;'STOCK ITEMS'!G327&amp;" "&amp;'STOCK ITEMS'!H327&amp;" "&amp;'STOCK ITEMS'!I327&amp;" "&amp;'STOCK ITEMS'!J327&amp;IF('STOCK ITEMS'!K327="-","",'STOCK ITEMS'!K327)&amp;" "&amp;IF('STOCK ITEMS'!L327="-","",'STOCK ITEMS'!L327)</f>
        <v xml:space="preserve">2-3/4 Strike reinforcement cyl.      </v>
      </c>
      <c r="C283" s="48" t="str">
        <f>"(Part #: "&amp;'STOCK ITEMS'!M327&amp;")"</f>
        <v>(Part #: PFSRC)</v>
      </c>
      <c r="D283" s="13" t="str">
        <f>IF('STOCK ITEMS'!B327&gt;0,B283&amp;" - "&amp;C283,"-")</f>
        <v>-</v>
      </c>
      <c r="E283" s="133">
        <v>2076000</v>
      </c>
      <c r="F283" s="49">
        <f t="shared" si="34"/>
        <v>0</v>
      </c>
      <c r="G283" s="49">
        <f t="shared" si="35"/>
        <v>282</v>
      </c>
      <c r="H283" s="48">
        <f t="shared" si="36"/>
        <v>692</v>
      </c>
      <c r="I283" s="50">
        <f>IF($D283="-",0,'STOCK ITEMS'!N327)</f>
        <v>0</v>
      </c>
      <c r="J283" s="50">
        <f>IF($D283="-",0,'STOCK ITEMS'!O327)</f>
        <v>0</v>
      </c>
      <c r="K283" s="50">
        <f>IF($D283="-",0,'STOCK ITEMS'!P327)</f>
        <v>0</v>
      </c>
      <c r="L283" s="51">
        <f>IF($D283="-",0,'STOCK ITEMS'!B327)</f>
        <v>0</v>
      </c>
      <c r="M283" s="48" t="str">
        <f t="shared" si="37"/>
        <v>-</v>
      </c>
      <c r="N283" s="48">
        <f t="shared" si="38"/>
        <v>0</v>
      </c>
    </row>
    <row r="284" spans="1:14" x14ac:dyDescent="0.25">
      <c r="A284" s="52">
        <v>283</v>
      </c>
      <c r="B284" s="48" t="str">
        <f>'STOCK ITEMS'!D328&amp;IF('STOCK ITEMS'!E328="-","",'STOCK ITEMS'!E328)&amp;" "&amp;IF('STOCK ITEMS'!F328="-","",'STOCK ITEMS'!F328)&amp;" "&amp;'STOCK ITEMS'!G328&amp;" "&amp;'STOCK ITEMS'!H328&amp;" "&amp;'STOCK ITEMS'!I328&amp;" "&amp;'STOCK ITEMS'!J328&amp;IF('STOCK ITEMS'!K328="-","",'STOCK ITEMS'!K328)&amp;" "&amp;IF('STOCK ITEMS'!L328="-","",'STOCK ITEMS'!L328)</f>
        <v xml:space="preserve">Plaster guard - SRC       </v>
      </c>
      <c r="C284" s="48" t="str">
        <f>"(Part #: "&amp;'STOCK ITEMS'!M328&amp;")"</f>
        <v>(Part #: PFCPG)</v>
      </c>
      <c r="D284" s="13" t="str">
        <f>IF('STOCK ITEMS'!B328&gt;0,B284&amp;" - "&amp;C284,"-")</f>
        <v>-</v>
      </c>
      <c r="E284" s="133">
        <v>2073000</v>
      </c>
      <c r="F284" s="49">
        <f t="shared" si="34"/>
        <v>0</v>
      </c>
      <c r="G284" s="49">
        <f t="shared" si="35"/>
        <v>283</v>
      </c>
      <c r="H284" s="48">
        <f t="shared" si="36"/>
        <v>691</v>
      </c>
      <c r="I284" s="50">
        <f>IF($D284="-",0,'STOCK ITEMS'!N328)</f>
        <v>0</v>
      </c>
      <c r="J284" s="50">
        <f>IF($D284="-",0,'STOCK ITEMS'!O328)</f>
        <v>0</v>
      </c>
      <c r="K284" s="50">
        <f>IF($D284="-",0,'STOCK ITEMS'!P328)</f>
        <v>0</v>
      </c>
      <c r="L284" s="51">
        <f>IF($D284="-",0,'STOCK ITEMS'!B328)</f>
        <v>0</v>
      </c>
      <c r="M284" s="48" t="str">
        <f t="shared" si="37"/>
        <v>-</v>
      </c>
      <c r="N284" s="48">
        <f t="shared" si="38"/>
        <v>0</v>
      </c>
    </row>
    <row r="285" spans="1:14" x14ac:dyDescent="0.25">
      <c r="A285" s="52">
        <v>284</v>
      </c>
      <c r="B285" s="48" t="str">
        <f>'STOCK ITEMS'!D329&amp;IF('STOCK ITEMS'!E329="-","",'STOCK ITEMS'!E329)&amp;" "&amp;IF('STOCK ITEMS'!F329="-","",'STOCK ITEMS'!F329)&amp;" "&amp;'STOCK ITEMS'!G329&amp;" "&amp;'STOCK ITEMS'!H329&amp;" "&amp;'STOCK ITEMS'!I329&amp;" "&amp;'STOCK ITEMS'!J329&amp;IF('STOCK ITEMS'!K329="-","",'STOCK ITEMS'!K329)&amp;" "&amp;IF('STOCK ITEMS'!L329="-","",'STOCK ITEMS'!L329)</f>
        <v xml:space="preserve">Spreader bar 3'      </v>
      </c>
      <c r="C285" s="48" t="str">
        <f>"(Part #: "&amp;'STOCK ITEMS'!M329&amp;")"</f>
        <v>(Part #: PFSB3)</v>
      </c>
      <c r="D285" s="13" t="str">
        <f>IF('STOCK ITEMS'!B329&gt;0,B285&amp;" - "&amp;C285,"-")</f>
        <v>-</v>
      </c>
      <c r="E285" s="133">
        <v>2070000</v>
      </c>
      <c r="F285" s="49">
        <f t="shared" si="34"/>
        <v>0</v>
      </c>
      <c r="G285" s="49">
        <f t="shared" si="35"/>
        <v>284</v>
      </c>
      <c r="H285" s="48">
        <f t="shared" si="36"/>
        <v>690</v>
      </c>
      <c r="I285" s="50">
        <f>IF($D285="-",0,'STOCK ITEMS'!N329)</f>
        <v>0</v>
      </c>
      <c r="J285" s="50">
        <f>IF($D285="-",0,'STOCK ITEMS'!O329)</f>
        <v>0</v>
      </c>
      <c r="K285" s="50">
        <f>IF($D285="-",0,'STOCK ITEMS'!P329)</f>
        <v>0</v>
      </c>
      <c r="L285" s="51">
        <f>IF($D285="-",0,'STOCK ITEMS'!B329)</f>
        <v>0</v>
      </c>
      <c r="M285" s="48" t="str">
        <f t="shared" si="37"/>
        <v>-</v>
      </c>
      <c r="N285" s="48">
        <f t="shared" si="38"/>
        <v>0</v>
      </c>
    </row>
    <row r="286" spans="1:14" x14ac:dyDescent="0.25">
      <c r="A286" s="52">
        <v>285</v>
      </c>
      <c r="B286" s="48" t="str">
        <f>'STOCK ITEMS'!D330&amp;IF('STOCK ITEMS'!E330="-","",'STOCK ITEMS'!E330)&amp;" "&amp;IF('STOCK ITEMS'!F330="-","",'STOCK ITEMS'!F330)&amp;" "&amp;'STOCK ITEMS'!G330&amp;" "&amp;'STOCK ITEMS'!H330&amp;" "&amp;'STOCK ITEMS'!I330&amp;" "&amp;'STOCK ITEMS'!J330&amp;IF('STOCK ITEMS'!K330="-","",'STOCK ITEMS'!K330)&amp;" "&amp;IF('STOCK ITEMS'!L330="-","",'STOCK ITEMS'!L330)</f>
        <v xml:space="preserve">Spreader bar 6'      </v>
      </c>
      <c r="C286" s="48" t="str">
        <f>"(Part #: "&amp;'STOCK ITEMS'!M330&amp;")"</f>
        <v>(Part #: PFSB6)</v>
      </c>
      <c r="D286" s="13" t="str">
        <f>IF('STOCK ITEMS'!B330&gt;0,B286&amp;" - "&amp;C286,"-")</f>
        <v>-</v>
      </c>
      <c r="E286" s="133">
        <v>2067000</v>
      </c>
      <c r="F286" s="49">
        <f t="shared" si="34"/>
        <v>0</v>
      </c>
      <c r="G286" s="49">
        <f t="shared" si="35"/>
        <v>285</v>
      </c>
      <c r="H286" s="48">
        <f t="shared" si="36"/>
        <v>689</v>
      </c>
      <c r="I286" s="50">
        <f>IF($D286="-",0,'STOCK ITEMS'!N330)</f>
        <v>0</v>
      </c>
      <c r="J286" s="50">
        <f>IF($D286="-",0,'STOCK ITEMS'!O330)</f>
        <v>0</v>
      </c>
      <c r="K286" s="50">
        <f>IF($D286="-",0,'STOCK ITEMS'!P330)</f>
        <v>0</v>
      </c>
      <c r="L286" s="51">
        <f>IF($D286="-",0,'STOCK ITEMS'!B330)</f>
        <v>0</v>
      </c>
      <c r="M286" s="48" t="str">
        <f t="shared" si="37"/>
        <v>-</v>
      </c>
      <c r="N286" s="48">
        <f t="shared" si="38"/>
        <v>0</v>
      </c>
    </row>
    <row r="287" spans="1:14" x14ac:dyDescent="0.25">
      <c r="A287" s="52">
        <v>286</v>
      </c>
      <c r="B287" s="48" t="str">
        <f>'STOCK ITEMS'!D331&amp;IF('STOCK ITEMS'!E331="-","",'STOCK ITEMS'!E331)&amp;" "&amp;IF('STOCK ITEMS'!F331="-","",'STOCK ITEMS'!F331)&amp;" "&amp;'STOCK ITEMS'!G331&amp;" "&amp;'STOCK ITEMS'!H331&amp;" "&amp;'STOCK ITEMS'!I331&amp;" "&amp;'STOCK ITEMS'!J331&amp;IF('STOCK ITEMS'!K331="-","",'STOCK ITEMS'!K331)&amp;" "&amp;IF('STOCK ITEMS'!L331="-","",'STOCK ITEMS'!L331)</f>
        <v xml:space="preserve">Spreader bar 8'      </v>
      </c>
      <c r="C287" s="48" t="str">
        <f>"(Part #: "&amp;'STOCK ITEMS'!M331&amp;")"</f>
        <v>(Part #: PFSB8)</v>
      </c>
      <c r="D287" s="13" t="str">
        <f>IF('STOCK ITEMS'!B331&gt;0,B287&amp;" - "&amp;C287,"-")</f>
        <v>-</v>
      </c>
      <c r="E287" s="133">
        <v>2064000</v>
      </c>
      <c r="F287" s="49">
        <f t="shared" si="34"/>
        <v>0</v>
      </c>
      <c r="G287" s="49">
        <f t="shared" si="35"/>
        <v>286</v>
      </c>
      <c r="H287" s="48">
        <f t="shared" si="36"/>
        <v>688</v>
      </c>
      <c r="I287" s="50">
        <f>IF($D287="-",0,'STOCK ITEMS'!N331)</f>
        <v>0</v>
      </c>
      <c r="J287" s="50">
        <f>IF($D287="-",0,'STOCK ITEMS'!O331)</f>
        <v>0</v>
      </c>
      <c r="K287" s="50">
        <f>IF($D287="-",0,'STOCK ITEMS'!P331)</f>
        <v>0</v>
      </c>
      <c r="L287" s="51">
        <f>IF($D287="-",0,'STOCK ITEMS'!B331)</f>
        <v>0</v>
      </c>
      <c r="M287" s="48" t="str">
        <f t="shared" si="37"/>
        <v>-</v>
      </c>
      <c r="N287" s="48">
        <f t="shared" si="38"/>
        <v>0</v>
      </c>
    </row>
    <row r="288" spans="1:14" x14ac:dyDescent="0.25">
      <c r="A288" s="52">
        <v>287</v>
      </c>
      <c r="B288" s="48" t="str">
        <f>'STOCK ITEMS'!D332&amp;IF('STOCK ITEMS'!E332="-","",'STOCK ITEMS'!E332)&amp;" "&amp;IF('STOCK ITEMS'!F332="-","",'STOCK ITEMS'!F332)&amp;" "&amp;'STOCK ITEMS'!G332&amp;" "&amp;'STOCK ITEMS'!H332&amp;" "&amp;'STOCK ITEMS'!I332&amp;" "&amp;'STOCK ITEMS'!J332&amp;IF('STOCK ITEMS'!K332="-","",'STOCK ITEMS'!K332)&amp;" "&amp;IF('STOCK ITEMS'!L332="-","",'STOCK ITEMS'!L332)</f>
        <v xml:space="preserve">Plastic plug for UNA 5-3/4      </v>
      </c>
      <c r="C288" s="48" t="str">
        <f>"(Part #: "&amp;'STOCK ITEMS'!M332&amp;")"</f>
        <v>(Part #: PFPP)</v>
      </c>
      <c r="D288" s="13" t="str">
        <f>IF('STOCK ITEMS'!B332&gt;0,B288&amp;" - "&amp;C288,"-")</f>
        <v>-</v>
      </c>
      <c r="E288" s="133">
        <v>2061000</v>
      </c>
      <c r="F288" s="49">
        <f t="shared" si="34"/>
        <v>0</v>
      </c>
      <c r="G288" s="49">
        <f t="shared" si="35"/>
        <v>287</v>
      </c>
      <c r="H288" s="48">
        <f t="shared" si="36"/>
        <v>687</v>
      </c>
      <c r="I288" s="50">
        <f>IF($D288="-",0,'STOCK ITEMS'!N332)</f>
        <v>0</v>
      </c>
      <c r="J288" s="50">
        <f>IF($D288="-",0,'STOCK ITEMS'!O332)</f>
        <v>0</v>
      </c>
      <c r="K288" s="50">
        <f>IF($D288="-",0,'STOCK ITEMS'!P332)</f>
        <v>0</v>
      </c>
      <c r="L288" s="51">
        <f>IF($D288="-",0,'STOCK ITEMS'!B332)</f>
        <v>0</v>
      </c>
      <c r="M288" s="48" t="str">
        <f t="shared" si="37"/>
        <v>-</v>
      </c>
      <c r="N288" s="48">
        <f t="shared" si="38"/>
        <v>0</v>
      </c>
    </row>
    <row r="289" spans="1:14" x14ac:dyDescent="0.25">
      <c r="A289" s="52">
        <v>288</v>
      </c>
      <c r="B289" s="48" t="str">
        <f>'STOCK ITEMS'!D333&amp;IF('STOCK ITEMS'!E333="-","",'STOCK ITEMS'!E333)&amp;" "&amp;IF('STOCK ITEMS'!F333="-","",'STOCK ITEMS'!F333)&amp;" "&amp;'STOCK ITEMS'!G333&amp;" "&amp;'STOCK ITEMS'!H333&amp;" "&amp;'STOCK ITEMS'!I333&amp;" "&amp;'STOCK ITEMS'!J333&amp;IF('STOCK ITEMS'!K333="-","",'STOCK ITEMS'!K333)&amp;" "&amp;IF('STOCK ITEMS'!L333="-","",'STOCK ITEMS'!L333)</f>
        <v xml:space="preserve">Mutes - push through (qty 5)      </v>
      </c>
      <c r="C289" s="48" t="str">
        <f>"(Part #: "&amp;'STOCK ITEMS'!M333&amp;")"</f>
        <v>(Part #: PFPTM)</v>
      </c>
      <c r="D289" s="13" t="str">
        <f>IF('STOCK ITEMS'!B333&gt;0,B289&amp;" - "&amp;C289,"-")</f>
        <v>-</v>
      </c>
      <c r="E289" s="133">
        <v>2058000</v>
      </c>
      <c r="F289" s="49">
        <f t="shared" si="34"/>
        <v>0</v>
      </c>
      <c r="G289" s="49">
        <f t="shared" si="35"/>
        <v>288</v>
      </c>
      <c r="H289" s="48">
        <f t="shared" si="36"/>
        <v>686</v>
      </c>
      <c r="I289" s="50">
        <f>IF($D289="-",0,'STOCK ITEMS'!N333)</f>
        <v>0</v>
      </c>
      <c r="J289" s="50">
        <f>IF($D289="-",0,'STOCK ITEMS'!O333)</f>
        <v>0</v>
      </c>
      <c r="K289" s="50">
        <f>IF($D289="-",0,'STOCK ITEMS'!P333)</f>
        <v>0</v>
      </c>
      <c r="L289" s="51">
        <f>IF($D289="-",0,'STOCK ITEMS'!B333)</f>
        <v>0</v>
      </c>
      <c r="M289" s="48" t="str">
        <f t="shared" si="37"/>
        <v>-</v>
      </c>
      <c r="N289" s="48">
        <f t="shared" si="38"/>
        <v>0</v>
      </c>
    </row>
    <row r="290" spans="1:14" x14ac:dyDescent="0.25">
      <c r="A290" s="52">
        <v>289</v>
      </c>
      <c r="B290" s="48" t="str">
        <f>'STOCK ITEMS'!D334&amp;IF('STOCK ITEMS'!E334="-","",'STOCK ITEMS'!E334)&amp;" "&amp;IF('STOCK ITEMS'!F334="-","",'STOCK ITEMS'!F334)&amp;" "&amp;'STOCK ITEMS'!G334&amp;" "&amp;'STOCK ITEMS'!H334&amp;" "&amp;'STOCK ITEMS'!I334&amp;" "&amp;'STOCK ITEMS'!J334&amp;IF('STOCK ITEMS'!K334="-","",'STOCK ITEMS'!K334)&amp;" "&amp;IF('STOCK ITEMS'!L334="-","",'STOCK ITEMS'!L334)</f>
        <v xml:space="preserve">Mutes - stick on (qty 2)      </v>
      </c>
      <c r="C290" s="48" t="str">
        <f>"(Part #: "&amp;'STOCK ITEMS'!M334&amp;")"</f>
        <v>(Part #: PFSOM)</v>
      </c>
      <c r="D290" s="13" t="str">
        <f>IF('STOCK ITEMS'!B334&gt;0,B290&amp;" - "&amp;C290,"-")</f>
        <v>-</v>
      </c>
      <c r="E290" s="133">
        <v>2055000</v>
      </c>
      <c r="F290" s="49">
        <f t="shared" si="34"/>
        <v>0</v>
      </c>
      <c r="G290" s="49">
        <f t="shared" si="35"/>
        <v>289</v>
      </c>
      <c r="H290" s="48">
        <f t="shared" si="36"/>
        <v>685</v>
      </c>
      <c r="I290" s="50">
        <f>IF($D290="-",0,'STOCK ITEMS'!N334)</f>
        <v>0</v>
      </c>
      <c r="J290" s="50">
        <f>IF($D290="-",0,'STOCK ITEMS'!O334)</f>
        <v>0</v>
      </c>
      <c r="K290" s="50">
        <f>IF($D290="-",0,'STOCK ITEMS'!P334)</f>
        <v>0</v>
      </c>
      <c r="L290" s="51">
        <f>IF($D290="-",0,'STOCK ITEMS'!B334)</f>
        <v>0</v>
      </c>
      <c r="M290" s="48" t="str">
        <f t="shared" si="37"/>
        <v>-</v>
      </c>
      <c r="N290" s="48">
        <f t="shared" si="38"/>
        <v>0</v>
      </c>
    </row>
    <row r="291" spans="1:14" x14ac:dyDescent="0.25">
      <c r="A291" s="52">
        <v>290</v>
      </c>
      <c r="B291" s="48" t="str">
        <f>'STOCK ITEMS'!D335&amp;IF('STOCK ITEMS'!E335="-","",'STOCK ITEMS'!E335)&amp;" "&amp;IF('STOCK ITEMS'!F335="-","",'STOCK ITEMS'!F335)&amp;" "&amp;'STOCK ITEMS'!G335&amp;" "&amp;'STOCK ITEMS'!H335&amp;" "&amp;'STOCK ITEMS'!I335&amp;" "&amp;'STOCK ITEMS'!J335&amp;IF('STOCK ITEMS'!K335="-","",'STOCK ITEMS'!K335)&amp;" "&amp;IF('STOCK ITEMS'!L335="-","",'STOCK ITEMS'!L335)</f>
        <v xml:space="preserve">Mullion clips      </v>
      </c>
      <c r="C291" s="48" t="str">
        <f>"(Part #: "&amp;'STOCK ITEMS'!M335&amp;")"</f>
        <v>(Part #: PFMC)</v>
      </c>
      <c r="D291" s="13" t="str">
        <f>IF('STOCK ITEMS'!B335&gt;0,B291&amp;" - "&amp;C291,"-")</f>
        <v>-</v>
      </c>
      <c r="E291" s="133">
        <v>2052000</v>
      </c>
      <c r="F291" s="49">
        <f t="shared" ref="F291:F299" si="39">IF(D291="-",0,E291)</f>
        <v>0</v>
      </c>
      <c r="G291" s="49">
        <f t="shared" ref="G291:G299" si="40">F291+A291</f>
        <v>290</v>
      </c>
      <c r="H291" s="48">
        <f t="shared" ref="H291:H299" si="41">RANK(G291,$G$2:$G$974,0)</f>
        <v>684</v>
      </c>
      <c r="I291" s="50">
        <f>IF($D291="-",0,'STOCK ITEMS'!N335)</f>
        <v>0</v>
      </c>
      <c r="J291" s="50">
        <f>IF($D291="-",0,'STOCK ITEMS'!O335)</f>
        <v>0</v>
      </c>
      <c r="K291" s="50">
        <f>IF($D291="-",0,'STOCK ITEMS'!P335)</f>
        <v>0</v>
      </c>
      <c r="L291" s="51">
        <f>IF($D291="-",0,'STOCK ITEMS'!B335)</f>
        <v>0</v>
      </c>
      <c r="M291" s="48" t="str">
        <f t="shared" ref="M291:M299" si="42">D291</f>
        <v>-</v>
      </c>
      <c r="N291" s="48">
        <f t="shared" ref="N291:N299" si="43">IF(L291&lt;1,0,J291/I291)</f>
        <v>0</v>
      </c>
    </row>
    <row r="292" spans="1:14" x14ac:dyDescent="0.25">
      <c r="A292" s="52">
        <v>291</v>
      </c>
      <c r="B292" s="48" t="str">
        <f>'STOCK ITEMS'!D336&amp;IF('STOCK ITEMS'!E336="-","",'STOCK ITEMS'!E336)&amp;" "&amp;IF('STOCK ITEMS'!F336="-","",'STOCK ITEMS'!F336)&amp;" "&amp;'STOCK ITEMS'!G336&amp;" "&amp;'STOCK ITEMS'!H336&amp;" "&amp;'STOCK ITEMS'!I336&amp;" "&amp;'STOCK ITEMS'!J336&amp;IF('STOCK ITEMS'!K336="-","",'STOCK ITEMS'!K336)&amp;" "&amp;IF('STOCK ITEMS'!L336="-","",'STOCK ITEMS'!L336)</f>
        <v xml:space="preserve">Frame corner tabs      </v>
      </c>
      <c r="C292" s="48" t="str">
        <f>"(Part #: "&amp;'STOCK ITEMS'!M336&amp;")"</f>
        <v>(Part #: PFTAB)</v>
      </c>
      <c r="D292" s="13" t="str">
        <f>IF('STOCK ITEMS'!B336&gt;0,B292&amp;" - "&amp;C292,"-")</f>
        <v>-</v>
      </c>
      <c r="E292" s="133">
        <v>2049000</v>
      </c>
      <c r="F292" s="49">
        <f t="shared" si="39"/>
        <v>0</v>
      </c>
      <c r="G292" s="49">
        <f t="shared" si="40"/>
        <v>291</v>
      </c>
      <c r="H292" s="48">
        <f t="shared" si="41"/>
        <v>683</v>
      </c>
      <c r="I292" s="50">
        <f>IF($D292="-",0,'STOCK ITEMS'!N336)</f>
        <v>0</v>
      </c>
      <c r="J292" s="50">
        <f>IF($D292="-",0,'STOCK ITEMS'!O336)</f>
        <v>0</v>
      </c>
      <c r="K292" s="50">
        <f>IF($D292="-",0,'STOCK ITEMS'!P336)</f>
        <v>0</v>
      </c>
      <c r="L292" s="51">
        <f>IF($D292="-",0,'STOCK ITEMS'!B336)</f>
        <v>0</v>
      </c>
      <c r="M292" s="48" t="str">
        <f t="shared" si="42"/>
        <v>-</v>
      </c>
      <c r="N292" s="48">
        <f t="shared" si="43"/>
        <v>0</v>
      </c>
    </row>
    <row r="293" spans="1:14" x14ac:dyDescent="0.25">
      <c r="A293" s="52">
        <v>292</v>
      </c>
      <c r="B293" s="48" t="str">
        <f>'STOCK ITEMS'!D337&amp;IF('STOCK ITEMS'!E337="-","",'STOCK ITEMS'!E337)&amp;" "&amp;IF('STOCK ITEMS'!F337="-","",'STOCK ITEMS'!F337)&amp;" "&amp;'STOCK ITEMS'!G337&amp;" "&amp;'STOCK ITEMS'!H337&amp;" "&amp;'STOCK ITEMS'!I337&amp;" "&amp;'STOCK ITEMS'!J337&amp;IF('STOCK ITEMS'!K337="-","",'STOCK ITEMS'!K337)&amp;" "&amp;IF('STOCK ITEMS'!L337="-","",'STOCK ITEMS'!L337)</f>
        <v xml:space="preserve">#10 x 1/2 phil flat screw (qty 2)      </v>
      </c>
      <c r="C293" s="48" t="str">
        <f>"(Part #: "&amp;'STOCK ITEMS'!M337&amp;")"</f>
        <v>(Part #: PFASCREW)</v>
      </c>
      <c r="D293" s="13" t="str">
        <f>IF('STOCK ITEMS'!B337&gt;0,B293&amp;" - "&amp;C293,"-")</f>
        <v>-</v>
      </c>
      <c r="E293" s="133">
        <v>2046000</v>
      </c>
      <c r="F293" s="49">
        <f t="shared" si="39"/>
        <v>0</v>
      </c>
      <c r="G293" s="49">
        <f t="shared" si="40"/>
        <v>292</v>
      </c>
      <c r="H293" s="48">
        <f t="shared" si="41"/>
        <v>682</v>
      </c>
      <c r="I293" s="50">
        <f>IF($D293="-",0,'STOCK ITEMS'!N337)</f>
        <v>0</v>
      </c>
      <c r="J293" s="50">
        <f>IF($D293="-",0,'STOCK ITEMS'!O337)</f>
        <v>0</v>
      </c>
      <c r="K293" s="50">
        <f>IF($D293="-",0,'STOCK ITEMS'!P337)</f>
        <v>0</v>
      </c>
      <c r="L293" s="51">
        <f>IF($D293="-",0,'STOCK ITEMS'!B337)</f>
        <v>0</v>
      </c>
      <c r="M293" s="48" t="str">
        <f t="shared" si="42"/>
        <v>-</v>
      </c>
      <c r="N293" s="48">
        <f t="shared" si="43"/>
        <v>0</v>
      </c>
    </row>
    <row r="294" spans="1:14" x14ac:dyDescent="0.25">
      <c r="A294" s="52">
        <v>293</v>
      </c>
      <c r="B294" s="48" t="str">
        <f>'STOCK ITEMS'!D338&amp;IF('STOCK ITEMS'!E338="-","",'STOCK ITEMS'!E338)&amp;" "&amp;IF('STOCK ITEMS'!F338="-","",'STOCK ITEMS'!F338)&amp;" "&amp;'STOCK ITEMS'!G338&amp;" "&amp;'STOCK ITEMS'!H338&amp;" "&amp;'STOCK ITEMS'!I338&amp;" "&amp;'STOCK ITEMS'!J338&amp;IF('STOCK ITEMS'!K338="-","",'STOCK ITEMS'!K338)&amp;" "&amp;IF('STOCK ITEMS'!L338="-","",'STOCK ITEMS'!L338)</f>
        <v xml:space="preserve">Glazing bead screws #10 x 1-1/4 (qty 2)      </v>
      </c>
      <c r="C294" s="48" t="str">
        <f>"(Part #: "&amp;'STOCK ITEMS'!M338&amp;")"</f>
        <v>(Part #: PFGSCREW)</v>
      </c>
      <c r="D294" s="13" t="str">
        <f>IF('STOCK ITEMS'!B338&gt;0,B294&amp;" - "&amp;C294,"-")</f>
        <v>-</v>
      </c>
      <c r="E294" s="133">
        <v>2043000</v>
      </c>
      <c r="F294" s="49">
        <f t="shared" si="39"/>
        <v>0</v>
      </c>
      <c r="G294" s="49">
        <f t="shared" si="40"/>
        <v>293</v>
      </c>
      <c r="H294" s="48">
        <f t="shared" si="41"/>
        <v>681</v>
      </c>
      <c r="I294" s="50">
        <f>IF($D294="-",0,'STOCK ITEMS'!N338)</f>
        <v>0</v>
      </c>
      <c r="J294" s="50">
        <f>IF($D294="-",0,'STOCK ITEMS'!O338)</f>
        <v>0</v>
      </c>
      <c r="K294" s="50">
        <f>IF($D294="-",0,'STOCK ITEMS'!P338)</f>
        <v>0</v>
      </c>
      <c r="L294" s="51">
        <f>IF($D294="-",0,'STOCK ITEMS'!B338)</f>
        <v>0</v>
      </c>
      <c r="M294" s="48" t="str">
        <f t="shared" si="42"/>
        <v>-</v>
      </c>
      <c r="N294" s="48">
        <f t="shared" si="43"/>
        <v>0</v>
      </c>
    </row>
    <row r="295" spans="1:14" x14ac:dyDescent="0.25">
      <c r="A295" s="52">
        <v>294</v>
      </c>
      <c r="B295" s="48" t="str">
        <f>'STOCK ITEMS'!D339&amp;IF('STOCK ITEMS'!E339="-","",'STOCK ITEMS'!E339)&amp;" "&amp;IF('STOCK ITEMS'!F339="-","",'STOCK ITEMS'!F339)&amp;" "&amp;'STOCK ITEMS'!G339&amp;" "&amp;'STOCK ITEMS'!H339&amp;" "&amp;'STOCK ITEMS'!I339&amp;" "&amp;'STOCK ITEMS'!J339&amp;IF('STOCK ITEMS'!K339="-","",'STOCK ITEMS'!K339)&amp;" "&amp;IF('STOCK ITEMS'!L339="-","",'STOCK ITEMS'!L339)</f>
        <v xml:space="preserve">5/8" Glazing Bead - 10'      </v>
      </c>
      <c r="C295" s="48" t="str">
        <f>"(Part #: "&amp;'STOCK ITEMS'!M339&amp;")"</f>
        <v>(Part #: PFSGB)</v>
      </c>
      <c r="D295" s="13" t="str">
        <f>IF('STOCK ITEMS'!B339&gt;0,B295&amp;" - "&amp;C295,"-")</f>
        <v>-</v>
      </c>
      <c r="E295" s="133">
        <v>2040000</v>
      </c>
      <c r="F295" s="49">
        <f t="shared" ref="F295" si="44">IF(D295="-",0,E295)</f>
        <v>0</v>
      </c>
      <c r="G295" s="49">
        <f t="shared" ref="G295" si="45">F295+A295</f>
        <v>294</v>
      </c>
      <c r="H295" s="48">
        <f t="shared" ref="H295" si="46">RANK(G295,$G$2:$G$974,0)</f>
        <v>680</v>
      </c>
      <c r="I295" s="50">
        <f>IF($D295="-",0,'STOCK ITEMS'!N339)</f>
        <v>0</v>
      </c>
      <c r="J295" s="50">
        <f>IF($D295="-",0,'STOCK ITEMS'!O339)</f>
        <v>0</v>
      </c>
      <c r="K295" s="50">
        <f>IF($D295="-",0,'STOCK ITEMS'!P339)</f>
        <v>0</v>
      </c>
      <c r="L295" s="51">
        <f>IF($D295="-",0,'STOCK ITEMS'!B339)</f>
        <v>0</v>
      </c>
      <c r="M295" s="48" t="str">
        <f t="shared" ref="M295" si="47">D295</f>
        <v>-</v>
      </c>
      <c r="N295" s="48">
        <f t="shared" ref="N295" si="48">IF(L295&lt;1,0,J295/I295)</f>
        <v>0</v>
      </c>
    </row>
    <row r="296" spans="1:14" x14ac:dyDescent="0.25">
      <c r="A296" s="52">
        <v>295</v>
      </c>
      <c r="B296" s="48" t="str">
        <f>'STOCK ITEMS'!D340&amp;IF('STOCK ITEMS'!E340="-","",'STOCK ITEMS'!E340)&amp;" "&amp;IF('STOCK ITEMS'!F340="-","",'STOCK ITEMS'!F340)&amp;" "&amp;'STOCK ITEMS'!G340&amp;" "&amp;'STOCK ITEMS'!H340&amp;" "&amp;'STOCK ITEMS'!I340&amp;" "&amp;'STOCK ITEMS'!J340&amp;IF('STOCK ITEMS'!K340="-","",'STOCK ITEMS'!K340)&amp;" "&amp;IF('STOCK ITEMS'!L340="-","",'STOCK ITEMS'!L340)</f>
        <v xml:space="preserve">FHD Screws #10 x 1-1/4 (qty 3)      </v>
      </c>
      <c r="C296" s="48" t="str">
        <f>"(Part #: "&amp;'STOCK ITEMS'!M340&amp;")"</f>
        <v>(Part #: PFGSCREWF)</v>
      </c>
      <c r="D296" s="13" t="str">
        <f>IF('STOCK ITEMS'!B340&gt;0,B296&amp;" - "&amp;C296,"-")</f>
        <v>-</v>
      </c>
      <c r="E296" s="133">
        <v>2037000</v>
      </c>
      <c r="F296" s="49">
        <f t="shared" si="39"/>
        <v>0</v>
      </c>
      <c r="G296" s="49">
        <f t="shared" si="40"/>
        <v>295</v>
      </c>
      <c r="H296" s="48">
        <f t="shared" si="41"/>
        <v>679</v>
      </c>
      <c r="I296" s="50">
        <f>IF($D296="-",0,'STOCK ITEMS'!N340)</f>
        <v>0</v>
      </c>
      <c r="J296" s="50">
        <f>IF($D296="-",0,'STOCK ITEMS'!O340)</f>
        <v>0</v>
      </c>
      <c r="K296" s="50">
        <f>IF($D296="-",0,'STOCK ITEMS'!P340)</f>
        <v>0</v>
      </c>
      <c r="L296" s="51">
        <f>IF($D296="-",0,'STOCK ITEMS'!B340)</f>
        <v>0</v>
      </c>
      <c r="M296" s="48" t="str">
        <f t="shared" si="42"/>
        <v>-</v>
      </c>
      <c r="N296" s="48">
        <f t="shared" si="43"/>
        <v>0</v>
      </c>
    </row>
    <row r="297" spans="1:14" x14ac:dyDescent="0.25">
      <c r="A297" s="52">
        <v>296</v>
      </c>
      <c r="B297" s="48" t="str">
        <f>'STOCK ITEMS'!D341&amp;IF('STOCK ITEMS'!E341="-","",'STOCK ITEMS'!E341)&amp;" "&amp;IF('STOCK ITEMS'!F341="-","",'STOCK ITEMS'!F341)&amp;" "&amp;'STOCK ITEMS'!G341&amp;" "&amp;'STOCK ITEMS'!H341&amp;" "&amp;'STOCK ITEMS'!I341&amp;" "&amp;'STOCK ITEMS'!J341&amp;IF('STOCK ITEMS'!K341="-","",'STOCK ITEMS'!K341)&amp;" "&amp;IF('STOCK ITEMS'!L341="-","",'STOCK ITEMS'!L341)</f>
        <v xml:space="preserve">Primer spray paint - individual can      </v>
      </c>
      <c r="C297" s="48" t="str">
        <f>"(Part #: "&amp;'STOCK ITEMS'!M341&amp;")"</f>
        <v>(Part #: PDSPRAY)</v>
      </c>
      <c r="D297" s="13" t="str">
        <f>IF('STOCK ITEMS'!B341&gt;0,B297&amp;" - "&amp;C297,"-")</f>
        <v>-</v>
      </c>
      <c r="E297" s="133">
        <v>2034000</v>
      </c>
      <c r="F297" s="49">
        <f t="shared" si="39"/>
        <v>0</v>
      </c>
      <c r="G297" s="49">
        <f t="shared" si="40"/>
        <v>296</v>
      </c>
      <c r="H297" s="48">
        <f t="shared" si="41"/>
        <v>678</v>
      </c>
      <c r="I297" s="50">
        <f>IF($D297="-",0,'STOCK ITEMS'!N341)</f>
        <v>0</v>
      </c>
      <c r="J297" s="50">
        <f>IF($D297="-",0,'STOCK ITEMS'!O341)</f>
        <v>0</v>
      </c>
      <c r="K297" s="50">
        <f>IF($D297="-",0,'STOCK ITEMS'!P341)</f>
        <v>0</v>
      </c>
      <c r="L297" s="51">
        <f>IF($D297="-",0,'STOCK ITEMS'!B341)</f>
        <v>0</v>
      </c>
      <c r="M297" s="48" t="str">
        <f t="shared" si="42"/>
        <v>-</v>
      </c>
      <c r="N297" s="48">
        <f t="shared" si="43"/>
        <v>0</v>
      </c>
    </row>
    <row r="298" spans="1:14" x14ac:dyDescent="0.25">
      <c r="A298" s="52">
        <v>297</v>
      </c>
      <c r="B298" s="48" t="str">
        <f>'STOCK ITEMS'!D342&amp;IF('STOCK ITEMS'!E342="-","",'STOCK ITEMS'!E342)&amp;" "&amp;IF('STOCK ITEMS'!F342="-","",'STOCK ITEMS'!F342)&amp;" "&amp;'STOCK ITEMS'!G342&amp;" "&amp;'STOCK ITEMS'!H342&amp;" "&amp;'STOCK ITEMS'!I342&amp;" "&amp;'STOCK ITEMS'!J342&amp;IF('STOCK ITEMS'!K342="-","",'STOCK ITEMS'!K342)&amp;" "&amp;IF('STOCK ITEMS'!L342="-","",'STOCK ITEMS'!L342)</f>
        <v xml:space="preserve">Primer spray paint - case of 12      </v>
      </c>
      <c r="C298" s="48" t="str">
        <f>"(Part #: "&amp;'STOCK ITEMS'!M342&amp;")"</f>
        <v>(Part #: PDSPRAY)</v>
      </c>
      <c r="D298" s="13" t="str">
        <f>IF('STOCK ITEMS'!B342&gt;0,B298&amp;" - "&amp;C298,"-")</f>
        <v>-</v>
      </c>
      <c r="E298" s="133">
        <v>2031000</v>
      </c>
      <c r="F298" s="49">
        <f t="shared" si="39"/>
        <v>0</v>
      </c>
      <c r="G298" s="49">
        <f t="shared" si="40"/>
        <v>297</v>
      </c>
      <c r="H298" s="48">
        <f t="shared" si="41"/>
        <v>677</v>
      </c>
      <c r="I298" s="50">
        <f>IF($D298="-",0,'STOCK ITEMS'!N342)</f>
        <v>0</v>
      </c>
      <c r="J298" s="50">
        <f>IF($D298="-",0,'STOCK ITEMS'!O342)</f>
        <v>0</v>
      </c>
      <c r="K298" s="50">
        <f>IF($D298="-",0,'STOCK ITEMS'!P342)</f>
        <v>0</v>
      </c>
      <c r="L298" s="51">
        <f>IF($D298="-",0,'STOCK ITEMS'!B342)</f>
        <v>0</v>
      </c>
      <c r="M298" s="48" t="str">
        <f t="shared" si="42"/>
        <v>-</v>
      </c>
      <c r="N298" s="48">
        <f t="shared" si="43"/>
        <v>0</v>
      </c>
    </row>
    <row r="299" spans="1:14" x14ac:dyDescent="0.25">
      <c r="A299" s="52">
        <v>298</v>
      </c>
      <c r="B299" s="48" t="str">
        <f>'STOCK ITEMS'!D343&amp;IF('STOCK ITEMS'!E343="-","",'STOCK ITEMS'!E343)&amp;" "&amp;IF('STOCK ITEMS'!F343="-","",'STOCK ITEMS'!F343)&amp;" "&amp;'STOCK ITEMS'!G343&amp;" "&amp;'STOCK ITEMS'!H343&amp;" "&amp;'STOCK ITEMS'!I343&amp;" "&amp;'STOCK ITEMS'!J343&amp;IF('STOCK ITEMS'!K343="-","",'STOCK ITEMS'!K343)&amp;" "&amp;IF('STOCK ITEMS'!L343="-","",'STOCK ITEMS'!L343)</f>
        <v xml:space="preserve">5 gallon pail of primer      </v>
      </c>
      <c r="C299" s="48" t="str">
        <f>"(Part #: "&amp;'STOCK ITEMS'!M343&amp;")"</f>
        <v>(Part #: -)</v>
      </c>
      <c r="D299" s="13" t="str">
        <f>IF('STOCK ITEMS'!B343&gt;0,B299&amp;" - "&amp;C299,"-")</f>
        <v>-</v>
      </c>
      <c r="E299" s="133">
        <v>2028000</v>
      </c>
      <c r="F299" s="49">
        <f t="shared" si="39"/>
        <v>0</v>
      </c>
      <c r="G299" s="49">
        <f t="shared" si="40"/>
        <v>298</v>
      </c>
      <c r="H299" s="48">
        <f t="shared" si="41"/>
        <v>676</v>
      </c>
      <c r="I299" s="50">
        <f>IF($D299="-",0,'STOCK ITEMS'!N343)</f>
        <v>0</v>
      </c>
      <c r="J299" s="50">
        <f>IF($D299="-",0,'STOCK ITEMS'!O343)</f>
        <v>0</v>
      </c>
      <c r="K299" s="50">
        <f>IF($D299="-",0,'STOCK ITEMS'!P343)</f>
        <v>0</v>
      </c>
      <c r="L299" s="51">
        <f>IF($D299="-",0,'STOCK ITEMS'!B343)</f>
        <v>0</v>
      </c>
      <c r="M299" s="48" t="str">
        <f t="shared" si="42"/>
        <v>-</v>
      </c>
      <c r="N299" s="48">
        <f t="shared" si="43"/>
        <v>0</v>
      </c>
    </row>
    <row r="300" spans="1:14" x14ac:dyDescent="0.25">
      <c r="A300" s="52">
        <v>299</v>
      </c>
      <c r="B300" s="48" t="s">
        <v>2</v>
      </c>
      <c r="C300" s="48" t="s">
        <v>2</v>
      </c>
      <c r="D300" s="13" t="s">
        <v>2</v>
      </c>
      <c r="E300" s="133">
        <v>2025000</v>
      </c>
      <c r="F300" s="49">
        <f t="shared" ref="F300:F307" si="49">IF(D300="-",0,E300)</f>
        <v>0</v>
      </c>
      <c r="G300" s="49">
        <f t="shared" ref="G300:G307" si="50">F300+A300</f>
        <v>299</v>
      </c>
      <c r="H300" s="48">
        <f t="shared" ref="H300:H328" si="51">RANK(G300,$G$2:$G$974,0)</f>
        <v>675</v>
      </c>
      <c r="I300" s="50">
        <f>IF($D300="-",0,'STOCK ITEMS'!N330)</f>
        <v>0</v>
      </c>
      <c r="J300" s="50">
        <f>IF($D300="-",0,'STOCK ITEMS'!O330)</f>
        <v>0</v>
      </c>
      <c r="K300" s="50">
        <f>IF($D300="-",0,'STOCK ITEMS'!P330)</f>
        <v>0</v>
      </c>
      <c r="L300" s="51">
        <f>IF($D300="-",0,'STOCK ITEMS'!B330)</f>
        <v>0</v>
      </c>
      <c r="M300" s="48" t="str">
        <f t="shared" ref="M300:M307" si="52">D300</f>
        <v>-</v>
      </c>
      <c r="N300" s="48">
        <f t="shared" ref="N300:N307" si="53">IF(L300&lt;1,0,J300/I300)</f>
        <v>0</v>
      </c>
    </row>
    <row r="301" spans="1:14" x14ac:dyDescent="0.25">
      <c r="A301" s="52">
        <v>300</v>
      </c>
      <c r="B301" s="48" t="s">
        <v>2</v>
      </c>
      <c r="C301" s="48" t="s">
        <v>2</v>
      </c>
      <c r="D301" s="13" t="s">
        <v>2</v>
      </c>
      <c r="E301" s="133">
        <v>2022000</v>
      </c>
      <c r="F301" s="49">
        <f t="shared" si="49"/>
        <v>0</v>
      </c>
      <c r="G301" s="49">
        <f t="shared" si="50"/>
        <v>300</v>
      </c>
      <c r="H301" s="48">
        <f t="shared" si="51"/>
        <v>674</v>
      </c>
      <c r="I301" s="50">
        <f>IF($D301="-",0,'STOCK ITEMS'!N331)</f>
        <v>0</v>
      </c>
      <c r="J301" s="50">
        <f>IF($D301="-",0,'STOCK ITEMS'!O331)</f>
        <v>0</v>
      </c>
      <c r="K301" s="50">
        <f>IF($D301="-",0,'STOCK ITEMS'!P331)</f>
        <v>0</v>
      </c>
      <c r="L301" s="51">
        <f>IF($D301="-",0,'STOCK ITEMS'!B331)</f>
        <v>0</v>
      </c>
      <c r="M301" s="48" t="str">
        <f t="shared" si="52"/>
        <v>-</v>
      </c>
      <c r="N301" s="48">
        <f t="shared" si="53"/>
        <v>0</v>
      </c>
    </row>
    <row r="302" spans="1:14" x14ac:dyDescent="0.25">
      <c r="A302" s="52">
        <v>301</v>
      </c>
      <c r="B302" s="48" t="s">
        <v>2</v>
      </c>
      <c r="C302" s="48" t="s">
        <v>2</v>
      </c>
      <c r="D302" s="13" t="s">
        <v>2</v>
      </c>
      <c r="E302" s="133">
        <v>2019000</v>
      </c>
      <c r="F302" s="49">
        <f t="shared" si="49"/>
        <v>0</v>
      </c>
      <c r="G302" s="49">
        <f t="shared" si="50"/>
        <v>301</v>
      </c>
      <c r="H302" s="48">
        <f t="shared" si="51"/>
        <v>673</v>
      </c>
      <c r="I302" s="50">
        <f>IF($D302="-",0,'STOCK ITEMS'!N332)</f>
        <v>0</v>
      </c>
      <c r="J302" s="50">
        <f>IF($D302="-",0,'STOCK ITEMS'!O332)</f>
        <v>0</v>
      </c>
      <c r="K302" s="50">
        <f>IF($D302="-",0,'STOCK ITEMS'!P332)</f>
        <v>0</v>
      </c>
      <c r="L302" s="51">
        <f>IF($D302="-",0,'STOCK ITEMS'!B332)</f>
        <v>0</v>
      </c>
      <c r="M302" s="48" t="str">
        <f t="shared" si="52"/>
        <v>-</v>
      </c>
      <c r="N302" s="48">
        <f t="shared" si="53"/>
        <v>0</v>
      </c>
    </row>
    <row r="303" spans="1:14" x14ac:dyDescent="0.25">
      <c r="A303" s="52">
        <v>302</v>
      </c>
      <c r="B303" s="48" t="s">
        <v>2</v>
      </c>
      <c r="C303" s="48" t="s">
        <v>2</v>
      </c>
      <c r="D303" s="13" t="s">
        <v>2</v>
      </c>
      <c r="E303" s="133">
        <v>2016000</v>
      </c>
      <c r="F303" s="49">
        <f t="shared" si="49"/>
        <v>0</v>
      </c>
      <c r="G303" s="49">
        <f t="shared" si="50"/>
        <v>302</v>
      </c>
      <c r="H303" s="48">
        <f t="shared" si="51"/>
        <v>672</v>
      </c>
      <c r="I303" s="50">
        <f>IF($D303="-",0,'STOCK ITEMS'!N333)</f>
        <v>0</v>
      </c>
      <c r="J303" s="50">
        <f>IF($D303="-",0,'STOCK ITEMS'!O333)</f>
        <v>0</v>
      </c>
      <c r="K303" s="50">
        <f>IF($D303="-",0,'STOCK ITEMS'!P333)</f>
        <v>0</v>
      </c>
      <c r="L303" s="51">
        <f>IF($D303="-",0,'STOCK ITEMS'!B333)</f>
        <v>0</v>
      </c>
      <c r="M303" s="48" t="str">
        <f t="shared" si="52"/>
        <v>-</v>
      </c>
      <c r="N303" s="48">
        <f t="shared" si="53"/>
        <v>0</v>
      </c>
    </row>
    <row r="304" spans="1:14" x14ac:dyDescent="0.25">
      <c r="A304" s="52">
        <v>303</v>
      </c>
      <c r="B304" s="48" t="s">
        <v>2</v>
      </c>
      <c r="C304" s="48" t="s">
        <v>2</v>
      </c>
      <c r="D304" s="13" t="s">
        <v>2</v>
      </c>
      <c r="E304" s="133">
        <v>2013000</v>
      </c>
      <c r="F304" s="49">
        <f t="shared" si="49"/>
        <v>0</v>
      </c>
      <c r="G304" s="49">
        <f t="shared" si="50"/>
        <v>303</v>
      </c>
      <c r="H304" s="48">
        <f t="shared" si="51"/>
        <v>671</v>
      </c>
      <c r="I304" s="50">
        <f>IF($D304="-",0,'STOCK ITEMS'!N334)</f>
        <v>0</v>
      </c>
      <c r="J304" s="50">
        <f>IF($D304="-",0,'STOCK ITEMS'!O334)</f>
        <v>0</v>
      </c>
      <c r="K304" s="50">
        <f>IF($D304="-",0,'STOCK ITEMS'!P334)</f>
        <v>0</v>
      </c>
      <c r="L304" s="51">
        <f>IF($D304="-",0,'STOCK ITEMS'!B334)</f>
        <v>0</v>
      </c>
      <c r="M304" s="48" t="str">
        <f t="shared" si="52"/>
        <v>-</v>
      </c>
      <c r="N304" s="48">
        <f t="shared" si="53"/>
        <v>0</v>
      </c>
    </row>
    <row r="305" spans="1:14" x14ac:dyDescent="0.25">
      <c r="A305" s="52">
        <v>304</v>
      </c>
      <c r="B305" s="48" t="s">
        <v>2</v>
      </c>
      <c r="C305" s="48" t="s">
        <v>2</v>
      </c>
      <c r="D305" s="13" t="s">
        <v>2</v>
      </c>
      <c r="E305" s="133">
        <v>2010000</v>
      </c>
      <c r="F305" s="49">
        <f t="shared" si="49"/>
        <v>0</v>
      </c>
      <c r="G305" s="49">
        <f t="shared" si="50"/>
        <v>304</v>
      </c>
      <c r="H305" s="48">
        <f t="shared" si="51"/>
        <v>670</v>
      </c>
      <c r="I305" s="50">
        <f>IF($D305="-",0,'STOCK ITEMS'!N335)</f>
        <v>0</v>
      </c>
      <c r="J305" s="50">
        <f>IF($D305="-",0,'STOCK ITEMS'!O335)</f>
        <v>0</v>
      </c>
      <c r="K305" s="50">
        <f>IF($D305="-",0,'STOCK ITEMS'!P335)</f>
        <v>0</v>
      </c>
      <c r="L305" s="51">
        <f>IF($D305="-",0,'STOCK ITEMS'!B335)</f>
        <v>0</v>
      </c>
      <c r="M305" s="48" t="str">
        <f t="shared" si="52"/>
        <v>-</v>
      </c>
      <c r="N305" s="48">
        <f t="shared" si="53"/>
        <v>0</v>
      </c>
    </row>
    <row r="306" spans="1:14" x14ac:dyDescent="0.25">
      <c r="A306" s="52">
        <v>305</v>
      </c>
      <c r="B306" s="48" t="s">
        <v>2</v>
      </c>
      <c r="C306" s="48" t="s">
        <v>2</v>
      </c>
      <c r="D306" s="13" t="s">
        <v>2</v>
      </c>
      <c r="E306" s="133">
        <v>2007000</v>
      </c>
      <c r="F306" s="49">
        <f t="shared" si="49"/>
        <v>0</v>
      </c>
      <c r="G306" s="49">
        <f t="shared" si="50"/>
        <v>305</v>
      </c>
      <c r="H306" s="48">
        <f t="shared" si="51"/>
        <v>669</v>
      </c>
      <c r="I306" s="50">
        <f>IF($D306="-",0,'STOCK ITEMS'!N336)</f>
        <v>0</v>
      </c>
      <c r="J306" s="50">
        <f>IF($D306="-",0,'STOCK ITEMS'!O336)</f>
        <v>0</v>
      </c>
      <c r="K306" s="50">
        <f>IF($D306="-",0,'STOCK ITEMS'!P336)</f>
        <v>0</v>
      </c>
      <c r="L306" s="51">
        <f>IF($D306="-",0,'STOCK ITEMS'!B336)</f>
        <v>0</v>
      </c>
      <c r="M306" s="48" t="str">
        <f t="shared" si="52"/>
        <v>-</v>
      </c>
      <c r="N306" s="48">
        <f t="shared" si="53"/>
        <v>0</v>
      </c>
    </row>
    <row r="307" spans="1:14" x14ac:dyDescent="0.25">
      <c r="A307" s="52">
        <v>306</v>
      </c>
      <c r="B307" s="48" t="s">
        <v>2</v>
      </c>
      <c r="C307" s="48" t="s">
        <v>2</v>
      </c>
      <c r="D307" s="13" t="s">
        <v>2</v>
      </c>
      <c r="E307" s="133">
        <v>2004000</v>
      </c>
      <c r="F307" s="49">
        <f t="shared" si="49"/>
        <v>0</v>
      </c>
      <c r="G307" s="49">
        <f t="shared" si="50"/>
        <v>306</v>
      </c>
      <c r="H307" s="48">
        <f t="shared" si="51"/>
        <v>668</v>
      </c>
      <c r="I307" s="50">
        <f>IF($D307="-",0,'STOCK ITEMS'!N337)</f>
        <v>0</v>
      </c>
      <c r="J307" s="50">
        <f>IF($D307="-",0,'STOCK ITEMS'!O337)</f>
        <v>0</v>
      </c>
      <c r="K307" s="50">
        <f>IF($D307="-",0,'STOCK ITEMS'!P337)</f>
        <v>0</v>
      </c>
      <c r="L307" s="51">
        <f>IF($D307="-",0,'STOCK ITEMS'!B337)</f>
        <v>0</v>
      </c>
      <c r="M307" s="48" t="str">
        <f t="shared" si="52"/>
        <v>-</v>
      </c>
      <c r="N307" s="48">
        <f t="shared" si="53"/>
        <v>0</v>
      </c>
    </row>
    <row r="308" spans="1:14" x14ac:dyDescent="0.25">
      <c r="A308" s="52">
        <v>307</v>
      </c>
      <c r="B308" s="48" t="s">
        <v>2</v>
      </c>
      <c r="C308" s="48" t="s">
        <v>2</v>
      </c>
      <c r="D308" s="13" t="s">
        <v>2</v>
      </c>
      <c r="E308" s="133">
        <v>2001000</v>
      </c>
      <c r="F308" s="49">
        <f t="shared" ref="F308:F371" si="54">IF(D308="-",0,E308)</f>
        <v>0</v>
      </c>
      <c r="G308" s="49">
        <f t="shared" ref="G308:G371" si="55">F308+A308</f>
        <v>307</v>
      </c>
      <c r="H308" s="48">
        <f t="shared" si="51"/>
        <v>667</v>
      </c>
      <c r="I308" s="50">
        <f>IF($D308="-",0,'STOCK ITEMS'!N338)</f>
        <v>0</v>
      </c>
      <c r="J308" s="50">
        <f>IF($D308="-",0,'STOCK ITEMS'!O338)</f>
        <v>0</v>
      </c>
      <c r="K308" s="50">
        <f>IF($D308="-",0,'STOCK ITEMS'!P338)</f>
        <v>0</v>
      </c>
      <c r="L308" s="51">
        <f>IF($D308="-",0,'STOCK ITEMS'!B338)</f>
        <v>0</v>
      </c>
      <c r="M308" s="48" t="str">
        <f t="shared" ref="M308:M371" si="56">D308</f>
        <v>-</v>
      </c>
      <c r="N308" s="48">
        <f t="shared" ref="N308:N371" si="57">IF(L308&lt;1,0,J308/I308)</f>
        <v>0</v>
      </c>
    </row>
    <row r="309" spans="1:14" x14ac:dyDescent="0.25">
      <c r="A309" s="52">
        <v>308</v>
      </c>
      <c r="B309" s="48" t="s">
        <v>2</v>
      </c>
      <c r="C309" s="48" t="s">
        <v>2</v>
      </c>
      <c r="D309" s="13" t="s">
        <v>2</v>
      </c>
      <c r="E309" s="133">
        <v>1998000</v>
      </c>
      <c r="F309" s="49">
        <f t="shared" si="54"/>
        <v>0</v>
      </c>
      <c r="G309" s="49">
        <f t="shared" si="55"/>
        <v>308</v>
      </c>
      <c r="H309" s="48">
        <f t="shared" si="51"/>
        <v>666</v>
      </c>
      <c r="I309" s="50">
        <f>IF($D309="-",0,'STOCK ITEMS'!N340)</f>
        <v>0</v>
      </c>
      <c r="J309" s="50">
        <f>IF($D309="-",0,'STOCK ITEMS'!O340)</f>
        <v>0</v>
      </c>
      <c r="K309" s="50">
        <f>IF($D309="-",0,'STOCK ITEMS'!P340)</f>
        <v>0</v>
      </c>
      <c r="L309" s="51">
        <f>IF($D309="-",0,'STOCK ITEMS'!B340)</f>
        <v>0</v>
      </c>
      <c r="M309" s="48" t="str">
        <f t="shared" si="56"/>
        <v>-</v>
      </c>
      <c r="N309" s="48">
        <f t="shared" si="57"/>
        <v>0</v>
      </c>
    </row>
    <row r="310" spans="1:14" x14ac:dyDescent="0.25">
      <c r="A310" s="52">
        <v>309</v>
      </c>
      <c r="B310" s="48" t="s">
        <v>2</v>
      </c>
      <c r="C310" s="48" t="s">
        <v>2</v>
      </c>
      <c r="D310" s="13" t="s">
        <v>2</v>
      </c>
      <c r="E310" s="133">
        <v>1995000</v>
      </c>
      <c r="F310" s="49">
        <f t="shared" si="54"/>
        <v>0</v>
      </c>
      <c r="G310" s="49">
        <f t="shared" si="55"/>
        <v>309</v>
      </c>
      <c r="H310" s="48">
        <f t="shared" si="51"/>
        <v>665</v>
      </c>
      <c r="I310" s="50">
        <f>IF($D310="-",0,'STOCK ITEMS'!#REF!)</f>
        <v>0</v>
      </c>
      <c r="J310" s="50">
        <f>IF($D310="-",0,'STOCK ITEMS'!#REF!)</f>
        <v>0</v>
      </c>
      <c r="K310" s="50">
        <f>IF($D310="-",0,'STOCK ITEMS'!#REF!)</f>
        <v>0</v>
      </c>
      <c r="L310" s="51">
        <f>IF($D310="-",0,'STOCK ITEMS'!#REF!)</f>
        <v>0</v>
      </c>
      <c r="M310" s="48" t="str">
        <f t="shared" si="56"/>
        <v>-</v>
      </c>
      <c r="N310" s="48">
        <f t="shared" si="57"/>
        <v>0</v>
      </c>
    </row>
    <row r="311" spans="1:14" x14ac:dyDescent="0.25">
      <c r="A311" s="52">
        <v>310</v>
      </c>
      <c r="B311" s="48" t="s">
        <v>2</v>
      </c>
      <c r="C311" s="48" t="s">
        <v>2</v>
      </c>
      <c r="D311" s="13" t="s">
        <v>2</v>
      </c>
      <c r="E311" s="133">
        <v>1992000</v>
      </c>
      <c r="F311" s="49">
        <f t="shared" si="54"/>
        <v>0</v>
      </c>
      <c r="G311" s="49">
        <f t="shared" si="55"/>
        <v>310</v>
      </c>
      <c r="H311" s="48">
        <f t="shared" si="51"/>
        <v>664</v>
      </c>
      <c r="I311" s="50">
        <f>IF($D311="-",0,'STOCK ITEMS'!N341)</f>
        <v>0</v>
      </c>
      <c r="J311" s="50">
        <f>IF($D311="-",0,'STOCK ITEMS'!O341)</f>
        <v>0</v>
      </c>
      <c r="K311" s="50">
        <f>IF($D311="-",0,'STOCK ITEMS'!P341)</f>
        <v>0</v>
      </c>
      <c r="L311" s="51">
        <f>IF($D311="-",0,'STOCK ITEMS'!B341)</f>
        <v>0</v>
      </c>
      <c r="M311" s="48" t="str">
        <f t="shared" si="56"/>
        <v>-</v>
      </c>
      <c r="N311" s="48">
        <f t="shared" si="57"/>
        <v>0</v>
      </c>
    </row>
    <row r="312" spans="1:14" x14ac:dyDescent="0.25">
      <c r="A312" s="52">
        <v>311</v>
      </c>
      <c r="B312" s="48" t="s">
        <v>2</v>
      </c>
      <c r="C312" s="48" t="s">
        <v>2</v>
      </c>
      <c r="D312" s="13" t="s">
        <v>2</v>
      </c>
      <c r="E312" s="133">
        <v>1989000</v>
      </c>
      <c r="F312" s="49">
        <f t="shared" si="54"/>
        <v>0</v>
      </c>
      <c r="G312" s="49">
        <f t="shared" si="55"/>
        <v>311</v>
      </c>
      <c r="H312" s="48">
        <f t="shared" si="51"/>
        <v>663</v>
      </c>
      <c r="I312" s="50">
        <f>IF($D312="-",0,'STOCK ITEMS'!N342)</f>
        <v>0</v>
      </c>
      <c r="J312" s="50">
        <f>IF($D312="-",0,'STOCK ITEMS'!O342)</f>
        <v>0</v>
      </c>
      <c r="K312" s="50">
        <f>IF($D312="-",0,'STOCK ITEMS'!P342)</f>
        <v>0</v>
      </c>
      <c r="L312" s="51">
        <f>IF($D312="-",0,'STOCK ITEMS'!B342)</f>
        <v>0</v>
      </c>
      <c r="M312" s="48" t="str">
        <f t="shared" si="56"/>
        <v>-</v>
      </c>
      <c r="N312" s="48">
        <f t="shared" si="57"/>
        <v>0</v>
      </c>
    </row>
    <row r="313" spans="1:14" x14ac:dyDescent="0.25">
      <c r="A313" s="52">
        <v>312</v>
      </c>
      <c r="B313" s="48" t="s">
        <v>2</v>
      </c>
      <c r="C313" s="48" t="s">
        <v>2</v>
      </c>
      <c r="D313" s="13" t="s">
        <v>2</v>
      </c>
      <c r="E313" s="133">
        <v>1986000</v>
      </c>
      <c r="F313" s="49">
        <f t="shared" si="54"/>
        <v>0</v>
      </c>
      <c r="G313" s="49">
        <f t="shared" si="55"/>
        <v>312</v>
      </c>
      <c r="H313" s="48">
        <f t="shared" si="51"/>
        <v>662</v>
      </c>
      <c r="I313" s="50">
        <f>IF($D313="-",0,'STOCK ITEMS'!N343)</f>
        <v>0</v>
      </c>
      <c r="J313" s="50">
        <f>IF($D313="-",0,'STOCK ITEMS'!O343)</f>
        <v>0</v>
      </c>
      <c r="K313" s="50">
        <f>IF($D313="-",0,'STOCK ITEMS'!P343)</f>
        <v>0</v>
      </c>
      <c r="L313" s="51">
        <f>IF($D313="-",0,'STOCK ITEMS'!B343)</f>
        <v>0</v>
      </c>
      <c r="M313" s="48" t="str">
        <f t="shared" si="56"/>
        <v>-</v>
      </c>
      <c r="N313" s="48">
        <f t="shared" si="57"/>
        <v>0</v>
      </c>
    </row>
    <row r="314" spans="1:14" x14ac:dyDescent="0.25">
      <c r="A314" s="52">
        <v>313</v>
      </c>
      <c r="B314" s="48" t="s">
        <v>2</v>
      </c>
      <c r="C314" s="48" t="s">
        <v>2</v>
      </c>
      <c r="D314" s="13" t="s">
        <v>2</v>
      </c>
      <c r="E314" s="133">
        <v>1983000</v>
      </c>
      <c r="F314" s="49">
        <f t="shared" si="54"/>
        <v>0</v>
      </c>
      <c r="G314" s="49">
        <f t="shared" si="55"/>
        <v>313</v>
      </c>
      <c r="H314" s="48">
        <f t="shared" si="51"/>
        <v>661</v>
      </c>
      <c r="I314" s="50">
        <f>IF($D314="-",0,'STOCK ITEMS'!N344)</f>
        <v>0</v>
      </c>
      <c r="J314" s="50">
        <f>IF($D314="-",0,'STOCK ITEMS'!O344)</f>
        <v>0</v>
      </c>
      <c r="K314" s="50">
        <f>IF($D314="-",0,'STOCK ITEMS'!P344)</f>
        <v>0</v>
      </c>
      <c r="L314" s="51">
        <f>IF($D314="-",0,'STOCK ITEMS'!B344)</f>
        <v>0</v>
      </c>
      <c r="M314" s="48" t="str">
        <f t="shared" si="56"/>
        <v>-</v>
      </c>
      <c r="N314" s="48">
        <f t="shared" si="57"/>
        <v>0</v>
      </c>
    </row>
    <row r="315" spans="1:14" x14ac:dyDescent="0.25">
      <c r="A315" s="52">
        <v>314</v>
      </c>
      <c r="B315" s="48" t="s">
        <v>2</v>
      </c>
      <c r="C315" s="48" t="s">
        <v>2</v>
      </c>
      <c r="D315" s="13" t="s">
        <v>2</v>
      </c>
      <c r="E315" s="133">
        <v>1980000</v>
      </c>
      <c r="F315" s="49">
        <f t="shared" si="54"/>
        <v>0</v>
      </c>
      <c r="G315" s="49">
        <f t="shared" si="55"/>
        <v>314</v>
      </c>
      <c r="H315" s="48">
        <f t="shared" si="51"/>
        <v>660</v>
      </c>
      <c r="I315" s="50">
        <f>IF($D315="-",0,'STOCK ITEMS'!N345)</f>
        <v>0</v>
      </c>
      <c r="J315" s="50">
        <f>IF($D315="-",0,'STOCK ITEMS'!O345)</f>
        <v>0</v>
      </c>
      <c r="K315" s="50">
        <f>IF($D315="-",0,'STOCK ITEMS'!P345)</f>
        <v>0</v>
      </c>
      <c r="L315" s="51">
        <f>IF($D315="-",0,'STOCK ITEMS'!B345)</f>
        <v>0</v>
      </c>
      <c r="M315" s="48" t="str">
        <f t="shared" si="56"/>
        <v>-</v>
      </c>
      <c r="N315" s="48">
        <f t="shared" si="57"/>
        <v>0</v>
      </c>
    </row>
    <row r="316" spans="1:14" x14ac:dyDescent="0.25">
      <c r="A316" s="52">
        <v>315</v>
      </c>
      <c r="B316" s="48" t="s">
        <v>2</v>
      </c>
      <c r="C316" s="48" t="s">
        <v>2</v>
      </c>
      <c r="D316" s="13" t="s">
        <v>2</v>
      </c>
      <c r="E316" s="133">
        <v>1977000</v>
      </c>
      <c r="F316" s="49">
        <f t="shared" si="54"/>
        <v>0</v>
      </c>
      <c r="G316" s="49">
        <f t="shared" si="55"/>
        <v>315</v>
      </c>
      <c r="H316" s="48">
        <f t="shared" si="51"/>
        <v>659</v>
      </c>
      <c r="I316" s="50">
        <f>IF($D316="-",0,'STOCK ITEMS'!N346)</f>
        <v>0</v>
      </c>
      <c r="J316" s="50">
        <f>IF($D316="-",0,'STOCK ITEMS'!O346)</f>
        <v>0</v>
      </c>
      <c r="K316" s="50">
        <f>IF($D316="-",0,'STOCK ITEMS'!P346)</f>
        <v>0</v>
      </c>
      <c r="L316" s="51">
        <f>IF($D316="-",0,'STOCK ITEMS'!B346)</f>
        <v>0</v>
      </c>
      <c r="M316" s="48" t="str">
        <f t="shared" si="56"/>
        <v>-</v>
      </c>
      <c r="N316" s="48">
        <f t="shared" si="57"/>
        <v>0</v>
      </c>
    </row>
    <row r="317" spans="1:14" x14ac:dyDescent="0.25">
      <c r="A317" s="52">
        <v>316</v>
      </c>
      <c r="B317" s="48" t="s">
        <v>2</v>
      </c>
      <c r="C317" s="48" t="s">
        <v>2</v>
      </c>
      <c r="D317" s="13" t="s">
        <v>2</v>
      </c>
      <c r="E317" s="133">
        <v>1974000</v>
      </c>
      <c r="F317" s="49">
        <f t="shared" si="54"/>
        <v>0</v>
      </c>
      <c r="G317" s="49">
        <f t="shared" si="55"/>
        <v>316</v>
      </c>
      <c r="H317" s="48">
        <f t="shared" si="51"/>
        <v>658</v>
      </c>
      <c r="I317" s="50">
        <f>IF($D317="-",0,'STOCK ITEMS'!N347)</f>
        <v>0</v>
      </c>
      <c r="J317" s="50">
        <f>IF($D317="-",0,'STOCK ITEMS'!O347)</f>
        <v>0</v>
      </c>
      <c r="K317" s="50">
        <f>IF($D317="-",0,'STOCK ITEMS'!P347)</f>
        <v>0</v>
      </c>
      <c r="L317" s="51">
        <f>IF($D317="-",0,'STOCK ITEMS'!B347)</f>
        <v>0</v>
      </c>
      <c r="M317" s="48" t="str">
        <f t="shared" si="56"/>
        <v>-</v>
      </c>
      <c r="N317" s="48">
        <f t="shared" si="57"/>
        <v>0</v>
      </c>
    </row>
    <row r="318" spans="1:14" x14ac:dyDescent="0.25">
      <c r="A318" s="52">
        <v>317</v>
      </c>
      <c r="B318" s="48" t="s">
        <v>2</v>
      </c>
      <c r="C318" s="48" t="s">
        <v>2</v>
      </c>
      <c r="D318" s="13" t="s">
        <v>2</v>
      </c>
      <c r="E318" s="133">
        <v>1971000</v>
      </c>
      <c r="F318" s="49">
        <f t="shared" si="54"/>
        <v>0</v>
      </c>
      <c r="G318" s="49">
        <f t="shared" si="55"/>
        <v>317</v>
      </c>
      <c r="H318" s="48">
        <f t="shared" si="51"/>
        <v>657</v>
      </c>
      <c r="I318" s="50">
        <f>IF($D318="-",0,'STOCK ITEMS'!N348)</f>
        <v>0</v>
      </c>
      <c r="J318" s="50">
        <f>IF($D318="-",0,'STOCK ITEMS'!O348)</f>
        <v>0</v>
      </c>
      <c r="K318" s="50">
        <f>IF($D318="-",0,'STOCK ITEMS'!P348)</f>
        <v>0</v>
      </c>
      <c r="L318" s="51">
        <f>IF($D318="-",0,'STOCK ITEMS'!B348)</f>
        <v>0</v>
      </c>
      <c r="M318" s="48" t="str">
        <f t="shared" si="56"/>
        <v>-</v>
      </c>
      <c r="N318" s="48">
        <f t="shared" si="57"/>
        <v>0</v>
      </c>
    </row>
    <row r="319" spans="1:14" x14ac:dyDescent="0.25">
      <c r="A319" s="52">
        <v>318</v>
      </c>
      <c r="B319" s="48" t="s">
        <v>2</v>
      </c>
      <c r="C319" s="48" t="s">
        <v>2</v>
      </c>
      <c r="D319" s="13" t="s">
        <v>2</v>
      </c>
      <c r="E319" s="133">
        <v>1968000</v>
      </c>
      <c r="F319" s="49">
        <f t="shared" si="54"/>
        <v>0</v>
      </c>
      <c r="G319" s="49">
        <f t="shared" si="55"/>
        <v>318</v>
      </c>
      <c r="H319" s="48">
        <f t="shared" si="51"/>
        <v>656</v>
      </c>
      <c r="I319" s="50">
        <f>IF($D319="-",0,'STOCK ITEMS'!N349)</f>
        <v>0</v>
      </c>
      <c r="J319" s="50">
        <f>IF($D319="-",0,'STOCK ITEMS'!O349)</f>
        <v>0</v>
      </c>
      <c r="K319" s="50">
        <f>IF($D319="-",0,'STOCK ITEMS'!P349)</f>
        <v>0</v>
      </c>
      <c r="L319" s="51">
        <f>IF($D319="-",0,'STOCK ITEMS'!B349)</f>
        <v>0</v>
      </c>
      <c r="M319" s="48" t="str">
        <f t="shared" si="56"/>
        <v>-</v>
      </c>
      <c r="N319" s="48">
        <f t="shared" si="57"/>
        <v>0</v>
      </c>
    </row>
    <row r="320" spans="1:14" x14ac:dyDescent="0.25">
      <c r="A320" s="52">
        <v>319</v>
      </c>
      <c r="B320" s="48" t="s">
        <v>2</v>
      </c>
      <c r="C320" s="48" t="s">
        <v>2</v>
      </c>
      <c r="D320" s="13" t="s">
        <v>2</v>
      </c>
      <c r="E320" s="133">
        <v>1965000</v>
      </c>
      <c r="F320" s="49">
        <f t="shared" si="54"/>
        <v>0</v>
      </c>
      <c r="G320" s="49">
        <f t="shared" si="55"/>
        <v>319</v>
      </c>
      <c r="H320" s="48">
        <f t="shared" si="51"/>
        <v>655</v>
      </c>
      <c r="I320" s="50">
        <f>IF($D320="-",0,'STOCK ITEMS'!N350)</f>
        <v>0</v>
      </c>
      <c r="J320" s="50">
        <f>IF($D320="-",0,'STOCK ITEMS'!O350)</f>
        <v>0</v>
      </c>
      <c r="K320" s="50">
        <f>IF($D320="-",0,'STOCK ITEMS'!P350)</f>
        <v>0</v>
      </c>
      <c r="L320" s="51">
        <f>IF($D320="-",0,'STOCK ITEMS'!B350)</f>
        <v>0</v>
      </c>
      <c r="M320" s="48" t="str">
        <f t="shared" si="56"/>
        <v>-</v>
      </c>
      <c r="N320" s="48">
        <f t="shared" si="57"/>
        <v>0</v>
      </c>
    </row>
    <row r="321" spans="1:14" x14ac:dyDescent="0.25">
      <c r="A321" s="52">
        <v>320</v>
      </c>
      <c r="B321" s="48" t="s">
        <v>2</v>
      </c>
      <c r="C321" s="48" t="s">
        <v>2</v>
      </c>
      <c r="D321" s="13" t="s">
        <v>2</v>
      </c>
      <c r="E321" s="133">
        <v>1962000</v>
      </c>
      <c r="F321" s="49">
        <f t="shared" si="54"/>
        <v>0</v>
      </c>
      <c r="G321" s="49">
        <f t="shared" si="55"/>
        <v>320</v>
      </c>
      <c r="H321" s="48">
        <f t="shared" si="51"/>
        <v>654</v>
      </c>
      <c r="I321" s="50">
        <f>IF($D321="-",0,'STOCK ITEMS'!N351)</f>
        <v>0</v>
      </c>
      <c r="J321" s="50">
        <f>IF($D321="-",0,'STOCK ITEMS'!O351)</f>
        <v>0</v>
      </c>
      <c r="K321" s="50">
        <f>IF($D321="-",0,'STOCK ITEMS'!P351)</f>
        <v>0</v>
      </c>
      <c r="L321" s="51">
        <f>IF($D321="-",0,'STOCK ITEMS'!B351)</f>
        <v>0</v>
      </c>
      <c r="M321" s="48" t="str">
        <f t="shared" si="56"/>
        <v>-</v>
      </c>
      <c r="N321" s="48">
        <f t="shared" si="57"/>
        <v>0</v>
      </c>
    </row>
    <row r="322" spans="1:14" x14ac:dyDescent="0.25">
      <c r="A322" s="52">
        <v>321</v>
      </c>
      <c r="B322" s="48" t="s">
        <v>2</v>
      </c>
      <c r="C322" s="48" t="s">
        <v>2</v>
      </c>
      <c r="D322" s="13" t="s">
        <v>2</v>
      </c>
      <c r="E322" s="133">
        <v>1959000</v>
      </c>
      <c r="F322" s="49">
        <f t="shared" si="54"/>
        <v>0</v>
      </c>
      <c r="G322" s="49">
        <f t="shared" si="55"/>
        <v>321</v>
      </c>
      <c r="H322" s="48">
        <f t="shared" si="51"/>
        <v>653</v>
      </c>
      <c r="I322" s="50">
        <f>IF($D322="-",0,'STOCK ITEMS'!N352)</f>
        <v>0</v>
      </c>
      <c r="J322" s="50">
        <f>IF($D322="-",0,'STOCK ITEMS'!O352)</f>
        <v>0</v>
      </c>
      <c r="K322" s="50">
        <f>IF($D322="-",0,'STOCK ITEMS'!P352)</f>
        <v>0</v>
      </c>
      <c r="L322" s="51">
        <f>IF($D322="-",0,'STOCK ITEMS'!B352)</f>
        <v>0</v>
      </c>
      <c r="M322" s="48" t="str">
        <f t="shared" si="56"/>
        <v>-</v>
      </c>
      <c r="N322" s="48">
        <f t="shared" si="57"/>
        <v>0</v>
      </c>
    </row>
    <row r="323" spans="1:14" x14ac:dyDescent="0.25">
      <c r="A323" s="52">
        <v>322</v>
      </c>
      <c r="B323" s="48" t="s">
        <v>2</v>
      </c>
      <c r="C323" s="48" t="s">
        <v>2</v>
      </c>
      <c r="D323" s="13" t="s">
        <v>2</v>
      </c>
      <c r="E323" s="133">
        <v>1956000</v>
      </c>
      <c r="F323" s="49">
        <f t="shared" si="54"/>
        <v>0</v>
      </c>
      <c r="G323" s="49">
        <f t="shared" si="55"/>
        <v>322</v>
      </c>
      <c r="H323" s="48">
        <f t="shared" si="51"/>
        <v>652</v>
      </c>
      <c r="I323" s="50">
        <f>IF($D323="-",0,'STOCK ITEMS'!N353)</f>
        <v>0</v>
      </c>
      <c r="J323" s="50">
        <f>IF($D323="-",0,'STOCK ITEMS'!O353)</f>
        <v>0</v>
      </c>
      <c r="K323" s="50">
        <f>IF($D323="-",0,'STOCK ITEMS'!P353)</f>
        <v>0</v>
      </c>
      <c r="L323" s="51">
        <f>IF($D323="-",0,'STOCK ITEMS'!B353)</f>
        <v>0</v>
      </c>
      <c r="M323" s="48" t="str">
        <f t="shared" si="56"/>
        <v>-</v>
      </c>
      <c r="N323" s="48">
        <f t="shared" si="57"/>
        <v>0</v>
      </c>
    </row>
    <row r="324" spans="1:14" x14ac:dyDescent="0.25">
      <c r="A324" s="52">
        <v>323</v>
      </c>
      <c r="B324" s="48" t="s">
        <v>2</v>
      </c>
      <c r="C324" s="48" t="s">
        <v>2</v>
      </c>
      <c r="D324" s="13" t="s">
        <v>2</v>
      </c>
      <c r="E324" s="133">
        <v>1953000</v>
      </c>
      <c r="F324" s="49">
        <f t="shared" si="54"/>
        <v>0</v>
      </c>
      <c r="G324" s="49">
        <f t="shared" si="55"/>
        <v>323</v>
      </c>
      <c r="H324" s="48">
        <f t="shared" si="51"/>
        <v>651</v>
      </c>
      <c r="I324" s="50">
        <f>IF($D324="-",0,'STOCK ITEMS'!N354)</f>
        <v>0</v>
      </c>
      <c r="J324" s="50">
        <f>IF($D324="-",0,'STOCK ITEMS'!O354)</f>
        <v>0</v>
      </c>
      <c r="K324" s="50">
        <f>IF($D324="-",0,'STOCK ITEMS'!P354)</f>
        <v>0</v>
      </c>
      <c r="L324" s="51">
        <f>IF($D324="-",0,'STOCK ITEMS'!B354)</f>
        <v>0</v>
      </c>
      <c r="M324" s="48" t="str">
        <f t="shared" si="56"/>
        <v>-</v>
      </c>
      <c r="N324" s="48">
        <f t="shared" si="57"/>
        <v>0</v>
      </c>
    </row>
    <row r="325" spans="1:14" x14ac:dyDescent="0.25">
      <c r="A325" s="52">
        <v>324</v>
      </c>
      <c r="B325" s="48" t="s">
        <v>2</v>
      </c>
      <c r="C325" s="48" t="s">
        <v>2</v>
      </c>
      <c r="D325" s="13" t="s">
        <v>2</v>
      </c>
      <c r="E325" s="133">
        <v>1950000</v>
      </c>
      <c r="F325" s="49">
        <f t="shared" si="54"/>
        <v>0</v>
      </c>
      <c r="G325" s="49">
        <f t="shared" si="55"/>
        <v>324</v>
      </c>
      <c r="H325" s="48">
        <f t="shared" si="51"/>
        <v>650</v>
      </c>
      <c r="I325" s="50">
        <f>IF($D325="-",0,'STOCK ITEMS'!N355)</f>
        <v>0</v>
      </c>
      <c r="J325" s="50">
        <f>IF($D325="-",0,'STOCK ITEMS'!O355)</f>
        <v>0</v>
      </c>
      <c r="K325" s="50">
        <f>IF($D325="-",0,'STOCK ITEMS'!P355)</f>
        <v>0</v>
      </c>
      <c r="L325" s="51">
        <f>IF($D325="-",0,'STOCK ITEMS'!B355)</f>
        <v>0</v>
      </c>
      <c r="M325" s="48" t="str">
        <f t="shared" si="56"/>
        <v>-</v>
      </c>
      <c r="N325" s="48">
        <f t="shared" si="57"/>
        <v>0</v>
      </c>
    </row>
    <row r="326" spans="1:14" x14ac:dyDescent="0.25">
      <c r="A326" s="52">
        <v>325</v>
      </c>
      <c r="B326" s="48" t="s">
        <v>2</v>
      </c>
      <c r="C326" s="48" t="s">
        <v>2</v>
      </c>
      <c r="D326" s="13" t="s">
        <v>2</v>
      </c>
      <c r="E326" s="133">
        <v>1947000</v>
      </c>
      <c r="F326" s="49">
        <f t="shared" si="54"/>
        <v>0</v>
      </c>
      <c r="G326" s="49">
        <f t="shared" si="55"/>
        <v>325</v>
      </c>
      <c r="H326" s="48">
        <f t="shared" si="51"/>
        <v>649</v>
      </c>
      <c r="I326" s="50">
        <f>IF($D326="-",0,'STOCK ITEMS'!N356)</f>
        <v>0</v>
      </c>
      <c r="J326" s="50">
        <f>IF($D326="-",0,'STOCK ITEMS'!O356)</f>
        <v>0</v>
      </c>
      <c r="K326" s="50">
        <f>IF($D326="-",0,'STOCK ITEMS'!P356)</f>
        <v>0</v>
      </c>
      <c r="L326" s="51">
        <f>IF($D326="-",0,'STOCK ITEMS'!B356)</f>
        <v>0</v>
      </c>
      <c r="M326" s="48" t="str">
        <f t="shared" si="56"/>
        <v>-</v>
      </c>
      <c r="N326" s="48">
        <f t="shared" si="57"/>
        <v>0</v>
      </c>
    </row>
    <row r="327" spans="1:14" x14ac:dyDescent="0.25">
      <c r="A327" s="52">
        <v>326</v>
      </c>
      <c r="B327" s="48" t="s">
        <v>2</v>
      </c>
      <c r="C327" s="48" t="s">
        <v>2</v>
      </c>
      <c r="D327" s="13" t="s">
        <v>2</v>
      </c>
      <c r="E327" s="133">
        <v>1944000</v>
      </c>
      <c r="F327" s="49">
        <f t="shared" si="54"/>
        <v>0</v>
      </c>
      <c r="G327" s="49">
        <f t="shared" si="55"/>
        <v>326</v>
      </c>
      <c r="H327" s="48">
        <f t="shared" si="51"/>
        <v>648</v>
      </c>
      <c r="I327" s="50">
        <f>IF($D327="-",0,'STOCK ITEMS'!N357)</f>
        <v>0</v>
      </c>
      <c r="J327" s="50">
        <f>IF($D327="-",0,'STOCK ITEMS'!O357)</f>
        <v>0</v>
      </c>
      <c r="K327" s="50">
        <f>IF($D327="-",0,'STOCK ITEMS'!P357)</f>
        <v>0</v>
      </c>
      <c r="L327" s="51">
        <f>IF($D327="-",0,'STOCK ITEMS'!B357)</f>
        <v>0</v>
      </c>
      <c r="M327" s="48" t="str">
        <f t="shared" si="56"/>
        <v>-</v>
      </c>
      <c r="N327" s="48">
        <f t="shared" si="57"/>
        <v>0</v>
      </c>
    </row>
    <row r="328" spans="1:14" x14ac:dyDescent="0.25">
      <c r="A328" s="52">
        <v>327</v>
      </c>
      <c r="B328" s="48" t="s">
        <v>2</v>
      </c>
      <c r="C328" s="48" t="s">
        <v>2</v>
      </c>
      <c r="D328" s="13" t="s">
        <v>2</v>
      </c>
      <c r="E328" s="133">
        <v>1941000</v>
      </c>
      <c r="F328" s="49">
        <f t="shared" si="54"/>
        <v>0</v>
      </c>
      <c r="G328" s="49">
        <f t="shared" si="55"/>
        <v>327</v>
      </c>
      <c r="H328" s="48">
        <f t="shared" si="51"/>
        <v>647</v>
      </c>
      <c r="I328" s="50">
        <f>IF($D328="-",0,'STOCK ITEMS'!N358)</f>
        <v>0</v>
      </c>
      <c r="J328" s="50">
        <f>IF($D328="-",0,'STOCK ITEMS'!O358)</f>
        <v>0</v>
      </c>
      <c r="K328" s="50">
        <f>IF($D328="-",0,'STOCK ITEMS'!P358)</f>
        <v>0</v>
      </c>
      <c r="L328" s="51">
        <f>IF($D328="-",0,'STOCK ITEMS'!B358)</f>
        <v>0</v>
      </c>
      <c r="M328" s="48" t="str">
        <f t="shared" si="56"/>
        <v>-</v>
      </c>
      <c r="N328" s="48">
        <f t="shared" si="57"/>
        <v>0</v>
      </c>
    </row>
    <row r="329" spans="1:14" x14ac:dyDescent="0.25">
      <c r="A329" s="52">
        <v>328</v>
      </c>
      <c r="B329" s="48" t="s">
        <v>2</v>
      </c>
      <c r="C329" s="48" t="s">
        <v>2</v>
      </c>
      <c r="D329" s="13" t="s">
        <v>2</v>
      </c>
      <c r="E329" s="133">
        <v>1938000</v>
      </c>
      <c r="F329" s="49">
        <f t="shared" si="54"/>
        <v>0</v>
      </c>
      <c r="G329" s="49">
        <f t="shared" si="55"/>
        <v>328</v>
      </c>
      <c r="H329" s="48">
        <f t="shared" ref="H329:H392" si="58">RANK(G329,$G$2:$G$974,0)</f>
        <v>646</v>
      </c>
      <c r="I329" s="50">
        <f>IF($D329="-",0,'STOCK ITEMS'!N359)</f>
        <v>0</v>
      </c>
      <c r="J329" s="50">
        <f>IF($D329="-",0,'STOCK ITEMS'!O359)</f>
        <v>0</v>
      </c>
      <c r="K329" s="50">
        <f>IF($D329="-",0,'STOCK ITEMS'!P359)</f>
        <v>0</v>
      </c>
      <c r="L329" s="51">
        <f>IF($D329="-",0,'STOCK ITEMS'!B359)</f>
        <v>0</v>
      </c>
      <c r="M329" s="48" t="str">
        <f t="shared" si="56"/>
        <v>-</v>
      </c>
      <c r="N329" s="48">
        <f t="shared" si="57"/>
        <v>0</v>
      </c>
    </row>
    <row r="330" spans="1:14" x14ac:dyDescent="0.25">
      <c r="A330" s="52">
        <v>329</v>
      </c>
      <c r="B330" s="48" t="s">
        <v>2</v>
      </c>
      <c r="C330" s="48" t="s">
        <v>2</v>
      </c>
      <c r="D330" s="13" t="s">
        <v>2</v>
      </c>
      <c r="E330" s="133">
        <v>1935000</v>
      </c>
      <c r="F330" s="49">
        <f t="shared" si="54"/>
        <v>0</v>
      </c>
      <c r="G330" s="49">
        <f t="shared" si="55"/>
        <v>329</v>
      </c>
      <c r="H330" s="48">
        <f t="shared" si="58"/>
        <v>645</v>
      </c>
      <c r="I330" s="50">
        <f>IF($D330="-",0,'STOCK ITEMS'!N360)</f>
        <v>0</v>
      </c>
      <c r="J330" s="50">
        <f>IF($D330="-",0,'STOCK ITEMS'!O360)</f>
        <v>0</v>
      </c>
      <c r="K330" s="50">
        <f>IF($D330="-",0,'STOCK ITEMS'!P360)</f>
        <v>0</v>
      </c>
      <c r="L330" s="51">
        <f>IF($D330="-",0,'STOCK ITEMS'!B360)</f>
        <v>0</v>
      </c>
      <c r="M330" s="48" t="str">
        <f t="shared" si="56"/>
        <v>-</v>
      </c>
      <c r="N330" s="48">
        <f t="shared" si="57"/>
        <v>0</v>
      </c>
    </row>
    <row r="331" spans="1:14" x14ac:dyDescent="0.25">
      <c r="A331" s="52">
        <v>330</v>
      </c>
      <c r="B331" s="48" t="s">
        <v>2</v>
      </c>
      <c r="C331" s="48" t="s">
        <v>2</v>
      </c>
      <c r="D331" s="13" t="s">
        <v>2</v>
      </c>
      <c r="E331" s="133">
        <v>1932000</v>
      </c>
      <c r="F331" s="49">
        <f t="shared" si="54"/>
        <v>0</v>
      </c>
      <c r="G331" s="49">
        <f t="shared" si="55"/>
        <v>330</v>
      </c>
      <c r="H331" s="48">
        <f t="shared" si="58"/>
        <v>644</v>
      </c>
      <c r="I331" s="50">
        <f>IF($D331="-",0,'STOCK ITEMS'!N361)</f>
        <v>0</v>
      </c>
      <c r="J331" s="50">
        <f>IF($D331="-",0,'STOCK ITEMS'!O361)</f>
        <v>0</v>
      </c>
      <c r="K331" s="50">
        <f>IF($D331="-",0,'STOCK ITEMS'!P361)</f>
        <v>0</v>
      </c>
      <c r="L331" s="51">
        <f>IF($D331="-",0,'STOCK ITEMS'!B361)</f>
        <v>0</v>
      </c>
      <c r="M331" s="48" t="str">
        <f t="shared" si="56"/>
        <v>-</v>
      </c>
      <c r="N331" s="48">
        <f t="shared" si="57"/>
        <v>0</v>
      </c>
    </row>
    <row r="332" spans="1:14" x14ac:dyDescent="0.25">
      <c r="A332" s="52">
        <v>331</v>
      </c>
      <c r="B332" s="48" t="s">
        <v>2</v>
      </c>
      <c r="C332" s="48" t="s">
        <v>2</v>
      </c>
      <c r="D332" s="13" t="s">
        <v>2</v>
      </c>
      <c r="E332" s="133">
        <v>1929000</v>
      </c>
      <c r="F332" s="49">
        <f t="shared" si="54"/>
        <v>0</v>
      </c>
      <c r="G332" s="49">
        <f t="shared" si="55"/>
        <v>331</v>
      </c>
      <c r="H332" s="48">
        <f t="shared" si="58"/>
        <v>643</v>
      </c>
      <c r="I332" s="50">
        <f>IF($D332="-",0,'STOCK ITEMS'!N362)</f>
        <v>0</v>
      </c>
      <c r="J332" s="50">
        <f>IF($D332="-",0,'STOCK ITEMS'!O362)</f>
        <v>0</v>
      </c>
      <c r="K332" s="50">
        <f>IF($D332="-",0,'STOCK ITEMS'!P362)</f>
        <v>0</v>
      </c>
      <c r="L332" s="51">
        <f>IF($D332="-",0,'STOCK ITEMS'!B362)</f>
        <v>0</v>
      </c>
      <c r="M332" s="48" t="str">
        <f t="shared" si="56"/>
        <v>-</v>
      </c>
      <c r="N332" s="48">
        <f t="shared" si="57"/>
        <v>0</v>
      </c>
    </row>
    <row r="333" spans="1:14" x14ac:dyDescent="0.25">
      <c r="A333" s="52">
        <v>332</v>
      </c>
      <c r="B333" s="48" t="s">
        <v>2</v>
      </c>
      <c r="C333" s="48" t="s">
        <v>2</v>
      </c>
      <c r="D333" s="13" t="s">
        <v>2</v>
      </c>
      <c r="E333" s="133">
        <v>1926000</v>
      </c>
      <c r="F333" s="49">
        <f t="shared" si="54"/>
        <v>0</v>
      </c>
      <c r="G333" s="49">
        <f t="shared" si="55"/>
        <v>332</v>
      </c>
      <c r="H333" s="48">
        <f t="shared" si="58"/>
        <v>642</v>
      </c>
      <c r="I333" s="50">
        <f>IF($D333="-",0,'STOCK ITEMS'!N363)</f>
        <v>0</v>
      </c>
      <c r="J333" s="50">
        <f>IF($D333="-",0,'STOCK ITEMS'!O363)</f>
        <v>0</v>
      </c>
      <c r="K333" s="50">
        <f>IF($D333="-",0,'STOCK ITEMS'!P363)</f>
        <v>0</v>
      </c>
      <c r="L333" s="51">
        <f>IF($D333="-",0,'STOCK ITEMS'!B363)</f>
        <v>0</v>
      </c>
      <c r="M333" s="48" t="str">
        <f t="shared" si="56"/>
        <v>-</v>
      </c>
      <c r="N333" s="48">
        <f t="shared" si="57"/>
        <v>0</v>
      </c>
    </row>
    <row r="334" spans="1:14" x14ac:dyDescent="0.25">
      <c r="A334" s="52">
        <v>333</v>
      </c>
      <c r="B334" s="48" t="s">
        <v>2</v>
      </c>
      <c r="C334" s="48" t="s">
        <v>2</v>
      </c>
      <c r="D334" s="13" t="s">
        <v>2</v>
      </c>
      <c r="E334" s="133">
        <v>1923000</v>
      </c>
      <c r="F334" s="49">
        <f t="shared" si="54"/>
        <v>0</v>
      </c>
      <c r="G334" s="49">
        <f t="shared" si="55"/>
        <v>333</v>
      </c>
      <c r="H334" s="48">
        <f t="shared" si="58"/>
        <v>641</v>
      </c>
      <c r="I334" s="50">
        <f>IF($D334="-",0,'STOCK ITEMS'!N364)</f>
        <v>0</v>
      </c>
      <c r="J334" s="50">
        <f>IF($D334="-",0,'STOCK ITEMS'!O364)</f>
        <v>0</v>
      </c>
      <c r="K334" s="50">
        <f>IF($D334="-",0,'STOCK ITEMS'!P364)</f>
        <v>0</v>
      </c>
      <c r="L334" s="51">
        <f>IF($D334="-",0,'STOCK ITEMS'!B364)</f>
        <v>0</v>
      </c>
      <c r="M334" s="48" t="str">
        <f t="shared" si="56"/>
        <v>-</v>
      </c>
      <c r="N334" s="48">
        <f t="shared" si="57"/>
        <v>0</v>
      </c>
    </row>
    <row r="335" spans="1:14" x14ac:dyDescent="0.25">
      <c r="A335" s="52">
        <v>334</v>
      </c>
      <c r="B335" s="48" t="s">
        <v>2</v>
      </c>
      <c r="C335" s="48" t="s">
        <v>2</v>
      </c>
      <c r="D335" s="13" t="s">
        <v>2</v>
      </c>
      <c r="E335" s="133">
        <v>1920000</v>
      </c>
      <c r="F335" s="49">
        <f t="shared" si="54"/>
        <v>0</v>
      </c>
      <c r="G335" s="49">
        <f t="shared" si="55"/>
        <v>334</v>
      </c>
      <c r="H335" s="48">
        <f t="shared" si="58"/>
        <v>640</v>
      </c>
      <c r="I335" s="50">
        <f>IF($D335="-",0,'STOCK ITEMS'!N365)</f>
        <v>0</v>
      </c>
      <c r="J335" s="50">
        <f>IF($D335="-",0,'STOCK ITEMS'!O365)</f>
        <v>0</v>
      </c>
      <c r="K335" s="50">
        <f>IF($D335="-",0,'STOCK ITEMS'!P365)</f>
        <v>0</v>
      </c>
      <c r="L335" s="51">
        <f>IF($D335="-",0,'STOCK ITEMS'!B365)</f>
        <v>0</v>
      </c>
      <c r="M335" s="48" t="str">
        <f t="shared" si="56"/>
        <v>-</v>
      </c>
      <c r="N335" s="48">
        <f t="shared" si="57"/>
        <v>0</v>
      </c>
    </row>
    <row r="336" spans="1:14" x14ac:dyDescent="0.25">
      <c r="A336" s="52">
        <v>335</v>
      </c>
      <c r="B336" s="48" t="s">
        <v>2</v>
      </c>
      <c r="C336" s="48" t="s">
        <v>2</v>
      </c>
      <c r="D336" s="13" t="s">
        <v>2</v>
      </c>
      <c r="E336" s="133">
        <v>1917000</v>
      </c>
      <c r="F336" s="49">
        <f t="shared" si="54"/>
        <v>0</v>
      </c>
      <c r="G336" s="49">
        <f t="shared" si="55"/>
        <v>335</v>
      </c>
      <c r="H336" s="48">
        <f t="shared" si="58"/>
        <v>639</v>
      </c>
      <c r="I336" s="50">
        <f>IF($D336="-",0,'STOCK ITEMS'!N366)</f>
        <v>0</v>
      </c>
      <c r="J336" s="50">
        <f>IF($D336="-",0,'STOCK ITEMS'!O366)</f>
        <v>0</v>
      </c>
      <c r="K336" s="50">
        <f>IF($D336="-",0,'STOCK ITEMS'!P366)</f>
        <v>0</v>
      </c>
      <c r="L336" s="51">
        <f>IF($D336="-",0,'STOCK ITEMS'!B366)</f>
        <v>0</v>
      </c>
      <c r="M336" s="48" t="str">
        <f t="shared" si="56"/>
        <v>-</v>
      </c>
      <c r="N336" s="48">
        <f t="shared" si="57"/>
        <v>0</v>
      </c>
    </row>
    <row r="337" spans="1:14" x14ac:dyDescent="0.25">
      <c r="A337" s="52">
        <v>336</v>
      </c>
      <c r="B337" s="48" t="s">
        <v>2</v>
      </c>
      <c r="C337" s="48" t="s">
        <v>2</v>
      </c>
      <c r="D337" s="13" t="s">
        <v>2</v>
      </c>
      <c r="E337" s="133">
        <v>1914000</v>
      </c>
      <c r="F337" s="49">
        <f t="shared" si="54"/>
        <v>0</v>
      </c>
      <c r="G337" s="49">
        <f t="shared" si="55"/>
        <v>336</v>
      </c>
      <c r="H337" s="48">
        <f t="shared" si="58"/>
        <v>638</v>
      </c>
      <c r="I337" s="50">
        <f>IF($D337="-",0,'STOCK ITEMS'!N367)</f>
        <v>0</v>
      </c>
      <c r="J337" s="50">
        <f>IF($D337="-",0,'STOCK ITEMS'!O367)</f>
        <v>0</v>
      </c>
      <c r="K337" s="50">
        <f>IF($D337="-",0,'STOCK ITEMS'!P367)</f>
        <v>0</v>
      </c>
      <c r="L337" s="51">
        <f>IF($D337="-",0,'STOCK ITEMS'!B367)</f>
        <v>0</v>
      </c>
      <c r="M337" s="48" t="str">
        <f t="shared" si="56"/>
        <v>-</v>
      </c>
      <c r="N337" s="48">
        <f t="shared" si="57"/>
        <v>0</v>
      </c>
    </row>
    <row r="338" spans="1:14" x14ac:dyDescent="0.25">
      <c r="A338" s="52">
        <v>337</v>
      </c>
      <c r="B338" s="48" t="s">
        <v>2</v>
      </c>
      <c r="C338" s="48" t="s">
        <v>2</v>
      </c>
      <c r="D338" s="13" t="s">
        <v>2</v>
      </c>
      <c r="E338" s="133">
        <v>1911000</v>
      </c>
      <c r="F338" s="49">
        <f t="shared" si="54"/>
        <v>0</v>
      </c>
      <c r="G338" s="49">
        <f t="shared" si="55"/>
        <v>337</v>
      </c>
      <c r="H338" s="48">
        <f t="shared" si="58"/>
        <v>637</v>
      </c>
      <c r="I338" s="50">
        <f>IF($D338="-",0,'STOCK ITEMS'!N368)</f>
        <v>0</v>
      </c>
      <c r="J338" s="50">
        <f>IF($D338="-",0,'STOCK ITEMS'!O368)</f>
        <v>0</v>
      </c>
      <c r="K338" s="50">
        <f>IF($D338="-",0,'STOCK ITEMS'!P368)</f>
        <v>0</v>
      </c>
      <c r="L338" s="51">
        <f>IF($D338="-",0,'STOCK ITEMS'!B368)</f>
        <v>0</v>
      </c>
      <c r="M338" s="48" t="str">
        <f t="shared" si="56"/>
        <v>-</v>
      </c>
      <c r="N338" s="48">
        <f t="shared" si="57"/>
        <v>0</v>
      </c>
    </row>
    <row r="339" spans="1:14" x14ac:dyDescent="0.25">
      <c r="A339" s="52">
        <v>338</v>
      </c>
      <c r="B339" s="48" t="s">
        <v>2</v>
      </c>
      <c r="C339" s="48" t="s">
        <v>2</v>
      </c>
      <c r="D339" s="13" t="s">
        <v>2</v>
      </c>
      <c r="E339" s="133">
        <v>1908000</v>
      </c>
      <c r="F339" s="49">
        <f t="shared" si="54"/>
        <v>0</v>
      </c>
      <c r="G339" s="49">
        <f t="shared" si="55"/>
        <v>338</v>
      </c>
      <c r="H339" s="48">
        <f t="shared" si="58"/>
        <v>636</v>
      </c>
      <c r="I339" s="50">
        <f>IF($D339="-",0,'STOCK ITEMS'!N369)</f>
        <v>0</v>
      </c>
      <c r="J339" s="50">
        <f>IF($D339="-",0,'STOCK ITEMS'!O369)</f>
        <v>0</v>
      </c>
      <c r="K339" s="50">
        <f>IF($D339="-",0,'STOCK ITEMS'!P369)</f>
        <v>0</v>
      </c>
      <c r="L339" s="51">
        <f>IF($D339="-",0,'STOCK ITEMS'!B369)</f>
        <v>0</v>
      </c>
      <c r="M339" s="48" t="str">
        <f t="shared" si="56"/>
        <v>-</v>
      </c>
      <c r="N339" s="48">
        <f t="shared" si="57"/>
        <v>0</v>
      </c>
    </row>
    <row r="340" spans="1:14" x14ac:dyDescent="0.25">
      <c r="A340" s="52">
        <v>339</v>
      </c>
      <c r="B340" s="48" t="s">
        <v>2</v>
      </c>
      <c r="C340" s="48" t="s">
        <v>2</v>
      </c>
      <c r="D340" s="13" t="s">
        <v>2</v>
      </c>
      <c r="E340" s="133">
        <v>1905000</v>
      </c>
      <c r="F340" s="49">
        <f t="shared" si="54"/>
        <v>0</v>
      </c>
      <c r="G340" s="49">
        <f t="shared" si="55"/>
        <v>339</v>
      </c>
      <c r="H340" s="48">
        <f t="shared" si="58"/>
        <v>635</v>
      </c>
      <c r="I340" s="50">
        <f>IF($D340="-",0,'STOCK ITEMS'!N370)</f>
        <v>0</v>
      </c>
      <c r="J340" s="50">
        <f>IF($D340="-",0,'STOCK ITEMS'!O370)</f>
        <v>0</v>
      </c>
      <c r="K340" s="50">
        <f>IF($D340="-",0,'STOCK ITEMS'!P370)</f>
        <v>0</v>
      </c>
      <c r="L340" s="51">
        <f>IF($D340="-",0,'STOCK ITEMS'!B370)</f>
        <v>0</v>
      </c>
      <c r="M340" s="48" t="str">
        <f t="shared" si="56"/>
        <v>-</v>
      </c>
      <c r="N340" s="48">
        <f t="shared" si="57"/>
        <v>0</v>
      </c>
    </row>
    <row r="341" spans="1:14" x14ac:dyDescent="0.25">
      <c r="A341" s="52">
        <v>340</v>
      </c>
      <c r="B341" s="48" t="s">
        <v>2</v>
      </c>
      <c r="C341" s="48" t="s">
        <v>2</v>
      </c>
      <c r="D341" s="13" t="s">
        <v>2</v>
      </c>
      <c r="E341" s="133">
        <v>1902000</v>
      </c>
      <c r="F341" s="49">
        <f t="shared" si="54"/>
        <v>0</v>
      </c>
      <c r="G341" s="49">
        <f t="shared" si="55"/>
        <v>340</v>
      </c>
      <c r="H341" s="48">
        <f t="shared" si="58"/>
        <v>634</v>
      </c>
      <c r="I341" s="50">
        <f>IF($D341="-",0,'STOCK ITEMS'!N371)</f>
        <v>0</v>
      </c>
      <c r="J341" s="50">
        <f>IF($D341="-",0,'STOCK ITEMS'!O371)</f>
        <v>0</v>
      </c>
      <c r="K341" s="50">
        <f>IF($D341="-",0,'STOCK ITEMS'!P371)</f>
        <v>0</v>
      </c>
      <c r="L341" s="51">
        <f>IF($D341="-",0,'STOCK ITEMS'!B371)</f>
        <v>0</v>
      </c>
      <c r="M341" s="48" t="str">
        <f t="shared" si="56"/>
        <v>-</v>
      </c>
      <c r="N341" s="48">
        <f t="shared" si="57"/>
        <v>0</v>
      </c>
    </row>
    <row r="342" spans="1:14" x14ac:dyDescent="0.25">
      <c r="A342" s="52">
        <v>341</v>
      </c>
      <c r="B342" s="48" t="s">
        <v>2</v>
      </c>
      <c r="C342" s="48" t="s">
        <v>2</v>
      </c>
      <c r="D342" s="13" t="s">
        <v>2</v>
      </c>
      <c r="E342" s="133">
        <v>1899000</v>
      </c>
      <c r="F342" s="49">
        <f t="shared" si="54"/>
        <v>0</v>
      </c>
      <c r="G342" s="49">
        <f t="shared" si="55"/>
        <v>341</v>
      </c>
      <c r="H342" s="48">
        <f t="shared" si="58"/>
        <v>633</v>
      </c>
      <c r="I342" s="50">
        <f>IF($D342="-",0,'STOCK ITEMS'!N372)</f>
        <v>0</v>
      </c>
      <c r="J342" s="50">
        <f>IF($D342="-",0,'STOCK ITEMS'!O372)</f>
        <v>0</v>
      </c>
      <c r="K342" s="50">
        <f>IF($D342="-",0,'STOCK ITEMS'!P372)</f>
        <v>0</v>
      </c>
      <c r="L342" s="51">
        <f>IF($D342="-",0,'STOCK ITEMS'!B372)</f>
        <v>0</v>
      </c>
      <c r="M342" s="48" t="str">
        <f t="shared" si="56"/>
        <v>-</v>
      </c>
      <c r="N342" s="48">
        <f t="shared" si="57"/>
        <v>0</v>
      </c>
    </row>
    <row r="343" spans="1:14" x14ac:dyDescent="0.25">
      <c r="A343" s="52">
        <v>342</v>
      </c>
      <c r="B343" s="48" t="s">
        <v>2</v>
      </c>
      <c r="C343" s="48" t="s">
        <v>2</v>
      </c>
      <c r="D343" s="13" t="s">
        <v>2</v>
      </c>
      <c r="E343" s="133">
        <v>1896000</v>
      </c>
      <c r="F343" s="49">
        <f t="shared" si="54"/>
        <v>0</v>
      </c>
      <c r="G343" s="49">
        <f t="shared" si="55"/>
        <v>342</v>
      </c>
      <c r="H343" s="48">
        <f t="shared" si="58"/>
        <v>632</v>
      </c>
      <c r="I343" s="50">
        <f>IF($D343="-",0,'STOCK ITEMS'!N373)</f>
        <v>0</v>
      </c>
      <c r="J343" s="50">
        <f>IF($D343="-",0,'STOCK ITEMS'!O373)</f>
        <v>0</v>
      </c>
      <c r="K343" s="50">
        <f>IF($D343="-",0,'STOCK ITEMS'!P373)</f>
        <v>0</v>
      </c>
      <c r="L343" s="51">
        <f>IF($D343="-",0,'STOCK ITEMS'!B373)</f>
        <v>0</v>
      </c>
      <c r="M343" s="48" t="str">
        <f t="shared" si="56"/>
        <v>-</v>
      </c>
      <c r="N343" s="48">
        <f t="shared" si="57"/>
        <v>0</v>
      </c>
    </row>
    <row r="344" spans="1:14" x14ac:dyDescent="0.25">
      <c r="A344" s="52">
        <v>343</v>
      </c>
      <c r="B344" s="48" t="s">
        <v>2</v>
      </c>
      <c r="C344" s="48" t="s">
        <v>2</v>
      </c>
      <c r="D344" s="13" t="s">
        <v>2</v>
      </c>
      <c r="E344" s="133">
        <v>1893000</v>
      </c>
      <c r="F344" s="49">
        <f t="shared" si="54"/>
        <v>0</v>
      </c>
      <c r="G344" s="49">
        <f t="shared" si="55"/>
        <v>343</v>
      </c>
      <c r="H344" s="48">
        <f t="shared" si="58"/>
        <v>631</v>
      </c>
      <c r="I344" s="50">
        <f>IF($D344="-",0,'STOCK ITEMS'!N374)</f>
        <v>0</v>
      </c>
      <c r="J344" s="50">
        <f>IF($D344="-",0,'STOCK ITEMS'!O374)</f>
        <v>0</v>
      </c>
      <c r="K344" s="50">
        <f>IF($D344="-",0,'STOCK ITEMS'!P374)</f>
        <v>0</v>
      </c>
      <c r="L344" s="51">
        <f>IF($D344="-",0,'STOCK ITEMS'!B374)</f>
        <v>0</v>
      </c>
      <c r="M344" s="48" t="str">
        <f t="shared" si="56"/>
        <v>-</v>
      </c>
      <c r="N344" s="48">
        <f t="shared" si="57"/>
        <v>0</v>
      </c>
    </row>
    <row r="345" spans="1:14" x14ac:dyDescent="0.25">
      <c r="A345" s="52">
        <v>344</v>
      </c>
      <c r="B345" s="48" t="s">
        <v>2</v>
      </c>
      <c r="C345" s="48" t="s">
        <v>2</v>
      </c>
      <c r="D345" s="13" t="s">
        <v>2</v>
      </c>
      <c r="E345" s="133">
        <v>1890000</v>
      </c>
      <c r="F345" s="49">
        <f t="shared" si="54"/>
        <v>0</v>
      </c>
      <c r="G345" s="49">
        <f t="shared" si="55"/>
        <v>344</v>
      </c>
      <c r="H345" s="48">
        <f t="shared" si="58"/>
        <v>630</v>
      </c>
      <c r="I345" s="50">
        <f>IF($D345="-",0,'STOCK ITEMS'!N375)</f>
        <v>0</v>
      </c>
      <c r="J345" s="50">
        <f>IF($D345="-",0,'STOCK ITEMS'!O375)</f>
        <v>0</v>
      </c>
      <c r="K345" s="50">
        <f>IF($D345="-",0,'STOCK ITEMS'!P375)</f>
        <v>0</v>
      </c>
      <c r="L345" s="51">
        <f>IF($D345="-",0,'STOCK ITEMS'!B375)</f>
        <v>0</v>
      </c>
      <c r="M345" s="48" t="str">
        <f t="shared" si="56"/>
        <v>-</v>
      </c>
      <c r="N345" s="48">
        <f t="shared" si="57"/>
        <v>0</v>
      </c>
    </row>
    <row r="346" spans="1:14" x14ac:dyDescent="0.25">
      <c r="A346" s="52">
        <v>345</v>
      </c>
      <c r="B346" s="48" t="s">
        <v>2</v>
      </c>
      <c r="C346" s="48" t="s">
        <v>2</v>
      </c>
      <c r="D346" s="13" t="s">
        <v>2</v>
      </c>
      <c r="E346" s="133">
        <v>1887000</v>
      </c>
      <c r="F346" s="49">
        <f t="shared" si="54"/>
        <v>0</v>
      </c>
      <c r="G346" s="49">
        <f t="shared" si="55"/>
        <v>345</v>
      </c>
      <c r="H346" s="48">
        <f t="shared" si="58"/>
        <v>629</v>
      </c>
      <c r="I346" s="50">
        <f>IF($D346="-",0,'STOCK ITEMS'!N376)</f>
        <v>0</v>
      </c>
      <c r="J346" s="50">
        <f>IF($D346="-",0,'STOCK ITEMS'!O376)</f>
        <v>0</v>
      </c>
      <c r="K346" s="50">
        <f>IF($D346="-",0,'STOCK ITEMS'!P376)</f>
        <v>0</v>
      </c>
      <c r="L346" s="51">
        <f>IF($D346="-",0,'STOCK ITEMS'!B376)</f>
        <v>0</v>
      </c>
      <c r="M346" s="48" t="str">
        <f t="shared" si="56"/>
        <v>-</v>
      </c>
      <c r="N346" s="48">
        <f t="shared" si="57"/>
        <v>0</v>
      </c>
    </row>
    <row r="347" spans="1:14" x14ac:dyDescent="0.25">
      <c r="A347" s="52">
        <v>346</v>
      </c>
      <c r="B347" s="48" t="s">
        <v>2</v>
      </c>
      <c r="C347" s="48" t="s">
        <v>2</v>
      </c>
      <c r="D347" s="13" t="s">
        <v>2</v>
      </c>
      <c r="E347" s="133">
        <v>1884000</v>
      </c>
      <c r="F347" s="49">
        <f t="shared" si="54"/>
        <v>0</v>
      </c>
      <c r="G347" s="49">
        <f t="shared" si="55"/>
        <v>346</v>
      </c>
      <c r="H347" s="48">
        <f t="shared" si="58"/>
        <v>628</v>
      </c>
      <c r="I347" s="50">
        <f>IF($D347="-",0,'STOCK ITEMS'!N377)</f>
        <v>0</v>
      </c>
      <c r="J347" s="50">
        <f>IF($D347="-",0,'STOCK ITEMS'!O377)</f>
        <v>0</v>
      </c>
      <c r="K347" s="50">
        <f>IF($D347="-",0,'STOCK ITEMS'!P377)</f>
        <v>0</v>
      </c>
      <c r="L347" s="51">
        <f>IF($D347="-",0,'STOCK ITEMS'!B377)</f>
        <v>0</v>
      </c>
      <c r="M347" s="48" t="str">
        <f t="shared" si="56"/>
        <v>-</v>
      </c>
      <c r="N347" s="48">
        <f t="shared" si="57"/>
        <v>0</v>
      </c>
    </row>
    <row r="348" spans="1:14" x14ac:dyDescent="0.25">
      <c r="A348" s="52">
        <v>347</v>
      </c>
      <c r="B348" s="48" t="s">
        <v>2</v>
      </c>
      <c r="C348" s="48" t="s">
        <v>2</v>
      </c>
      <c r="D348" s="13" t="s">
        <v>2</v>
      </c>
      <c r="E348" s="133">
        <v>1881000</v>
      </c>
      <c r="F348" s="49">
        <f t="shared" si="54"/>
        <v>0</v>
      </c>
      <c r="G348" s="49">
        <f t="shared" si="55"/>
        <v>347</v>
      </c>
      <c r="H348" s="48">
        <f t="shared" si="58"/>
        <v>627</v>
      </c>
      <c r="I348" s="50">
        <f>IF($D348="-",0,'STOCK ITEMS'!N378)</f>
        <v>0</v>
      </c>
      <c r="J348" s="50">
        <f>IF($D348="-",0,'STOCK ITEMS'!O378)</f>
        <v>0</v>
      </c>
      <c r="K348" s="50">
        <f>IF($D348="-",0,'STOCK ITEMS'!P378)</f>
        <v>0</v>
      </c>
      <c r="L348" s="51">
        <f>IF($D348="-",0,'STOCK ITEMS'!B378)</f>
        <v>0</v>
      </c>
      <c r="M348" s="48" t="str">
        <f t="shared" si="56"/>
        <v>-</v>
      </c>
      <c r="N348" s="48">
        <f t="shared" si="57"/>
        <v>0</v>
      </c>
    </row>
    <row r="349" spans="1:14" x14ac:dyDescent="0.25">
      <c r="A349" s="52">
        <v>348</v>
      </c>
      <c r="B349" s="48" t="s">
        <v>2</v>
      </c>
      <c r="C349" s="48" t="s">
        <v>2</v>
      </c>
      <c r="D349" s="13" t="s">
        <v>2</v>
      </c>
      <c r="E349" s="133">
        <v>1878000</v>
      </c>
      <c r="F349" s="49">
        <f t="shared" si="54"/>
        <v>0</v>
      </c>
      <c r="G349" s="49">
        <f t="shared" si="55"/>
        <v>348</v>
      </c>
      <c r="H349" s="48">
        <f t="shared" si="58"/>
        <v>626</v>
      </c>
      <c r="I349" s="50">
        <f>IF($D349="-",0,'STOCK ITEMS'!N379)</f>
        <v>0</v>
      </c>
      <c r="J349" s="50">
        <f>IF($D349="-",0,'STOCK ITEMS'!O379)</f>
        <v>0</v>
      </c>
      <c r="K349" s="50">
        <f>IF($D349="-",0,'STOCK ITEMS'!P379)</f>
        <v>0</v>
      </c>
      <c r="L349" s="51">
        <f>IF($D349="-",0,'STOCK ITEMS'!B379)</f>
        <v>0</v>
      </c>
      <c r="M349" s="48" t="str">
        <f t="shared" si="56"/>
        <v>-</v>
      </c>
      <c r="N349" s="48">
        <f t="shared" si="57"/>
        <v>0</v>
      </c>
    </row>
    <row r="350" spans="1:14" x14ac:dyDescent="0.25">
      <c r="A350" s="52">
        <v>349</v>
      </c>
      <c r="B350" s="48" t="s">
        <v>2</v>
      </c>
      <c r="C350" s="48" t="s">
        <v>2</v>
      </c>
      <c r="D350" s="13" t="s">
        <v>2</v>
      </c>
      <c r="E350" s="133">
        <v>1875000</v>
      </c>
      <c r="F350" s="49">
        <f t="shared" si="54"/>
        <v>0</v>
      </c>
      <c r="G350" s="49">
        <f t="shared" si="55"/>
        <v>349</v>
      </c>
      <c r="H350" s="48">
        <f t="shared" si="58"/>
        <v>625</v>
      </c>
      <c r="I350" s="50">
        <f>IF($D350="-",0,'STOCK ITEMS'!N380)</f>
        <v>0</v>
      </c>
      <c r="J350" s="50">
        <f>IF($D350="-",0,'STOCK ITEMS'!O380)</f>
        <v>0</v>
      </c>
      <c r="K350" s="50">
        <f>IF($D350="-",0,'STOCK ITEMS'!P380)</f>
        <v>0</v>
      </c>
      <c r="L350" s="51">
        <f>IF($D350="-",0,'STOCK ITEMS'!B380)</f>
        <v>0</v>
      </c>
      <c r="M350" s="48" t="str">
        <f t="shared" si="56"/>
        <v>-</v>
      </c>
      <c r="N350" s="48">
        <f t="shared" si="57"/>
        <v>0</v>
      </c>
    </row>
    <row r="351" spans="1:14" x14ac:dyDescent="0.25">
      <c r="A351" s="52">
        <v>350</v>
      </c>
      <c r="B351" s="48" t="s">
        <v>2</v>
      </c>
      <c r="C351" s="48" t="s">
        <v>2</v>
      </c>
      <c r="D351" s="13" t="s">
        <v>2</v>
      </c>
      <c r="E351" s="133">
        <v>1872000</v>
      </c>
      <c r="F351" s="49">
        <f t="shared" si="54"/>
        <v>0</v>
      </c>
      <c r="G351" s="49">
        <f t="shared" si="55"/>
        <v>350</v>
      </c>
      <c r="H351" s="48">
        <f t="shared" si="58"/>
        <v>624</v>
      </c>
      <c r="I351" s="50">
        <f>IF($D351="-",0,'STOCK ITEMS'!N381)</f>
        <v>0</v>
      </c>
      <c r="J351" s="50">
        <f>IF($D351="-",0,'STOCK ITEMS'!O381)</f>
        <v>0</v>
      </c>
      <c r="K351" s="50">
        <f>IF($D351="-",0,'STOCK ITEMS'!P381)</f>
        <v>0</v>
      </c>
      <c r="L351" s="51">
        <f>IF($D351="-",0,'STOCK ITEMS'!B381)</f>
        <v>0</v>
      </c>
      <c r="M351" s="48" t="str">
        <f t="shared" si="56"/>
        <v>-</v>
      </c>
      <c r="N351" s="48">
        <f t="shared" si="57"/>
        <v>0</v>
      </c>
    </row>
    <row r="352" spans="1:14" x14ac:dyDescent="0.25">
      <c r="A352" s="52">
        <v>351</v>
      </c>
      <c r="B352" s="48" t="s">
        <v>2</v>
      </c>
      <c r="C352" s="48" t="s">
        <v>2</v>
      </c>
      <c r="D352" s="13" t="s">
        <v>2</v>
      </c>
      <c r="E352" s="133">
        <v>1869000</v>
      </c>
      <c r="F352" s="49">
        <f t="shared" si="54"/>
        <v>0</v>
      </c>
      <c r="G352" s="49">
        <f t="shared" si="55"/>
        <v>351</v>
      </c>
      <c r="H352" s="48">
        <f t="shared" si="58"/>
        <v>623</v>
      </c>
      <c r="I352" s="50">
        <f>IF($D352="-",0,'STOCK ITEMS'!N382)</f>
        <v>0</v>
      </c>
      <c r="J352" s="50">
        <f>IF($D352="-",0,'STOCK ITEMS'!O382)</f>
        <v>0</v>
      </c>
      <c r="K352" s="50">
        <f>IF($D352="-",0,'STOCK ITEMS'!P382)</f>
        <v>0</v>
      </c>
      <c r="L352" s="51">
        <f>IF($D352="-",0,'STOCK ITEMS'!B382)</f>
        <v>0</v>
      </c>
      <c r="M352" s="48" t="str">
        <f t="shared" si="56"/>
        <v>-</v>
      </c>
      <c r="N352" s="48">
        <f t="shared" si="57"/>
        <v>0</v>
      </c>
    </row>
    <row r="353" spans="1:14" x14ac:dyDescent="0.25">
      <c r="A353" s="52">
        <v>352</v>
      </c>
      <c r="B353" s="48" t="s">
        <v>2</v>
      </c>
      <c r="C353" s="48" t="s">
        <v>2</v>
      </c>
      <c r="D353" s="13" t="s">
        <v>2</v>
      </c>
      <c r="E353" s="133">
        <v>1866000</v>
      </c>
      <c r="F353" s="49">
        <f t="shared" si="54"/>
        <v>0</v>
      </c>
      <c r="G353" s="49">
        <f t="shared" si="55"/>
        <v>352</v>
      </c>
      <c r="H353" s="48">
        <f t="shared" si="58"/>
        <v>622</v>
      </c>
      <c r="I353" s="50">
        <f>IF($D353="-",0,'STOCK ITEMS'!N383)</f>
        <v>0</v>
      </c>
      <c r="J353" s="50">
        <f>IF($D353="-",0,'STOCK ITEMS'!O383)</f>
        <v>0</v>
      </c>
      <c r="K353" s="50">
        <f>IF($D353="-",0,'STOCK ITEMS'!P383)</f>
        <v>0</v>
      </c>
      <c r="L353" s="51">
        <f>IF($D353="-",0,'STOCK ITEMS'!B383)</f>
        <v>0</v>
      </c>
      <c r="M353" s="48" t="str">
        <f t="shared" si="56"/>
        <v>-</v>
      </c>
      <c r="N353" s="48">
        <f t="shared" si="57"/>
        <v>0</v>
      </c>
    </row>
    <row r="354" spans="1:14" x14ac:dyDescent="0.25">
      <c r="A354" s="52">
        <v>353</v>
      </c>
      <c r="B354" s="48" t="s">
        <v>2</v>
      </c>
      <c r="C354" s="48" t="s">
        <v>2</v>
      </c>
      <c r="D354" s="13" t="s">
        <v>2</v>
      </c>
      <c r="E354" s="133">
        <v>1863000</v>
      </c>
      <c r="F354" s="49">
        <f t="shared" si="54"/>
        <v>0</v>
      </c>
      <c r="G354" s="49">
        <f t="shared" si="55"/>
        <v>353</v>
      </c>
      <c r="H354" s="48">
        <f t="shared" si="58"/>
        <v>621</v>
      </c>
      <c r="I354" s="50">
        <f>IF($D354="-",0,'STOCK ITEMS'!N384)</f>
        <v>0</v>
      </c>
      <c r="J354" s="50">
        <f>IF($D354="-",0,'STOCK ITEMS'!O384)</f>
        <v>0</v>
      </c>
      <c r="K354" s="50">
        <f>IF($D354="-",0,'STOCK ITEMS'!P384)</f>
        <v>0</v>
      </c>
      <c r="L354" s="51">
        <f>IF($D354="-",0,'STOCK ITEMS'!B384)</f>
        <v>0</v>
      </c>
      <c r="M354" s="48" t="str">
        <f t="shared" si="56"/>
        <v>-</v>
      </c>
      <c r="N354" s="48">
        <f t="shared" si="57"/>
        <v>0</v>
      </c>
    </row>
    <row r="355" spans="1:14" x14ac:dyDescent="0.25">
      <c r="A355" s="52">
        <v>354</v>
      </c>
      <c r="B355" s="48" t="s">
        <v>2</v>
      </c>
      <c r="C355" s="48" t="s">
        <v>2</v>
      </c>
      <c r="D355" s="13" t="s">
        <v>2</v>
      </c>
      <c r="E355" s="133">
        <v>1860000</v>
      </c>
      <c r="F355" s="49">
        <f t="shared" si="54"/>
        <v>0</v>
      </c>
      <c r="G355" s="49">
        <f t="shared" si="55"/>
        <v>354</v>
      </c>
      <c r="H355" s="48">
        <f t="shared" si="58"/>
        <v>620</v>
      </c>
      <c r="I355" s="50">
        <f>IF($D355="-",0,'STOCK ITEMS'!N385)</f>
        <v>0</v>
      </c>
      <c r="J355" s="50">
        <f>IF($D355="-",0,'STOCK ITEMS'!O385)</f>
        <v>0</v>
      </c>
      <c r="K355" s="50">
        <f>IF($D355="-",0,'STOCK ITEMS'!P385)</f>
        <v>0</v>
      </c>
      <c r="L355" s="51">
        <f>IF($D355="-",0,'STOCK ITEMS'!B385)</f>
        <v>0</v>
      </c>
      <c r="M355" s="48" t="str">
        <f t="shared" si="56"/>
        <v>-</v>
      </c>
      <c r="N355" s="48">
        <f t="shared" si="57"/>
        <v>0</v>
      </c>
    </row>
    <row r="356" spans="1:14" x14ac:dyDescent="0.25">
      <c r="A356" s="52">
        <v>355</v>
      </c>
      <c r="B356" s="48" t="s">
        <v>2</v>
      </c>
      <c r="C356" s="48" t="s">
        <v>2</v>
      </c>
      <c r="D356" s="13" t="s">
        <v>2</v>
      </c>
      <c r="E356" s="133">
        <v>1857000</v>
      </c>
      <c r="F356" s="49">
        <f t="shared" si="54"/>
        <v>0</v>
      </c>
      <c r="G356" s="49">
        <f t="shared" si="55"/>
        <v>355</v>
      </c>
      <c r="H356" s="48">
        <f t="shared" si="58"/>
        <v>619</v>
      </c>
      <c r="I356" s="50">
        <f>IF($D356="-",0,'STOCK ITEMS'!N386)</f>
        <v>0</v>
      </c>
      <c r="J356" s="50">
        <f>IF($D356="-",0,'STOCK ITEMS'!O386)</f>
        <v>0</v>
      </c>
      <c r="K356" s="50">
        <f>IF($D356="-",0,'STOCK ITEMS'!P386)</f>
        <v>0</v>
      </c>
      <c r="L356" s="51">
        <f>IF($D356="-",0,'STOCK ITEMS'!B386)</f>
        <v>0</v>
      </c>
      <c r="M356" s="48" t="str">
        <f t="shared" si="56"/>
        <v>-</v>
      </c>
      <c r="N356" s="48">
        <f t="shared" si="57"/>
        <v>0</v>
      </c>
    </row>
    <row r="357" spans="1:14" x14ac:dyDescent="0.25">
      <c r="A357" s="52">
        <v>356</v>
      </c>
      <c r="B357" s="48" t="s">
        <v>2</v>
      </c>
      <c r="C357" s="48" t="s">
        <v>2</v>
      </c>
      <c r="D357" s="13" t="s">
        <v>2</v>
      </c>
      <c r="E357" s="133">
        <v>1854000</v>
      </c>
      <c r="F357" s="49">
        <f t="shared" si="54"/>
        <v>0</v>
      </c>
      <c r="G357" s="49">
        <f t="shared" si="55"/>
        <v>356</v>
      </c>
      <c r="H357" s="48">
        <f t="shared" si="58"/>
        <v>618</v>
      </c>
      <c r="I357" s="50">
        <f>IF($D357="-",0,'STOCK ITEMS'!N387)</f>
        <v>0</v>
      </c>
      <c r="J357" s="50">
        <f>IF($D357="-",0,'STOCK ITEMS'!O387)</f>
        <v>0</v>
      </c>
      <c r="K357" s="50">
        <f>IF($D357="-",0,'STOCK ITEMS'!P387)</f>
        <v>0</v>
      </c>
      <c r="L357" s="51">
        <f>IF($D357="-",0,'STOCK ITEMS'!B387)</f>
        <v>0</v>
      </c>
      <c r="M357" s="48" t="str">
        <f t="shared" si="56"/>
        <v>-</v>
      </c>
      <c r="N357" s="48">
        <f t="shared" si="57"/>
        <v>0</v>
      </c>
    </row>
    <row r="358" spans="1:14" x14ac:dyDescent="0.25">
      <c r="A358" s="52">
        <v>357</v>
      </c>
      <c r="B358" s="48" t="s">
        <v>2</v>
      </c>
      <c r="C358" s="48" t="s">
        <v>2</v>
      </c>
      <c r="D358" s="13" t="s">
        <v>2</v>
      </c>
      <c r="E358" s="133">
        <v>1851000</v>
      </c>
      <c r="F358" s="49">
        <f t="shared" si="54"/>
        <v>0</v>
      </c>
      <c r="G358" s="49">
        <f t="shared" si="55"/>
        <v>357</v>
      </c>
      <c r="H358" s="48">
        <f t="shared" si="58"/>
        <v>617</v>
      </c>
      <c r="I358" s="50">
        <f>IF($D358="-",0,'STOCK ITEMS'!N388)</f>
        <v>0</v>
      </c>
      <c r="J358" s="50">
        <f>IF($D358="-",0,'STOCK ITEMS'!O388)</f>
        <v>0</v>
      </c>
      <c r="K358" s="50">
        <f>IF($D358="-",0,'STOCK ITEMS'!P388)</f>
        <v>0</v>
      </c>
      <c r="L358" s="51">
        <f>IF($D358="-",0,'STOCK ITEMS'!B388)</f>
        <v>0</v>
      </c>
      <c r="M358" s="48" t="str">
        <f t="shared" si="56"/>
        <v>-</v>
      </c>
      <c r="N358" s="48">
        <f t="shared" si="57"/>
        <v>0</v>
      </c>
    </row>
    <row r="359" spans="1:14" x14ac:dyDescent="0.25">
      <c r="A359" s="52">
        <v>358</v>
      </c>
      <c r="B359" s="48" t="s">
        <v>2</v>
      </c>
      <c r="C359" s="48" t="s">
        <v>2</v>
      </c>
      <c r="D359" s="13" t="s">
        <v>2</v>
      </c>
      <c r="E359" s="133">
        <v>1848000</v>
      </c>
      <c r="F359" s="49">
        <f t="shared" si="54"/>
        <v>0</v>
      </c>
      <c r="G359" s="49">
        <f t="shared" si="55"/>
        <v>358</v>
      </c>
      <c r="H359" s="48">
        <f t="shared" si="58"/>
        <v>616</v>
      </c>
      <c r="I359" s="50">
        <f>IF($D359="-",0,'STOCK ITEMS'!N389)</f>
        <v>0</v>
      </c>
      <c r="J359" s="50">
        <f>IF($D359="-",0,'STOCK ITEMS'!O389)</f>
        <v>0</v>
      </c>
      <c r="K359" s="50">
        <f>IF($D359="-",0,'STOCK ITEMS'!P389)</f>
        <v>0</v>
      </c>
      <c r="L359" s="51">
        <f>IF($D359="-",0,'STOCK ITEMS'!B389)</f>
        <v>0</v>
      </c>
      <c r="M359" s="48" t="str">
        <f t="shared" si="56"/>
        <v>-</v>
      </c>
      <c r="N359" s="48">
        <f t="shared" si="57"/>
        <v>0</v>
      </c>
    </row>
    <row r="360" spans="1:14" x14ac:dyDescent="0.25">
      <c r="A360" s="52">
        <v>359</v>
      </c>
      <c r="B360" s="48" t="s">
        <v>2</v>
      </c>
      <c r="C360" s="48" t="s">
        <v>2</v>
      </c>
      <c r="D360" s="13" t="s">
        <v>2</v>
      </c>
      <c r="E360" s="133">
        <v>1845000</v>
      </c>
      <c r="F360" s="49">
        <f t="shared" si="54"/>
        <v>0</v>
      </c>
      <c r="G360" s="49">
        <f t="shared" si="55"/>
        <v>359</v>
      </c>
      <c r="H360" s="48">
        <f t="shared" si="58"/>
        <v>615</v>
      </c>
      <c r="I360" s="50">
        <f>IF($D360="-",0,'STOCK ITEMS'!N390)</f>
        <v>0</v>
      </c>
      <c r="J360" s="50">
        <f>IF($D360="-",0,'STOCK ITEMS'!O390)</f>
        <v>0</v>
      </c>
      <c r="K360" s="50">
        <f>IF($D360="-",0,'STOCK ITEMS'!P390)</f>
        <v>0</v>
      </c>
      <c r="L360" s="51">
        <f>IF($D360="-",0,'STOCK ITEMS'!B390)</f>
        <v>0</v>
      </c>
      <c r="M360" s="48" t="str">
        <f t="shared" si="56"/>
        <v>-</v>
      </c>
      <c r="N360" s="48">
        <f t="shared" si="57"/>
        <v>0</v>
      </c>
    </row>
    <row r="361" spans="1:14" x14ac:dyDescent="0.25">
      <c r="A361" s="52">
        <v>360</v>
      </c>
      <c r="B361" s="48" t="s">
        <v>2</v>
      </c>
      <c r="C361" s="48" t="s">
        <v>2</v>
      </c>
      <c r="D361" s="13" t="s">
        <v>2</v>
      </c>
      <c r="E361" s="133">
        <v>1842000</v>
      </c>
      <c r="F361" s="49">
        <f t="shared" si="54"/>
        <v>0</v>
      </c>
      <c r="G361" s="49">
        <f t="shared" si="55"/>
        <v>360</v>
      </c>
      <c r="H361" s="48">
        <f t="shared" si="58"/>
        <v>614</v>
      </c>
      <c r="I361" s="50">
        <f>IF($D361="-",0,'STOCK ITEMS'!N391)</f>
        <v>0</v>
      </c>
      <c r="J361" s="50">
        <f>IF($D361="-",0,'STOCK ITEMS'!O391)</f>
        <v>0</v>
      </c>
      <c r="K361" s="50">
        <f>IF($D361="-",0,'STOCK ITEMS'!P391)</f>
        <v>0</v>
      </c>
      <c r="L361" s="51">
        <f>IF($D361="-",0,'STOCK ITEMS'!B391)</f>
        <v>0</v>
      </c>
      <c r="M361" s="48" t="str">
        <f t="shared" si="56"/>
        <v>-</v>
      </c>
      <c r="N361" s="48">
        <f t="shared" si="57"/>
        <v>0</v>
      </c>
    </row>
    <row r="362" spans="1:14" x14ac:dyDescent="0.25">
      <c r="A362" s="52">
        <v>361</v>
      </c>
      <c r="B362" s="48" t="s">
        <v>2</v>
      </c>
      <c r="C362" s="48" t="s">
        <v>2</v>
      </c>
      <c r="D362" s="13" t="s">
        <v>2</v>
      </c>
      <c r="E362" s="133">
        <v>1839000</v>
      </c>
      <c r="F362" s="49">
        <f t="shared" si="54"/>
        <v>0</v>
      </c>
      <c r="G362" s="49">
        <f t="shared" si="55"/>
        <v>361</v>
      </c>
      <c r="H362" s="48">
        <f t="shared" si="58"/>
        <v>613</v>
      </c>
      <c r="I362" s="50">
        <f>IF($D362="-",0,'STOCK ITEMS'!N392)</f>
        <v>0</v>
      </c>
      <c r="J362" s="50">
        <f>IF($D362="-",0,'STOCK ITEMS'!O392)</f>
        <v>0</v>
      </c>
      <c r="K362" s="50">
        <f>IF($D362="-",0,'STOCK ITEMS'!P392)</f>
        <v>0</v>
      </c>
      <c r="L362" s="51">
        <f>IF($D362="-",0,'STOCK ITEMS'!B392)</f>
        <v>0</v>
      </c>
      <c r="M362" s="48" t="str">
        <f t="shared" si="56"/>
        <v>-</v>
      </c>
      <c r="N362" s="48">
        <f t="shared" si="57"/>
        <v>0</v>
      </c>
    </row>
    <row r="363" spans="1:14" x14ac:dyDescent="0.25">
      <c r="A363" s="52">
        <v>362</v>
      </c>
      <c r="B363" s="48" t="s">
        <v>2</v>
      </c>
      <c r="C363" s="48" t="s">
        <v>2</v>
      </c>
      <c r="D363" s="13" t="s">
        <v>2</v>
      </c>
      <c r="E363" s="133">
        <v>1836000</v>
      </c>
      <c r="F363" s="49">
        <f t="shared" si="54"/>
        <v>0</v>
      </c>
      <c r="G363" s="49">
        <f t="shared" si="55"/>
        <v>362</v>
      </c>
      <c r="H363" s="48">
        <f t="shared" si="58"/>
        <v>612</v>
      </c>
      <c r="I363" s="50">
        <f>IF($D363="-",0,'STOCK ITEMS'!N393)</f>
        <v>0</v>
      </c>
      <c r="J363" s="50">
        <f>IF($D363="-",0,'STOCK ITEMS'!O393)</f>
        <v>0</v>
      </c>
      <c r="K363" s="50">
        <f>IF($D363="-",0,'STOCK ITEMS'!P393)</f>
        <v>0</v>
      </c>
      <c r="L363" s="51">
        <f>IF($D363="-",0,'STOCK ITEMS'!B393)</f>
        <v>0</v>
      </c>
      <c r="M363" s="48" t="str">
        <f t="shared" si="56"/>
        <v>-</v>
      </c>
      <c r="N363" s="48">
        <f t="shared" si="57"/>
        <v>0</v>
      </c>
    </row>
    <row r="364" spans="1:14" x14ac:dyDescent="0.25">
      <c r="A364" s="52">
        <v>363</v>
      </c>
      <c r="B364" s="48" t="s">
        <v>2</v>
      </c>
      <c r="C364" s="48" t="s">
        <v>2</v>
      </c>
      <c r="D364" s="13" t="s">
        <v>2</v>
      </c>
      <c r="E364" s="133">
        <v>1833000</v>
      </c>
      <c r="F364" s="49">
        <f t="shared" si="54"/>
        <v>0</v>
      </c>
      <c r="G364" s="49">
        <f t="shared" si="55"/>
        <v>363</v>
      </c>
      <c r="H364" s="48">
        <f t="shared" si="58"/>
        <v>611</v>
      </c>
      <c r="I364" s="50">
        <f>IF($D364="-",0,'STOCK ITEMS'!N394)</f>
        <v>0</v>
      </c>
      <c r="J364" s="50">
        <f>IF($D364="-",0,'STOCK ITEMS'!O394)</f>
        <v>0</v>
      </c>
      <c r="K364" s="50">
        <f>IF($D364="-",0,'STOCK ITEMS'!P394)</f>
        <v>0</v>
      </c>
      <c r="L364" s="51">
        <f>IF($D364="-",0,'STOCK ITEMS'!B394)</f>
        <v>0</v>
      </c>
      <c r="M364" s="48" t="str">
        <f t="shared" si="56"/>
        <v>-</v>
      </c>
      <c r="N364" s="48">
        <f t="shared" si="57"/>
        <v>0</v>
      </c>
    </row>
    <row r="365" spans="1:14" x14ac:dyDescent="0.25">
      <c r="A365" s="52">
        <v>364</v>
      </c>
      <c r="B365" s="48" t="s">
        <v>2</v>
      </c>
      <c r="C365" s="48" t="s">
        <v>2</v>
      </c>
      <c r="D365" s="13" t="s">
        <v>2</v>
      </c>
      <c r="E365" s="133">
        <v>1830000</v>
      </c>
      <c r="F365" s="49">
        <f t="shared" si="54"/>
        <v>0</v>
      </c>
      <c r="G365" s="49">
        <f t="shared" si="55"/>
        <v>364</v>
      </c>
      <c r="H365" s="48">
        <f t="shared" si="58"/>
        <v>610</v>
      </c>
      <c r="I365" s="50">
        <f>IF($D365="-",0,'STOCK ITEMS'!N395)</f>
        <v>0</v>
      </c>
      <c r="J365" s="50">
        <f>IF($D365="-",0,'STOCK ITEMS'!O395)</f>
        <v>0</v>
      </c>
      <c r="K365" s="50">
        <f>IF($D365="-",0,'STOCK ITEMS'!P395)</f>
        <v>0</v>
      </c>
      <c r="L365" s="51">
        <f>IF($D365="-",0,'STOCK ITEMS'!B395)</f>
        <v>0</v>
      </c>
      <c r="M365" s="48" t="str">
        <f t="shared" si="56"/>
        <v>-</v>
      </c>
      <c r="N365" s="48">
        <f t="shared" si="57"/>
        <v>0</v>
      </c>
    </row>
    <row r="366" spans="1:14" x14ac:dyDescent="0.25">
      <c r="A366" s="52">
        <v>365</v>
      </c>
      <c r="B366" s="48" t="s">
        <v>2</v>
      </c>
      <c r="C366" s="48" t="s">
        <v>2</v>
      </c>
      <c r="D366" s="13" t="s">
        <v>2</v>
      </c>
      <c r="E366" s="133">
        <v>1827000</v>
      </c>
      <c r="F366" s="49">
        <f t="shared" si="54"/>
        <v>0</v>
      </c>
      <c r="G366" s="49">
        <f t="shared" si="55"/>
        <v>365</v>
      </c>
      <c r="H366" s="48">
        <f t="shared" si="58"/>
        <v>609</v>
      </c>
      <c r="I366" s="50">
        <f>IF($D366="-",0,'STOCK ITEMS'!N396)</f>
        <v>0</v>
      </c>
      <c r="J366" s="50">
        <f>IF($D366="-",0,'STOCK ITEMS'!O396)</f>
        <v>0</v>
      </c>
      <c r="K366" s="50">
        <f>IF($D366="-",0,'STOCK ITEMS'!P396)</f>
        <v>0</v>
      </c>
      <c r="L366" s="51">
        <f>IF($D366="-",0,'STOCK ITEMS'!B396)</f>
        <v>0</v>
      </c>
      <c r="M366" s="48" t="str">
        <f t="shared" si="56"/>
        <v>-</v>
      </c>
      <c r="N366" s="48">
        <f t="shared" si="57"/>
        <v>0</v>
      </c>
    </row>
    <row r="367" spans="1:14" x14ac:dyDescent="0.25">
      <c r="A367" s="52">
        <v>366</v>
      </c>
      <c r="B367" s="48" t="s">
        <v>2</v>
      </c>
      <c r="C367" s="48" t="s">
        <v>2</v>
      </c>
      <c r="D367" s="13" t="s">
        <v>2</v>
      </c>
      <c r="E367" s="133">
        <v>1824000</v>
      </c>
      <c r="F367" s="49">
        <f t="shared" si="54"/>
        <v>0</v>
      </c>
      <c r="G367" s="49">
        <f t="shared" si="55"/>
        <v>366</v>
      </c>
      <c r="H367" s="48">
        <f t="shared" si="58"/>
        <v>608</v>
      </c>
      <c r="I367" s="50">
        <f>IF($D367="-",0,'STOCK ITEMS'!N397)</f>
        <v>0</v>
      </c>
      <c r="J367" s="50">
        <f>IF($D367="-",0,'STOCK ITEMS'!O397)</f>
        <v>0</v>
      </c>
      <c r="K367" s="50">
        <f>IF($D367="-",0,'STOCK ITEMS'!P397)</f>
        <v>0</v>
      </c>
      <c r="L367" s="51">
        <f>IF($D367="-",0,'STOCK ITEMS'!B397)</f>
        <v>0</v>
      </c>
      <c r="M367" s="48" t="str">
        <f t="shared" si="56"/>
        <v>-</v>
      </c>
      <c r="N367" s="48">
        <f t="shared" si="57"/>
        <v>0</v>
      </c>
    </row>
    <row r="368" spans="1:14" x14ac:dyDescent="0.25">
      <c r="A368" s="52">
        <v>367</v>
      </c>
      <c r="B368" s="48" t="s">
        <v>2</v>
      </c>
      <c r="C368" s="48" t="s">
        <v>2</v>
      </c>
      <c r="D368" s="13" t="s">
        <v>2</v>
      </c>
      <c r="E368" s="133">
        <v>1821000</v>
      </c>
      <c r="F368" s="49">
        <f t="shared" si="54"/>
        <v>0</v>
      </c>
      <c r="G368" s="49">
        <f t="shared" si="55"/>
        <v>367</v>
      </c>
      <c r="H368" s="48">
        <f t="shared" si="58"/>
        <v>607</v>
      </c>
      <c r="I368" s="50">
        <f>IF($D368="-",0,'STOCK ITEMS'!N398)</f>
        <v>0</v>
      </c>
      <c r="J368" s="50">
        <f>IF($D368="-",0,'STOCK ITEMS'!O398)</f>
        <v>0</v>
      </c>
      <c r="K368" s="50">
        <f>IF($D368="-",0,'STOCK ITEMS'!P398)</f>
        <v>0</v>
      </c>
      <c r="L368" s="51">
        <f>IF($D368="-",0,'STOCK ITEMS'!B398)</f>
        <v>0</v>
      </c>
      <c r="M368" s="48" t="str">
        <f t="shared" si="56"/>
        <v>-</v>
      </c>
      <c r="N368" s="48">
        <f t="shared" si="57"/>
        <v>0</v>
      </c>
    </row>
    <row r="369" spans="1:14" x14ac:dyDescent="0.25">
      <c r="A369" s="52">
        <v>368</v>
      </c>
      <c r="B369" s="48" t="s">
        <v>2</v>
      </c>
      <c r="C369" s="48" t="s">
        <v>2</v>
      </c>
      <c r="D369" s="13" t="s">
        <v>2</v>
      </c>
      <c r="E369" s="133">
        <v>1818000</v>
      </c>
      <c r="F369" s="49">
        <f t="shared" si="54"/>
        <v>0</v>
      </c>
      <c r="G369" s="49">
        <f t="shared" si="55"/>
        <v>368</v>
      </c>
      <c r="H369" s="48">
        <f t="shared" si="58"/>
        <v>606</v>
      </c>
      <c r="I369" s="50">
        <f>IF($D369="-",0,'STOCK ITEMS'!N399)</f>
        <v>0</v>
      </c>
      <c r="J369" s="50">
        <f>IF($D369="-",0,'STOCK ITEMS'!O399)</f>
        <v>0</v>
      </c>
      <c r="K369" s="50">
        <f>IF($D369="-",0,'STOCK ITEMS'!P399)</f>
        <v>0</v>
      </c>
      <c r="L369" s="51">
        <f>IF($D369="-",0,'STOCK ITEMS'!B399)</f>
        <v>0</v>
      </c>
      <c r="M369" s="48" t="str">
        <f t="shared" si="56"/>
        <v>-</v>
      </c>
      <c r="N369" s="48">
        <f t="shared" si="57"/>
        <v>0</v>
      </c>
    </row>
    <row r="370" spans="1:14" x14ac:dyDescent="0.25">
      <c r="A370" s="52">
        <v>369</v>
      </c>
      <c r="B370" s="48" t="s">
        <v>2</v>
      </c>
      <c r="C370" s="48" t="s">
        <v>2</v>
      </c>
      <c r="D370" s="13" t="s">
        <v>2</v>
      </c>
      <c r="E370" s="133">
        <v>1815000</v>
      </c>
      <c r="F370" s="49">
        <f t="shared" si="54"/>
        <v>0</v>
      </c>
      <c r="G370" s="49">
        <f t="shared" si="55"/>
        <v>369</v>
      </c>
      <c r="H370" s="48">
        <f t="shared" si="58"/>
        <v>605</v>
      </c>
      <c r="I370" s="50">
        <f>IF($D370="-",0,'STOCK ITEMS'!N400)</f>
        <v>0</v>
      </c>
      <c r="J370" s="50">
        <f>IF($D370="-",0,'STOCK ITEMS'!O400)</f>
        <v>0</v>
      </c>
      <c r="K370" s="50">
        <f>IF($D370="-",0,'STOCK ITEMS'!P400)</f>
        <v>0</v>
      </c>
      <c r="L370" s="51">
        <f>IF($D370="-",0,'STOCK ITEMS'!B400)</f>
        <v>0</v>
      </c>
      <c r="M370" s="48" t="str">
        <f t="shared" si="56"/>
        <v>-</v>
      </c>
      <c r="N370" s="48">
        <f t="shared" si="57"/>
        <v>0</v>
      </c>
    </row>
    <row r="371" spans="1:14" x14ac:dyDescent="0.25">
      <c r="A371" s="52">
        <v>370</v>
      </c>
      <c r="B371" s="48" t="s">
        <v>2</v>
      </c>
      <c r="C371" s="48" t="s">
        <v>2</v>
      </c>
      <c r="D371" s="13" t="s">
        <v>2</v>
      </c>
      <c r="E371" s="133">
        <v>1812000</v>
      </c>
      <c r="F371" s="49">
        <f t="shared" si="54"/>
        <v>0</v>
      </c>
      <c r="G371" s="49">
        <f t="shared" si="55"/>
        <v>370</v>
      </c>
      <c r="H371" s="48">
        <f t="shared" si="58"/>
        <v>604</v>
      </c>
      <c r="I371" s="50">
        <f>IF($D371="-",0,'STOCK ITEMS'!N401)</f>
        <v>0</v>
      </c>
      <c r="J371" s="50">
        <f>IF($D371="-",0,'STOCK ITEMS'!O401)</f>
        <v>0</v>
      </c>
      <c r="K371" s="50">
        <f>IF($D371="-",0,'STOCK ITEMS'!P401)</f>
        <v>0</v>
      </c>
      <c r="L371" s="51">
        <f>IF($D371="-",0,'STOCK ITEMS'!B401)</f>
        <v>0</v>
      </c>
      <c r="M371" s="48" t="str">
        <f t="shared" si="56"/>
        <v>-</v>
      </c>
      <c r="N371" s="48">
        <f t="shared" si="57"/>
        <v>0</v>
      </c>
    </row>
    <row r="372" spans="1:14" x14ac:dyDescent="0.25">
      <c r="A372" s="52">
        <v>371</v>
      </c>
      <c r="B372" s="48" t="s">
        <v>2</v>
      </c>
      <c r="C372" s="48" t="s">
        <v>2</v>
      </c>
      <c r="D372" s="13" t="s">
        <v>2</v>
      </c>
      <c r="E372" s="133">
        <v>1809000</v>
      </c>
      <c r="F372" s="49">
        <f t="shared" ref="F372:F435" si="59">IF(D372="-",0,E372)</f>
        <v>0</v>
      </c>
      <c r="G372" s="49">
        <f t="shared" ref="G372:G435" si="60">F372+A372</f>
        <v>371</v>
      </c>
      <c r="H372" s="48">
        <f t="shared" si="58"/>
        <v>603</v>
      </c>
      <c r="I372" s="50">
        <f>IF($D372="-",0,'STOCK ITEMS'!N402)</f>
        <v>0</v>
      </c>
      <c r="J372" s="50">
        <f>IF($D372="-",0,'STOCK ITEMS'!O402)</f>
        <v>0</v>
      </c>
      <c r="K372" s="50">
        <f>IF($D372="-",0,'STOCK ITEMS'!P402)</f>
        <v>0</v>
      </c>
      <c r="L372" s="51">
        <f>IF($D372="-",0,'STOCK ITEMS'!B402)</f>
        <v>0</v>
      </c>
      <c r="M372" s="48" t="str">
        <f t="shared" ref="M372:M435" si="61">D372</f>
        <v>-</v>
      </c>
      <c r="N372" s="48">
        <f t="shared" ref="N372:N435" si="62">IF(L372&lt;1,0,J372/I372)</f>
        <v>0</v>
      </c>
    </row>
    <row r="373" spans="1:14" x14ac:dyDescent="0.25">
      <c r="A373" s="52">
        <v>372</v>
      </c>
      <c r="B373" s="48" t="s">
        <v>2</v>
      </c>
      <c r="C373" s="48" t="s">
        <v>2</v>
      </c>
      <c r="D373" s="13" t="s">
        <v>2</v>
      </c>
      <c r="E373" s="133">
        <v>1806000</v>
      </c>
      <c r="F373" s="49">
        <f t="shared" si="59"/>
        <v>0</v>
      </c>
      <c r="G373" s="49">
        <f t="shared" si="60"/>
        <v>372</v>
      </c>
      <c r="H373" s="48">
        <f t="shared" si="58"/>
        <v>602</v>
      </c>
      <c r="I373" s="50">
        <f>IF($D373="-",0,'STOCK ITEMS'!N403)</f>
        <v>0</v>
      </c>
      <c r="J373" s="50">
        <f>IF($D373="-",0,'STOCK ITEMS'!O403)</f>
        <v>0</v>
      </c>
      <c r="K373" s="50">
        <f>IF($D373="-",0,'STOCK ITEMS'!P403)</f>
        <v>0</v>
      </c>
      <c r="L373" s="51">
        <f>IF($D373="-",0,'STOCK ITEMS'!B403)</f>
        <v>0</v>
      </c>
      <c r="M373" s="48" t="str">
        <f t="shared" si="61"/>
        <v>-</v>
      </c>
      <c r="N373" s="48">
        <f t="shared" si="62"/>
        <v>0</v>
      </c>
    </row>
    <row r="374" spans="1:14" x14ac:dyDescent="0.25">
      <c r="A374" s="52">
        <v>373</v>
      </c>
      <c r="B374" s="48" t="s">
        <v>2</v>
      </c>
      <c r="C374" s="48" t="s">
        <v>2</v>
      </c>
      <c r="D374" s="13" t="s">
        <v>2</v>
      </c>
      <c r="E374" s="133">
        <v>1803000</v>
      </c>
      <c r="F374" s="49">
        <f t="shared" si="59"/>
        <v>0</v>
      </c>
      <c r="G374" s="49">
        <f t="shared" si="60"/>
        <v>373</v>
      </c>
      <c r="H374" s="48">
        <f t="shared" si="58"/>
        <v>601</v>
      </c>
      <c r="I374" s="50">
        <f>IF($D374="-",0,'STOCK ITEMS'!N404)</f>
        <v>0</v>
      </c>
      <c r="J374" s="50">
        <f>IF($D374="-",0,'STOCK ITEMS'!O404)</f>
        <v>0</v>
      </c>
      <c r="K374" s="50">
        <f>IF($D374="-",0,'STOCK ITEMS'!P404)</f>
        <v>0</v>
      </c>
      <c r="L374" s="51">
        <f>IF($D374="-",0,'STOCK ITEMS'!B404)</f>
        <v>0</v>
      </c>
      <c r="M374" s="48" t="str">
        <f t="shared" si="61"/>
        <v>-</v>
      </c>
      <c r="N374" s="48">
        <f t="shared" si="62"/>
        <v>0</v>
      </c>
    </row>
    <row r="375" spans="1:14" x14ac:dyDescent="0.25">
      <c r="A375" s="52">
        <v>374</v>
      </c>
      <c r="B375" s="48" t="s">
        <v>2</v>
      </c>
      <c r="C375" s="48" t="s">
        <v>2</v>
      </c>
      <c r="D375" s="13" t="s">
        <v>2</v>
      </c>
      <c r="E375" s="133">
        <v>1800000</v>
      </c>
      <c r="F375" s="49">
        <f t="shared" si="59"/>
        <v>0</v>
      </c>
      <c r="G375" s="49">
        <f t="shared" si="60"/>
        <v>374</v>
      </c>
      <c r="H375" s="48">
        <f t="shared" si="58"/>
        <v>600</v>
      </c>
      <c r="I375" s="50">
        <f>IF($D375="-",0,'STOCK ITEMS'!N405)</f>
        <v>0</v>
      </c>
      <c r="J375" s="50">
        <f>IF($D375="-",0,'STOCK ITEMS'!O405)</f>
        <v>0</v>
      </c>
      <c r="K375" s="50">
        <f>IF($D375="-",0,'STOCK ITEMS'!P405)</f>
        <v>0</v>
      </c>
      <c r="L375" s="51">
        <f>IF($D375="-",0,'STOCK ITEMS'!B405)</f>
        <v>0</v>
      </c>
      <c r="M375" s="48" t="str">
        <f t="shared" si="61"/>
        <v>-</v>
      </c>
      <c r="N375" s="48">
        <f t="shared" si="62"/>
        <v>0</v>
      </c>
    </row>
    <row r="376" spans="1:14" x14ac:dyDescent="0.25">
      <c r="A376" s="52">
        <v>375</v>
      </c>
      <c r="B376" s="48" t="s">
        <v>2</v>
      </c>
      <c r="C376" s="48" t="s">
        <v>2</v>
      </c>
      <c r="D376" s="13" t="s">
        <v>2</v>
      </c>
      <c r="E376" s="133">
        <v>1797000</v>
      </c>
      <c r="F376" s="49">
        <f t="shared" si="59"/>
        <v>0</v>
      </c>
      <c r="G376" s="49">
        <f t="shared" si="60"/>
        <v>375</v>
      </c>
      <c r="H376" s="48">
        <f t="shared" si="58"/>
        <v>599</v>
      </c>
      <c r="I376" s="50">
        <f>IF($D376="-",0,'STOCK ITEMS'!N406)</f>
        <v>0</v>
      </c>
      <c r="J376" s="50">
        <f>IF($D376="-",0,'STOCK ITEMS'!O406)</f>
        <v>0</v>
      </c>
      <c r="K376" s="50">
        <f>IF($D376="-",0,'STOCK ITEMS'!P406)</f>
        <v>0</v>
      </c>
      <c r="L376" s="51">
        <f>IF($D376="-",0,'STOCK ITEMS'!B406)</f>
        <v>0</v>
      </c>
      <c r="M376" s="48" t="str">
        <f t="shared" si="61"/>
        <v>-</v>
      </c>
      <c r="N376" s="48">
        <f t="shared" si="62"/>
        <v>0</v>
      </c>
    </row>
    <row r="377" spans="1:14" x14ac:dyDescent="0.25">
      <c r="A377" s="52">
        <v>376</v>
      </c>
      <c r="B377" s="48" t="s">
        <v>2</v>
      </c>
      <c r="C377" s="48" t="s">
        <v>2</v>
      </c>
      <c r="D377" s="13" t="s">
        <v>2</v>
      </c>
      <c r="E377" s="133">
        <v>1794000</v>
      </c>
      <c r="F377" s="49">
        <f t="shared" si="59"/>
        <v>0</v>
      </c>
      <c r="G377" s="49">
        <f t="shared" si="60"/>
        <v>376</v>
      </c>
      <c r="H377" s="48">
        <f t="shared" si="58"/>
        <v>598</v>
      </c>
      <c r="I377" s="50">
        <f>IF($D377="-",0,'STOCK ITEMS'!N407)</f>
        <v>0</v>
      </c>
      <c r="J377" s="50">
        <f>IF($D377="-",0,'STOCK ITEMS'!O407)</f>
        <v>0</v>
      </c>
      <c r="K377" s="50">
        <f>IF($D377="-",0,'STOCK ITEMS'!P407)</f>
        <v>0</v>
      </c>
      <c r="L377" s="51">
        <f>IF($D377="-",0,'STOCK ITEMS'!B407)</f>
        <v>0</v>
      </c>
      <c r="M377" s="48" t="str">
        <f t="shared" si="61"/>
        <v>-</v>
      </c>
      <c r="N377" s="48">
        <f t="shared" si="62"/>
        <v>0</v>
      </c>
    </row>
    <row r="378" spans="1:14" x14ac:dyDescent="0.25">
      <c r="A378" s="52">
        <v>377</v>
      </c>
      <c r="B378" s="48" t="s">
        <v>2</v>
      </c>
      <c r="C378" s="48" t="s">
        <v>2</v>
      </c>
      <c r="D378" s="13" t="s">
        <v>2</v>
      </c>
      <c r="E378" s="133">
        <v>1791000</v>
      </c>
      <c r="F378" s="49">
        <f t="shared" si="59"/>
        <v>0</v>
      </c>
      <c r="G378" s="49">
        <f t="shared" si="60"/>
        <v>377</v>
      </c>
      <c r="H378" s="48">
        <f t="shared" si="58"/>
        <v>597</v>
      </c>
      <c r="I378" s="50">
        <f>IF($D378="-",0,'STOCK ITEMS'!N408)</f>
        <v>0</v>
      </c>
      <c r="J378" s="50">
        <f>IF($D378="-",0,'STOCK ITEMS'!O408)</f>
        <v>0</v>
      </c>
      <c r="K378" s="50">
        <f>IF($D378="-",0,'STOCK ITEMS'!P408)</f>
        <v>0</v>
      </c>
      <c r="L378" s="51">
        <f>IF($D378="-",0,'STOCK ITEMS'!B408)</f>
        <v>0</v>
      </c>
      <c r="M378" s="48" t="str">
        <f t="shared" si="61"/>
        <v>-</v>
      </c>
      <c r="N378" s="48">
        <f t="shared" si="62"/>
        <v>0</v>
      </c>
    </row>
    <row r="379" spans="1:14" x14ac:dyDescent="0.25">
      <c r="A379" s="52">
        <v>378</v>
      </c>
      <c r="B379" s="48" t="s">
        <v>2</v>
      </c>
      <c r="C379" s="48" t="s">
        <v>2</v>
      </c>
      <c r="D379" s="13" t="s">
        <v>2</v>
      </c>
      <c r="E379" s="133">
        <v>1788000</v>
      </c>
      <c r="F379" s="49">
        <f t="shared" si="59"/>
        <v>0</v>
      </c>
      <c r="G379" s="49">
        <f t="shared" si="60"/>
        <v>378</v>
      </c>
      <c r="H379" s="48">
        <f t="shared" si="58"/>
        <v>596</v>
      </c>
      <c r="I379" s="50">
        <f>IF($D379="-",0,'STOCK ITEMS'!N409)</f>
        <v>0</v>
      </c>
      <c r="J379" s="50">
        <f>IF($D379="-",0,'STOCK ITEMS'!O409)</f>
        <v>0</v>
      </c>
      <c r="K379" s="50">
        <f>IF($D379="-",0,'STOCK ITEMS'!P409)</f>
        <v>0</v>
      </c>
      <c r="L379" s="51">
        <f>IF($D379="-",0,'STOCK ITEMS'!B409)</f>
        <v>0</v>
      </c>
      <c r="M379" s="48" t="str">
        <f t="shared" si="61"/>
        <v>-</v>
      </c>
      <c r="N379" s="48">
        <f t="shared" si="62"/>
        <v>0</v>
      </c>
    </row>
    <row r="380" spans="1:14" x14ac:dyDescent="0.25">
      <c r="A380" s="52">
        <v>379</v>
      </c>
      <c r="B380" s="48" t="s">
        <v>2</v>
      </c>
      <c r="C380" s="48" t="s">
        <v>2</v>
      </c>
      <c r="D380" s="13" t="s">
        <v>2</v>
      </c>
      <c r="E380" s="133">
        <v>1785000</v>
      </c>
      <c r="F380" s="49">
        <f t="shared" si="59"/>
        <v>0</v>
      </c>
      <c r="G380" s="49">
        <f t="shared" si="60"/>
        <v>379</v>
      </c>
      <c r="H380" s="48">
        <f t="shared" si="58"/>
        <v>595</v>
      </c>
      <c r="I380" s="50">
        <f>IF($D380="-",0,'STOCK ITEMS'!N410)</f>
        <v>0</v>
      </c>
      <c r="J380" s="50">
        <f>IF($D380="-",0,'STOCK ITEMS'!O410)</f>
        <v>0</v>
      </c>
      <c r="K380" s="50">
        <f>IF($D380="-",0,'STOCK ITEMS'!P410)</f>
        <v>0</v>
      </c>
      <c r="L380" s="51">
        <f>IF($D380="-",0,'STOCK ITEMS'!B410)</f>
        <v>0</v>
      </c>
      <c r="M380" s="48" t="str">
        <f t="shared" si="61"/>
        <v>-</v>
      </c>
      <c r="N380" s="48">
        <f t="shared" si="62"/>
        <v>0</v>
      </c>
    </row>
    <row r="381" spans="1:14" x14ac:dyDescent="0.25">
      <c r="A381" s="52">
        <v>380</v>
      </c>
      <c r="B381" s="48" t="s">
        <v>2</v>
      </c>
      <c r="C381" s="48" t="s">
        <v>2</v>
      </c>
      <c r="D381" s="13" t="s">
        <v>2</v>
      </c>
      <c r="E381" s="133">
        <v>1782000</v>
      </c>
      <c r="F381" s="49">
        <f t="shared" si="59"/>
        <v>0</v>
      </c>
      <c r="G381" s="49">
        <f t="shared" si="60"/>
        <v>380</v>
      </c>
      <c r="H381" s="48">
        <f t="shared" si="58"/>
        <v>594</v>
      </c>
      <c r="I381" s="50">
        <f>IF($D381="-",0,'STOCK ITEMS'!N411)</f>
        <v>0</v>
      </c>
      <c r="J381" s="50">
        <f>IF($D381="-",0,'STOCK ITEMS'!O411)</f>
        <v>0</v>
      </c>
      <c r="K381" s="50">
        <f>IF($D381="-",0,'STOCK ITEMS'!P411)</f>
        <v>0</v>
      </c>
      <c r="L381" s="51">
        <f>IF($D381="-",0,'STOCK ITEMS'!B411)</f>
        <v>0</v>
      </c>
      <c r="M381" s="48" t="str">
        <f t="shared" si="61"/>
        <v>-</v>
      </c>
      <c r="N381" s="48">
        <f t="shared" si="62"/>
        <v>0</v>
      </c>
    </row>
    <row r="382" spans="1:14" x14ac:dyDescent="0.25">
      <c r="A382" s="52">
        <v>381</v>
      </c>
      <c r="B382" s="48" t="s">
        <v>2</v>
      </c>
      <c r="C382" s="48" t="s">
        <v>2</v>
      </c>
      <c r="D382" s="13" t="s">
        <v>2</v>
      </c>
      <c r="E382" s="133">
        <v>1779000</v>
      </c>
      <c r="F382" s="49">
        <f t="shared" si="59"/>
        <v>0</v>
      </c>
      <c r="G382" s="49">
        <f t="shared" si="60"/>
        <v>381</v>
      </c>
      <c r="H382" s="48">
        <f t="shared" si="58"/>
        <v>593</v>
      </c>
      <c r="I382" s="50">
        <f>IF($D382="-",0,'STOCK ITEMS'!N412)</f>
        <v>0</v>
      </c>
      <c r="J382" s="50">
        <f>IF($D382="-",0,'STOCK ITEMS'!O412)</f>
        <v>0</v>
      </c>
      <c r="K382" s="50">
        <f>IF($D382="-",0,'STOCK ITEMS'!P412)</f>
        <v>0</v>
      </c>
      <c r="L382" s="51">
        <f>IF($D382="-",0,'STOCK ITEMS'!B412)</f>
        <v>0</v>
      </c>
      <c r="M382" s="48" t="str">
        <f t="shared" si="61"/>
        <v>-</v>
      </c>
      <c r="N382" s="48">
        <f t="shared" si="62"/>
        <v>0</v>
      </c>
    </row>
    <row r="383" spans="1:14" x14ac:dyDescent="0.25">
      <c r="A383" s="52">
        <v>382</v>
      </c>
      <c r="B383" s="48" t="s">
        <v>2</v>
      </c>
      <c r="C383" s="48" t="s">
        <v>2</v>
      </c>
      <c r="D383" s="13" t="s">
        <v>2</v>
      </c>
      <c r="E383" s="133">
        <v>1776000</v>
      </c>
      <c r="F383" s="49">
        <f t="shared" si="59"/>
        <v>0</v>
      </c>
      <c r="G383" s="49">
        <f t="shared" si="60"/>
        <v>382</v>
      </c>
      <c r="H383" s="48">
        <f t="shared" si="58"/>
        <v>592</v>
      </c>
      <c r="I383" s="50">
        <f>IF($D383="-",0,'STOCK ITEMS'!N413)</f>
        <v>0</v>
      </c>
      <c r="J383" s="50">
        <f>IF($D383="-",0,'STOCK ITEMS'!O413)</f>
        <v>0</v>
      </c>
      <c r="K383" s="50">
        <f>IF($D383="-",0,'STOCK ITEMS'!P413)</f>
        <v>0</v>
      </c>
      <c r="L383" s="51">
        <f>IF($D383="-",0,'STOCK ITEMS'!B413)</f>
        <v>0</v>
      </c>
      <c r="M383" s="48" t="str">
        <f t="shared" si="61"/>
        <v>-</v>
      </c>
      <c r="N383" s="48">
        <f t="shared" si="62"/>
        <v>0</v>
      </c>
    </row>
    <row r="384" spans="1:14" x14ac:dyDescent="0.25">
      <c r="A384" s="52">
        <v>383</v>
      </c>
      <c r="B384" s="48" t="s">
        <v>2</v>
      </c>
      <c r="C384" s="48" t="s">
        <v>2</v>
      </c>
      <c r="D384" s="13" t="s">
        <v>2</v>
      </c>
      <c r="E384" s="133">
        <v>1773000</v>
      </c>
      <c r="F384" s="49">
        <f t="shared" si="59"/>
        <v>0</v>
      </c>
      <c r="G384" s="49">
        <f t="shared" si="60"/>
        <v>383</v>
      </c>
      <c r="H384" s="48">
        <f t="shared" si="58"/>
        <v>591</v>
      </c>
      <c r="I384" s="50">
        <f>IF($D384="-",0,'STOCK ITEMS'!N414)</f>
        <v>0</v>
      </c>
      <c r="J384" s="50">
        <f>IF($D384="-",0,'STOCK ITEMS'!O414)</f>
        <v>0</v>
      </c>
      <c r="K384" s="50">
        <f>IF($D384="-",0,'STOCK ITEMS'!P414)</f>
        <v>0</v>
      </c>
      <c r="L384" s="51">
        <f>IF($D384="-",0,'STOCK ITEMS'!B414)</f>
        <v>0</v>
      </c>
      <c r="M384" s="48" t="str">
        <f t="shared" si="61"/>
        <v>-</v>
      </c>
      <c r="N384" s="48">
        <f t="shared" si="62"/>
        <v>0</v>
      </c>
    </row>
    <row r="385" spans="1:14" x14ac:dyDescent="0.25">
      <c r="A385" s="52">
        <v>384</v>
      </c>
      <c r="B385" s="48" t="s">
        <v>2</v>
      </c>
      <c r="C385" s="48" t="s">
        <v>2</v>
      </c>
      <c r="D385" s="13" t="s">
        <v>2</v>
      </c>
      <c r="E385" s="133">
        <v>1770000</v>
      </c>
      <c r="F385" s="49">
        <f t="shared" si="59"/>
        <v>0</v>
      </c>
      <c r="G385" s="49">
        <f t="shared" si="60"/>
        <v>384</v>
      </c>
      <c r="H385" s="48">
        <f t="shared" si="58"/>
        <v>590</v>
      </c>
      <c r="I385" s="50">
        <f>IF($D385="-",0,'STOCK ITEMS'!N415)</f>
        <v>0</v>
      </c>
      <c r="J385" s="50">
        <f>IF($D385="-",0,'STOCK ITEMS'!O415)</f>
        <v>0</v>
      </c>
      <c r="K385" s="50">
        <f>IF($D385="-",0,'STOCK ITEMS'!P415)</f>
        <v>0</v>
      </c>
      <c r="L385" s="51">
        <f>IF($D385="-",0,'STOCK ITEMS'!B415)</f>
        <v>0</v>
      </c>
      <c r="M385" s="48" t="str">
        <f t="shared" si="61"/>
        <v>-</v>
      </c>
      <c r="N385" s="48">
        <f t="shared" si="62"/>
        <v>0</v>
      </c>
    </row>
    <row r="386" spans="1:14" x14ac:dyDescent="0.25">
      <c r="A386" s="52">
        <v>385</v>
      </c>
      <c r="B386" s="48" t="s">
        <v>2</v>
      </c>
      <c r="C386" s="48" t="s">
        <v>2</v>
      </c>
      <c r="D386" s="13" t="s">
        <v>2</v>
      </c>
      <c r="E386" s="133">
        <v>1767000</v>
      </c>
      <c r="F386" s="49">
        <f t="shared" si="59"/>
        <v>0</v>
      </c>
      <c r="G386" s="49">
        <f t="shared" si="60"/>
        <v>385</v>
      </c>
      <c r="H386" s="48">
        <f t="shared" si="58"/>
        <v>589</v>
      </c>
      <c r="I386" s="50">
        <f>IF($D386="-",0,'STOCK ITEMS'!N416)</f>
        <v>0</v>
      </c>
      <c r="J386" s="50">
        <f>IF($D386="-",0,'STOCK ITEMS'!O416)</f>
        <v>0</v>
      </c>
      <c r="K386" s="50">
        <f>IF($D386="-",0,'STOCK ITEMS'!P416)</f>
        <v>0</v>
      </c>
      <c r="L386" s="51">
        <f>IF($D386="-",0,'STOCK ITEMS'!B416)</f>
        <v>0</v>
      </c>
      <c r="M386" s="48" t="str">
        <f t="shared" si="61"/>
        <v>-</v>
      </c>
      <c r="N386" s="48">
        <f t="shared" si="62"/>
        <v>0</v>
      </c>
    </row>
    <row r="387" spans="1:14" x14ac:dyDescent="0.25">
      <c r="A387" s="52">
        <v>386</v>
      </c>
      <c r="B387" s="48" t="s">
        <v>2</v>
      </c>
      <c r="C387" s="48" t="s">
        <v>2</v>
      </c>
      <c r="D387" s="13" t="s">
        <v>2</v>
      </c>
      <c r="E387" s="133">
        <v>1764000</v>
      </c>
      <c r="F387" s="49">
        <f t="shared" si="59"/>
        <v>0</v>
      </c>
      <c r="G387" s="49">
        <f t="shared" si="60"/>
        <v>386</v>
      </c>
      <c r="H387" s="48">
        <f t="shared" si="58"/>
        <v>588</v>
      </c>
      <c r="I387" s="50">
        <f>IF($D387="-",0,'STOCK ITEMS'!N417)</f>
        <v>0</v>
      </c>
      <c r="J387" s="50">
        <f>IF($D387="-",0,'STOCK ITEMS'!O417)</f>
        <v>0</v>
      </c>
      <c r="K387" s="50">
        <f>IF($D387="-",0,'STOCK ITEMS'!P417)</f>
        <v>0</v>
      </c>
      <c r="L387" s="51">
        <f>IF($D387="-",0,'STOCK ITEMS'!B417)</f>
        <v>0</v>
      </c>
      <c r="M387" s="48" t="str">
        <f t="shared" si="61"/>
        <v>-</v>
      </c>
      <c r="N387" s="48">
        <f t="shared" si="62"/>
        <v>0</v>
      </c>
    </row>
    <row r="388" spans="1:14" x14ac:dyDescent="0.25">
      <c r="A388" s="52">
        <v>387</v>
      </c>
      <c r="B388" s="48" t="s">
        <v>2</v>
      </c>
      <c r="C388" s="48" t="s">
        <v>2</v>
      </c>
      <c r="D388" s="13" t="s">
        <v>2</v>
      </c>
      <c r="E388" s="133">
        <v>1761000</v>
      </c>
      <c r="F388" s="49">
        <f t="shared" si="59"/>
        <v>0</v>
      </c>
      <c r="G388" s="49">
        <f t="shared" si="60"/>
        <v>387</v>
      </c>
      <c r="H388" s="48">
        <f t="shared" si="58"/>
        <v>587</v>
      </c>
      <c r="I388" s="50">
        <f>IF($D388="-",0,'STOCK ITEMS'!N418)</f>
        <v>0</v>
      </c>
      <c r="J388" s="50">
        <f>IF($D388="-",0,'STOCK ITEMS'!O418)</f>
        <v>0</v>
      </c>
      <c r="K388" s="50">
        <f>IF($D388="-",0,'STOCK ITEMS'!P418)</f>
        <v>0</v>
      </c>
      <c r="L388" s="51">
        <f>IF($D388="-",0,'STOCK ITEMS'!B418)</f>
        <v>0</v>
      </c>
      <c r="M388" s="48" t="str">
        <f t="shared" si="61"/>
        <v>-</v>
      </c>
      <c r="N388" s="48">
        <f t="shared" si="62"/>
        <v>0</v>
      </c>
    </row>
    <row r="389" spans="1:14" x14ac:dyDescent="0.25">
      <c r="A389" s="52">
        <v>388</v>
      </c>
      <c r="B389" s="48" t="s">
        <v>2</v>
      </c>
      <c r="C389" s="48" t="s">
        <v>2</v>
      </c>
      <c r="D389" s="13" t="s">
        <v>2</v>
      </c>
      <c r="E389" s="133">
        <v>1758000</v>
      </c>
      <c r="F389" s="49">
        <f t="shared" si="59"/>
        <v>0</v>
      </c>
      <c r="G389" s="49">
        <f t="shared" si="60"/>
        <v>388</v>
      </c>
      <c r="H389" s="48">
        <f t="shared" si="58"/>
        <v>586</v>
      </c>
      <c r="I389" s="50">
        <f>IF($D389="-",0,'STOCK ITEMS'!N419)</f>
        <v>0</v>
      </c>
      <c r="J389" s="50">
        <f>IF($D389="-",0,'STOCK ITEMS'!O419)</f>
        <v>0</v>
      </c>
      <c r="K389" s="50">
        <f>IF($D389="-",0,'STOCK ITEMS'!P419)</f>
        <v>0</v>
      </c>
      <c r="L389" s="51">
        <f>IF($D389="-",0,'STOCK ITEMS'!B419)</f>
        <v>0</v>
      </c>
      <c r="M389" s="48" t="str">
        <f t="shared" si="61"/>
        <v>-</v>
      </c>
      <c r="N389" s="48">
        <f t="shared" si="62"/>
        <v>0</v>
      </c>
    </row>
    <row r="390" spans="1:14" x14ac:dyDescent="0.25">
      <c r="A390" s="52">
        <v>389</v>
      </c>
      <c r="B390" s="48" t="s">
        <v>2</v>
      </c>
      <c r="C390" s="48" t="s">
        <v>2</v>
      </c>
      <c r="D390" s="13" t="s">
        <v>2</v>
      </c>
      <c r="E390" s="133">
        <v>1755000</v>
      </c>
      <c r="F390" s="49">
        <f t="shared" si="59"/>
        <v>0</v>
      </c>
      <c r="G390" s="49">
        <f t="shared" si="60"/>
        <v>389</v>
      </c>
      <c r="H390" s="48">
        <f t="shared" si="58"/>
        <v>585</v>
      </c>
      <c r="I390" s="50">
        <f>IF($D390="-",0,'STOCK ITEMS'!N420)</f>
        <v>0</v>
      </c>
      <c r="J390" s="50">
        <f>IF($D390="-",0,'STOCK ITEMS'!O420)</f>
        <v>0</v>
      </c>
      <c r="K390" s="50">
        <f>IF($D390="-",0,'STOCK ITEMS'!P420)</f>
        <v>0</v>
      </c>
      <c r="L390" s="51">
        <f>IF($D390="-",0,'STOCK ITEMS'!B420)</f>
        <v>0</v>
      </c>
      <c r="M390" s="48" t="str">
        <f t="shared" si="61"/>
        <v>-</v>
      </c>
      <c r="N390" s="48">
        <f t="shared" si="62"/>
        <v>0</v>
      </c>
    </row>
    <row r="391" spans="1:14" x14ac:dyDescent="0.25">
      <c r="A391" s="52">
        <v>390</v>
      </c>
      <c r="B391" s="48" t="s">
        <v>2</v>
      </c>
      <c r="C391" s="48" t="s">
        <v>2</v>
      </c>
      <c r="D391" s="13" t="s">
        <v>2</v>
      </c>
      <c r="E391" s="133">
        <v>1752000</v>
      </c>
      <c r="F391" s="49">
        <f t="shared" si="59"/>
        <v>0</v>
      </c>
      <c r="G391" s="49">
        <f t="shared" si="60"/>
        <v>390</v>
      </c>
      <c r="H391" s="48">
        <f t="shared" si="58"/>
        <v>584</v>
      </c>
      <c r="I391" s="50">
        <f>IF($D391="-",0,'STOCK ITEMS'!N421)</f>
        <v>0</v>
      </c>
      <c r="J391" s="50">
        <f>IF($D391="-",0,'STOCK ITEMS'!O421)</f>
        <v>0</v>
      </c>
      <c r="K391" s="50">
        <f>IF($D391="-",0,'STOCK ITEMS'!P421)</f>
        <v>0</v>
      </c>
      <c r="L391" s="51">
        <f>IF($D391="-",0,'STOCK ITEMS'!B421)</f>
        <v>0</v>
      </c>
      <c r="M391" s="48" t="str">
        <f t="shared" si="61"/>
        <v>-</v>
      </c>
      <c r="N391" s="48">
        <f t="shared" si="62"/>
        <v>0</v>
      </c>
    </row>
    <row r="392" spans="1:14" x14ac:dyDescent="0.25">
      <c r="A392" s="52">
        <v>391</v>
      </c>
      <c r="B392" s="48" t="s">
        <v>2</v>
      </c>
      <c r="C392" s="48" t="s">
        <v>2</v>
      </c>
      <c r="D392" s="13" t="s">
        <v>2</v>
      </c>
      <c r="E392" s="133">
        <v>1749000</v>
      </c>
      <c r="F392" s="49">
        <f t="shared" si="59"/>
        <v>0</v>
      </c>
      <c r="G392" s="49">
        <f t="shared" si="60"/>
        <v>391</v>
      </c>
      <c r="H392" s="48">
        <f t="shared" si="58"/>
        <v>583</v>
      </c>
      <c r="I392" s="50">
        <f>IF($D392="-",0,'STOCK ITEMS'!N422)</f>
        <v>0</v>
      </c>
      <c r="J392" s="50">
        <f>IF($D392="-",0,'STOCK ITEMS'!O422)</f>
        <v>0</v>
      </c>
      <c r="K392" s="50">
        <f>IF($D392="-",0,'STOCK ITEMS'!P422)</f>
        <v>0</v>
      </c>
      <c r="L392" s="51">
        <f>IF($D392="-",0,'STOCK ITEMS'!B422)</f>
        <v>0</v>
      </c>
      <c r="M392" s="48" t="str">
        <f t="shared" si="61"/>
        <v>-</v>
      </c>
      <c r="N392" s="48">
        <f t="shared" si="62"/>
        <v>0</v>
      </c>
    </row>
    <row r="393" spans="1:14" x14ac:dyDescent="0.25">
      <c r="A393" s="52">
        <v>392</v>
      </c>
      <c r="B393" s="48" t="s">
        <v>2</v>
      </c>
      <c r="C393" s="48" t="s">
        <v>2</v>
      </c>
      <c r="D393" s="13" t="s">
        <v>2</v>
      </c>
      <c r="E393" s="133">
        <v>1746000</v>
      </c>
      <c r="F393" s="49">
        <f t="shared" si="59"/>
        <v>0</v>
      </c>
      <c r="G393" s="49">
        <f t="shared" si="60"/>
        <v>392</v>
      </c>
      <c r="H393" s="48">
        <f t="shared" ref="H393:H456" si="63">RANK(G393,$G$2:$G$974,0)</f>
        <v>582</v>
      </c>
      <c r="I393" s="50">
        <f>IF($D393="-",0,'STOCK ITEMS'!N423)</f>
        <v>0</v>
      </c>
      <c r="J393" s="50">
        <f>IF($D393="-",0,'STOCK ITEMS'!O423)</f>
        <v>0</v>
      </c>
      <c r="K393" s="50">
        <f>IF($D393="-",0,'STOCK ITEMS'!P423)</f>
        <v>0</v>
      </c>
      <c r="L393" s="51">
        <f>IF($D393="-",0,'STOCK ITEMS'!B423)</f>
        <v>0</v>
      </c>
      <c r="M393" s="48" t="str">
        <f t="shared" si="61"/>
        <v>-</v>
      </c>
      <c r="N393" s="48">
        <f t="shared" si="62"/>
        <v>0</v>
      </c>
    </row>
    <row r="394" spans="1:14" x14ac:dyDescent="0.25">
      <c r="A394" s="52">
        <v>393</v>
      </c>
      <c r="B394" s="48" t="s">
        <v>2</v>
      </c>
      <c r="C394" s="48" t="s">
        <v>2</v>
      </c>
      <c r="D394" s="13" t="s">
        <v>2</v>
      </c>
      <c r="E394" s="133">
        <v>1743000</v>
      </c>
      <c r="F394" s="49">
        <f t="shared" si="59"/>
        <v>0</v>
      </c>
      <c r="G394" s="49">
        <f t="shared" si="60"/>
        <v>393</v>
      </c>
      <c r="H394" s="48">
        <f t="shared" si="63"/>
        <v>581</v>
      </c>
      <c r="I394" s="50">
        <f>IF($D394="-",0,'STOCK ITEMS'!N424)</f>
        <v>0</v>
      </c>
      <c r="J394" s="50">
        <f>IF($D394="-",0,'STOCK ITEMS'!O424)</f>
        <v>0</v>
      </c>
      <c r="K394" s="50">
        <f>IF($D394="-",0,'STOCK ITEMS'!P424)</f>
        <v>0</v>
      </c>
      <c r="L394" s="51">
        <f>IF($D394="-",0,'STOCK ITEMS'!B424)</f>
        <v>0</v>
      </c>
      <c r="M394" s="48" t="str">
        <f t="shared" si="61"/>
        <v>-</v>
      </c>
      <c r="N394" s="48">
        <f t="shared" si="62"/>
        <v>0</v>
      </c>
    </row>
    <row r="395" spans="1:14" x14ac:dyDescent="0.25">
      <c r="A395" s="52">
        <v>394</v>
      </c>
      <c r="B395" s="48" t="s">
        <v>2</v>
      </c>
      <c r="C395" s="48" t="s">
        <v>2</v>
      </c>
      <c r="D395" s="13" t="s">
        <v>2</v>
      </c>
      <c r="E395" s="133">
        <v>1740000</v>
      </c>
      <c r="F395" s="49">
        <f t="shared" si="59"/>
        <v>0</v>
      </c>
      <c r="G395" s="49">
        <f t="shared" si="60"/>
        <v>394</v>
      </c>
      <c r="H395" s="48">
        <f t="shared" si="63"/>
        <v>580</v>
      </c>
      <c r="I395" s="50">
        <f>IF($D395="-",0,'STOCK ITEMS'!N425)</f>
        <v>0</v>
      </c>
      <c r="J395" s="50">
        <f>IF($D395="-",0,'STOCK ITEMS'!O425)</f>
        <v>0</v>
      </c>
      <c r="K395" s="50">
        <f>IF($D395="-",0,'STOCK ITEMS'!P425)</f>
        <v>0</v>
      </c>
      <c r="L395" s="51">
        <f>IF($D395="-",0,'STOCK ITEMS'!B425)</f>
        <v>0</v>
      </c>
      <c r="M395" s="48" t="str">
        <f t="shared" si="61"/>
        <v>-</v>
      </c>
      <c r="N395" s="48">
        <f t="shared" si="62"/>
        <v>0</v>
      </c>
    </row>
    <row r="396" spans="1:14" x14ac:dyDescent="0.25">
      <c r="A396" s="52">
        <v>395</v>
      </c>
      <c r="B396" s="48" t="s">
        <v>2</v>
      </c>
      <c r="C396" s="48" t="s">
        <v>2</v>
      </c>
      <c r="D396" s="13" t="s">
        <v>2</v>
      </c>
      <c r="E396" s="133">
        <v>1737000</v>
      </c>
      <c r="F396" s="49">
        <f t="shared" si="59"/>
        <v>0</v>
      </c>
      <c r="G396" s="49">
        <f t="shared" si="60"/>
        <v>395</v>
      </c>
      <c r="H396" s="48">
        <f t="shared" si="63"/>
        <v>579</v>
      </c>
      <c r="I396" s="50">
        <f>IF($D396="-",0,'STOCK ITEMS'!N426)</f>
        <v>0</v>
      </c>
      <c r="J396" s="50">
        <f>IF($D396="-",0,'STOCK ITEMS'!O426)</f>
        <v>0</v>
      </c>
      <c r="K396" s="50">
        <f>IF($D396="-",0,'STOCK ITEMS'!P426)</f>
        <v>0</v>
      </c>
      <c r="L396" s="51">
        <f>IF($D396="-",0,'STOCK ITEMS'!B426)</f>
        <v>0</v>
      </c>
      <c r="M396" s="48" t="str">
        <f t="shared" si="61"/>
        <v>-</v>
      </c>
      <c r="N396" s="48">
        <f t="shared" si="62"/>
        <v>0</v>
      </c>
    </row>
    <row r="397" spans="1:14" x14ac:dyDescent="0.25">
      <c r="A397" s="52">
        <v>396</v>
      </c>
      <c r="B397" s="48" t="s">
        <v>2</v>
      </c>
      <c r="C397" s="48" t="s">
        <v>2</v>
      </c>
      <c r="D397" s="13" t="s">
        <v>2</v>
      </c>
      <c r="E397" s="133">
        <v>1734000</v>
      </c>
      <c r="F397" s="49">
        <f t="shared" si="59"/>
        <v>0</v>
      </c>
      <c r="G397" s="49">
        <f t="shared" si="60"/>
        <v>396</v>
      </c>
      <c r="H397" s="48">
        <f t="shared" si="63"/>
        <v>578</v>
      </c>
      <c r="I397" s="50">
        <f>IF($D397="-",0,'STOCK ITEMS'!N427)</f>
        <v>0</v>
      </c>
      <c r="J397" s="50">
        <f>IF($D397="-",0,'STOCK ITEMS'!O427)</f>
        <v>0</v>
      </c>
      <c r="K397" s="50">
        <f>IF($D397="-",0,'STOCK ITEMS'!P427)</f>
        <v>0</v>
      </c>
      <c r="L397" s="51">
        <f>IF($D397="-",0,'STOCK ITEMS'!B427)</f>
        <v>0</v>
      </c>
      <c r="M397" s="48" t="str">
        <f t="shared" si="61"/>
        <v>-</v>
      </c>
      <c r="N397" s="48">
        <f t="shared" si="62"/>
        <v>0</v>
      </c>
    </row>
    <row r="398" spans="1:14" x14ac:dyDescent="0.25">
      <c r="A398" s="52">
        <v>397</v>
      </c>
      <c r="B398" s="48" t="s">
        <v>2</v>
      </c>
      <c r="C398" s="48" t="s">
        <v>2</v>
      </c>
      <c r="D398" s="13" t="s">
        <v>2</v>
      </c>
      <c r="E398" s="133">
        <v>1731000</v>
      </c>
      <c r="F398" s="49">
        <f t="shared" si="59"/>
        <v>0</v>
      </c>
      <c r="G398" s="49">
        <f t="shared" si="60"/>
        <v>397</v>
      </c>
      <c r="H398" s="48">
        <f t="shared" si="63"/>
        <v>577</v>
      </c>
      <c r="I398" s="50">
        <f>IF($D398="-",0,'STOCK ITEMS'!N428)</f>
        <v>0</v>
      </c>
      <c r="J398" s="50">
        <f>IF($D398="-",0,'STOCK ITEMS'!O428)</f>
        <v>0</v>
      </c>
      <c r="K398" s="50">
        <f>IF($D398="-",0,'STOCK ITEMS'!P428)</f>
        <v>0</v>
      </c>
      <c r="L398" s="51">
        <f>IF($D398="-",0,'STOCK ITEMS'!B428)</f>
        <v>0</v>
      </c>
      <c r="M398" s="48" t="str">
        <f t="shared" si="61"/>
        <v>-</v>
      </c>
      <c r="N398" s="48">
        <f t="shared" si="62"/>
        <v>0</v>
      </c>
    </row>
    <row r="399" spans="1:14" x14ac:dyDescent="0.25">
      <c r="A399" s="52">
        <v>398</v>
      </c>
      <c r="B399" s="48" t="s">
        <v>2</v>
      </c>
      <c r="C399" s="48" t="s">
        <v>2</v>
      </c>
      <c r="D399" s="13" t="s">
        <v>2</v>
      </c>
      <c r="E399" s="133">
        <v>1728000</v>
      </c>
      <c r="F399" s="49">
        <f t="shared" si="59"/>
        <v>0</v>
      </c>
      <c r="G399" s="49">
        <f t="shared" si="60"/>
        <v>398</v>
      </c>
      <c r="H399" s="48">
        <f t="shared" si="63"/>
        <v>576</v>
      </c>
      <c r="I399" s="50">
        <f>IF($D399="-",0,'STOCK ITEMS'!N429)</f>
        <v>0</v>
      </c>
      <c r="J399" s="50">
        <f>IF($D399="-",0,'STOCK ITEMS'!O429)</f>
        <v>0</v>
      </c>
      <c r="K399" s="50">
        <f>IF($D399="-",0,'STOCK ITEMS'!P429)</f>
        <v>0</v>
      </c>
      <c r="L399" s="51">
        <f>IF($D399="-",0,'STOCK ITEMS'!B429)</f>
        <v>0</v>
      </c>
      <c r="M399" s="48" t="str">
        <f t="shared" si="61"/>
        <v>-</v>
      </c>
      <c r="N399" s="48">
        <f t="shared" si="62"/>
        <v>0</v>
      </c>
    </row>
    <row r="400" spans="1:14" x14ac:dyDescent="0.25">
      <c r="A400" s="52">
        <v>399</v>
      </c>
      <c r="B400" s="48" t="s">
        <v>2</v>
      </c>
      <c r="C400" s="48" t="s">
        <v>2</v>
      </c>
      <c r="D400" s="13" t="s">
        <v>2</v>
      </c>
      <c r="E400" s="133">
        <v>1725000</v>
      </c>
      <c r="F400" s="49">
        <f t="shared" si="59"/>
        <v>0</v>
      </c>
      <c r="G400" s="49">
        <f t="shared" si="60"/>
        <v>399</v>
      </c>
      <c r="H400" s="48">
        <f t="shared" si="63"/>
        <v>575</v>
      </c>
      <c r="I400" s="50">
        <f>IF($D400="-",0,'STOCK ITEMS'!N430)</f>
        <v>0</v>
      </c>
      <c r="J400" s="50">
        <f>IF($D400="-",0,'STOCK ITEMS'!O430)</f>
        <v>0</v>
      </c>
      <c r="K400" s="50">
        <f>IF($D400="-",0,'STOCK ITEMS'!P430)</f>
        <v>0</v>
      </c>
      <c r="L400" s="51">
        <f>IF($D400="-",0,'STOCK ITEMS'!B430)</f>
        <v>0</v>
      </c>
      <c r="M400" s="48" t="str">
        <f t="shared" si="61"/>
        <v>-</v>
      </c>
      <c r="N400" s="48">
        <f t="shared" si="62"/>
        <v>0</v>
      </c>
    </row>
    <row r="401" spans="1:14" x14ac:dyDescent="0.25">
      <c r="A401" s="52">
        <v>400</v>
      </c>
      <c r="B401" s="48" t="s">
        <v>2</v>
      </c>
      <c r="C401" s="48" t="s">
        <v>2</v>
      </c>
      <c r="D401" s="13" t="s">
        <v>2</v>
      </c>
      <c r="E401" s="133">
        <v>1722000</v>
      </c>
      <c r="F401" s="49">
        <f t="shared" si="59"/>
        <v>0</v>
      </c>
      <c r="G401" s="49">
        <f t="shared" si="60"/>
        <v>400</v>
      </c>
      <c r="H401" s="48">
        <f t="shared" si="63"/>
        <v>574</v>
      </c>
      <c r="I401" s="50">
        <f>IF($D401="-",0,'STOCK ITEMS'!N431)</f>
        <v>0</v>
      </c>
      <c r="J401" s="50">
        <f>IF($D401="-",0,'STOCK ITEMS'!O431)</f>
        <v>0</v>
      </c>
      <c r="K401" s="50">
        <f>IF($D401="-",0,'STOCK ITEMS'!P431)</f>
        <v>0</v>
      </c>
      <c r="L401" s="51">
        <f>IF($D401="-",0,'STOCK ITEMS'!B431)</f>
        <v>0</v>
      </c>
      <c r="M401" s="48" t="str">
        <f t="shared" si="61"/>
        <v>-</v>
      </c>
      <c r="N401" s="48">
        <f t="shared" si="62"/>
        <v>0</v>
      </c>
    </row>
    <row r="402" spans="1:14" x14ac:dyDescent="0.25">
      <c r="A402" s="52">
        <v>401</v>
      </c>
      <c r="B402" s="48" t="s">
        <v>2</v>
      </c>
      <c r="C402" s="48" t="s">
        <v>2</v>
      </c>
      <c r="D402" s="13" t="s">
        <v>2</v>
      </c>
      <c r="E402" s="133">
        <v>1719000</v>
      </c>
      <c r="F402" s="49">
        <f t="shared" si="59"/>
        <v>0</v>
      </c>
      <c r="G402" s="49">
        <f t="shared" si="60"/>
        <v>401</v>
      </c>
      <c r="H402" s="48">
        <f t="shared" si="63"/>
        <v>573</v>
      </c>
      <c r="I402" s="50">
        <f>IF($D402="-",0,'STOCK ITEMS'!N432)</f>
        <v>0</v>
      </c>
      <c r="J402" s="50">
        <f>IF($D402="-",0,'STOCK ITEMS'!O432)</f>
        <v>0</v>
      </c>
      <c r="K402" s="50">
        <f>IF($D402="-",0,'STOCK ITEMS'!P432)</f>
        <v>0</v>
      </c>
      <c r="L402" s="51">
        <f>IF($D402="-",0,'STOCK ITEMS'!B432)</f>
        <v>0</v>
      </c>
      <c r="M402" s="48" t="str">
        <f t="shared" si="61"/>
        <v>-</v>
      </c>
      <c r="N402" s="48">
        <f t="shared" si="62"/>
        <v>0</v>
      </c>
    </row>
    <row r="403" spans="1:14" x14ac:dyDescent="0.25">
      <c r="A403" s="52">
        <v>402</v>
      </c>
      <c r="B403" s="48" t="s">
        <v>2</v>
      </c>
      <c r="C403" s="48" t="s">
        <v>2</v>
      </c>
      <c r="D403" s="13" t="s">
        <v>2</v>
      </c>
      <c r="E403" s="133">
        <v>1716000</v>
      </c>
      <c r="F403" s="49">
        <f t="shared" si="59"/>
        <v>0</v>
      </c>
      <c r="G403" s="49">
        <f t="shared" si="60"/>
        <v>402</v>
      </c>
      <c r="H403" s="48">
        <f t="shared" si="63"/>
        <v>572</v>
      </c>
      <c r="I403" s="50">
        <f>IF($D403="-",0,'STOCK ITEMS'!N433)</f>
        <v>0</v>
      </c>
      <c r="J403" s="50">
        <f>IF($D403="-",0,'STOCK ITEMS'!O433)</f>
        <v>0</v>
      </c>
      <c r="K403" s="50">
        <f>IF($D403="-",0,'STOCK ITEMS'!P433)</f>
        <v>0</v>
      </c>
      <c r="L403" s="51">
        <f>IF($D403="-",0,'STOCK ITEMS'!B433)</f>
        <v>0</v>
      </c>
      <c r="M403" s="48" t="str">
        <f t="shared" si="61"/>
        <v>-</v>
      </c>
      <c r="N403" s="48">
        <f t="shared" si="62"/>
        <v>0</v>
      </c>
    </row>
    <row r="404" spans="1:14" x14ac:dyDescent="0.25">
      <c r="A404" s="52">
        <v>403</v>
      </c>
      <c r="B404" s="48" t="s">
        <v>2</v>
      </c>
      <c r="C404" s="48" t="s">
        <v>2</v>
      </c>
      <c r="D404" s="13" t="s">
        <v>2</v>
      </c>
      <c r="E404" s="133">
        <v>1713000</v>
      </c>
      <c r="F404" s="49">
        <f t="shared" si="59"/>
        <v>0</v>
      </c>
      <c r="G404" s="49">
        <f t="shared" si="60"/>
        <v>403</v>
      </c>
      <c r="H404" s="48">
        <f t="shared" si="63"/>
        <v>571</v>
      </c>
      <c r="I404" s="50">
        <f>IF($D404="-",0,'STOCK ITEMS'!N434)</f>
        <v>0</v>
      </c>
      <c r="J404" s="50">
        <f>IF($D404="-",0,'STOCK ITEMS'!O434)</f>
        <v>0</v>
      </c>
      <c r="K404" s="50">
        <f>IF($D404="-",0,'STOCK ITEMS'!P434)</f>
        <v>0</v>
      </c>
      <c r="L404" s="51">
        <f>IF($D404="-",0,'STOCK ITEMS'!B434)</f>
        <v>0</v>
      </c>
      <c r="M404" s="48" t="str">
        <f t="shared" si="61"/>
        <v>-</v>
      </c>
      <c r="N404" s="48">
        <f t="shared" si="62"/>
        <v>0</v>
      </c>
    </row>
    <row r="405" spans="1:14" x14ac:dyDescent="0.25">
      <c r="A405" s="52">
        <v>404</v>
      </c>
      <c r="B405" s="48" t="s">
        <v>2</v>
      </c>
      <c r="C405" s="48" t="s">
        <v>2</v>
      </c>
      <c r="D405" s="13" t="s">
        <v>2</v>
      </c>
      <c r="E405" s="133">
        <v>1710000</v>
      </c>
      <c r="F405" s="49">
        <f t="shared" si="59"/>
        <v>0</v>
      </c>
      <c r="G405" s="49">
        <f t="shared" si="60"/>
        <v>404</v>
      </c>
      <c r="H405" s="48">
        <f t="shared" si="63"/>
        <v>570</v>
      </c>
      <c r="I405" s="50">
        <f>IF($D405="-",0,'STOCK ITEMS'!N435)</f>
        <v>0</v>
      </c>
      <c r="J405" s="50">
        <f>IF($D405="-",0,'STOCK ITEMS'!O435)</f>
        <v>0</v>
      </c>
      <c r="K405" s="50">
        <f>IF($D405="-",0,'STOCK ITEMS'!P435)</f>
        <v>0</v>
      </c>
      <c r="L405" s="51">
        <f>IF($D405="-",0,'STOCK ITEMS'!B435)</f>
        <v>0</v>
      </c>
      <c r="M405" s="48" t="str">
        <f t="shared" si="61"/>
        <v>-</v>
      </c>
      <c r="N405" s="48">
        <f t="shared" si="62"/>
        <v>0</v>
      </c>
    </row>
    <row r="406" spans="1:14" x14ac:dyDescent="0.25">
      <c r="A406" s="52">
        <v>405</v>
      </c>
      <c r="B406" s="48" t="s">
        <v>2</v>
      </c>
      <c r="C406" s="48" t="s">
        <v>2</v>
      </c>
      <c r="D406" s="13" t="s">
        <v>2</v>
      </c>
      <c r="E406" s="133">
        <v>1707000</v>
      </c>
      <c r="F406" s="49">
        <f t="shared" si="59"/>
        <v>0</v>
      </c>
      <c r="G406" s="49">
        <f t="shared" si="60"/>
        <v>405</v>
      </c>
      <c r="H406" s="48">
        <f t="shared" si="63"/>
        <v>569</v>
      </c>
      <c r="I406" s="50">
        <f>IF($D406="-",0,'STOCK ITEMS'!N436)</f>
        <v>0</v>
      </c>
      <c r="J406" s="50">
        <f>IF($D406="-",0,'STOCK ITEMS'!O436)</f>
        <v>0</v>
      </c>
      <c r="K406" s="50">
        <f>IF($D406="-",0,'STOCK ITEMS'!P436)</f>
        <v>0</v>
      </c>
      <c r="L406" s="51">
        <f>IF($D406="-",0,'STOCK ITEMS'!B436)</f>
        <v>0</v>
      </c>
      <c r="M406" s="48" t="str">
        <f t="shared" si="61"/>
        <v>-</v>
      </c>
      <c r="N406" s="48">
        <f t="shared" si="62"/>
        <v>0</v>
      </c>
    </row>
    <row r="407" spans="1:14" x14ac:dyDescent="0.25">
      <c r="A407" s="52">
        <v>406</v>
      </c>
      <c r="B407" s="48" t="s">
        <v>2</v>
      </c>
      <c r="C407" s="48" t="s">
        <v>2</v>
      </c>
      <c r="D407" s="13" t="s">
        <v>2</v>
      </c>
      <c r="E407" s="133">
        <v>1704000</v>
      </c>
      <c r="F407" s="49">
        <f t="shared" si="59"/>
        <v>0</v>
      </c>
      <c r="G407" s="49">
        <f t="shared" si="60"/>
        <v>406</v>
      </c>
      <c r="H407" s="48">
        <f t="shared" si="63"/>
        <v>568</v>
      </c>
      <c r="I407" s="50">
        <f>IF($D407="-",0,'STOCK ITEMS'!N437)</f>
        <v>0</v>
      </c>
      <c r="J407" s="50">
        <f>IF($D407="-",0,'STOCK ITEMS'!O437)</f>
        <v>0</v>
      </c>
      <c r="K407" s="50">
        <f>IF($D407="-",0,'STOCK ITEMS'!P437)</f>
        <v>0</v>
      </c>
      <c r="L407" s="51">
        <f>IF($D407="-",0,'STOCK ITEMS'!B437)</f>
        <v>0</v>
      </c>
      <c r="M407" s="48" t="str">
        <f t="shared" si="61"/>
        <v>-</v>
      </c>
      <c r="N407" s="48">
        <f t="shared" si="62"/>
        <v>0</v>
      </c>
    </row>
    <row r="408" spans="1:14" x14ac:dyDescent="0.25">
      <c r="A408" s="52">
        <v>407</v>
      </c>
      <c r="B408" s="48" t="s">
        <v>2</v>
      </c>
      <c r="C408" s="48" t="s">
        <v>2</v>
      </c>
      <c r="D408" s="13" t="s">
        <v>2</v>
      </c>
      <c r="E408" s="133">
        <v>1701000</v>
      </c>
      <c r="F408" s="49">
        <f t="shared" si="59"/>
        <v>0</v>
      </c>
      <c r="G408" s="49">
        <f t="shared" si="60"/>
        <v>407</v>
      </c>
      <c r="H408" s="48">
        <f t="shared" si="63"/>
        <v>567</v>
      </c>
      <c r="I408" s="50">
        <f>IF($D408="-",0,'STOCK ITEMS'!N438)</f>
        <v>0</v>
      </c>
      <c r="J408" s="50">
        <f>IF($D408="-",0,'STOCK ITEMS'!O438)</f>
        <v>0</v>
      </c>
      <c r="K408" s="50">
        <f>IF($D408="-",0,'STOCK ITEMS'!P438)</f>
        <v>0</v>
      </c>
      <c r="L408" s="51">
        <f>IF($D408="-",0,'STOCK ITEMS'!B438)</f>
        <v>0</v>
      </c>
      <c r="M408" s="48" t="str">
        <f t="shared" si="61"/>
        <v>-</v>
      </c>
      <c r="N408" s="48">
        <f t="shared" si="62"/>
        <v>0</v>
      </c>
    </row>
    <row r="409" spans="1:14" x14ac:dyDescent="0.25">
      <c r="A409" s="52">
        <v>408</v>
      </c>
      <c r="B409" s="48" t="s">
        <v>2</v>
      </c>
      <c r="C409" s="48" t="s">
        <v>2</v>
      </c>
      <c r="D409" s="13" t="s">
        <v>2</v>
      </c>
      <c r="E409" s="133">
        <v>1698000</v>
      </c>
      <c r="F409" s="49">
        <f t="shared" si="59"/>
        <v>0</v>
      </c>
      <c r="G409" s="49">
        <f t="shared" si="60"/>
        <v>408</v>
      </c>
      <c r="H409" s="48">
        <f t="shared" si="63"/>
        <v>566</v>
      </c>
      <c r="I409" s="50">
        <f>IF($D409="-",0,'STOCK ITEMS'!N439)</f>
        <v>0</v>
      </c>
      <c r="J409" s="50">
        <f>IF($D409="-",0,'STOCK ITEMS'!O439)</f>
        <v>0</v>
      </c>
      <c r="K409" s="50">
        <f>IF($D409="-",0,'STOCK ITEMS'!P439)</f>
        <v>0</v>
      </c>
      <c r="L409" s="51">
        <f>IF($D409="-",0,'STOCK ITEMS'!B439)</f>
        <v>0</v>
      </c>
      <c r="M409" s="48" t="str">
        <f t="shared" si="61"/>
        <v>-</v>
      </c>
      <c r="N409" s="48">
        <f t="shared" si="62"/>
        <v>0</v>
      </c>
    </row>
    <row r="410" spans="1:14" x14ac:dyDescent="0.25">
      <c r="A410" s="52">
        <v>409</v>
      </c>
      <c r="B410" s="48" t="s">
        <v>2</v>
      </c>
      <c r="C410" s="48" t="s">
        <v>2</v>
      </c>
      <c r="D410" s="13" t="s">
        <v>2</v>
      </c>
      <c r="E410" s="133">
        <v>1695000</v>
      </c>
      <c r="F410" s="49">
        <f t="shared" si="59"/>
        <v>0</v>
      </c>
      <c r="G410" s="49">
        <f t="shared" si="60"/>
        <v>409</v>
      </c>
      <c r="H410" s="48">
        <f t="shared" si="63"/>
        <v>565</v>
      </c>
      <c r="I410" s="50">
        <f>IF($D410="-",0,'STOCK ITEMS'!N440)</f>
        <v>0</v>
      </c>
      <c r="J410" s="50">
        <f>IF($D410="-",0,'STOCK ITEMS'!O440)</f>
        <v>0</v>
      </c>
      <c r="K410" s="50">
        <f>IF($D410="-",0,'STOCK ITEMS'!P440)</f>
        <v>0</v>
      </c>
      <c r="L410" s="51">
        <f>IF($D410="-",0,'STOCK ITEMS'!B440)</f>
        <v>0</v>
      </c>
      <c r="M410" s="48" t="str">
        <f t="shared" si="61"/>
        <v>-</v>
      </c>
      <c r="N410" s="48">
        <f t="shared" si="62"/>
        <v>0</v>
      </c>
    </row>
    <row r="411" spans="1:14" x14ac:dyDescent="0.25">
      <c r="A411" s="52">
        <v>410</v>
      </c>
      <c r="B411" s="48" t="s">
        <v>2</v>
      </c>
      <c r="C411" s="48" t="s">
        <v>2</v>
      </c>
      <c r="D411" s="13" t="s">
        <v>2</v>
      </c>
      <c r="E411" s="133">
        <v>1692000</v>
      </c>
      <c r="F411" s="49">
        <f t="shared" si="59"/>
        <v>0</v>
      </c>
      <c r="G411" s="49">
        <f t="shared" si="60"/>
        <v>410</v>
      </c>
      <c r="H411" s="48">
        <f t="shared" si="63"/>
        <v>564</v>
      </c>
      <c r="I411" s="50">
        <f>IF($D411="-",0,'STOCK ITEMS'!N441)</f>
        <v>0</v>
      </c>
      <c r="J411" s="50">
        <f>IF($D411="-",0,'STOCK ITEMS'!O441)</f>
        <v>0</v>
      </c>
      <c r="K411" s="50">
        <f>IF($D411="-",0,'STOCK ITEMS'!P441)</f>
        <v>0</v>
      </c>
      <c r="L411" s="51">
        <f>IF($D411="-",0,'STOCK ITEMS'!B441)</f>
        <v>0</v>
      </c>
      <c r="M411" s="48" t="str">
        <f t="shared" si="61"/>
        <v>-</v>
      </c>
      <c r="N411" s="48">
        <f t="shared" si="62"/>
        <v>0</v>
      </c>
    </row>
    <row r="412" spans="1:14" x14ac:dyDescent="0.25">
      <c r="A412" s="52">
        <v>411</v>
      </c>
      <c r="B412" s="48" t="s">
        <v>2</v>
      </c>
      <c r="C412" s="48" t="s">
        <v>2</v>
      </c>
      <c r="D412" s="13" t="s">
        <v>2</v>
      </c>
      <c r="E412" s="133">
        <v>1689000</v>
      </c>
      <c r="F412" s="49">
        <f t="shared" si="59"/>
        <v>0</v>
      </c>
      <c r="G412" s="49">
        <f t="shared" si="60"/>
        <v>411</v>
      </c>
      <c r="H412" s="48">
        <f t="shared" si="63"/>
        <v>563</v>
      </c>
      <c r="I412" s="50">
        <f>IF($D412="-",0,'STOCK ITEMS'!N442)</f>
        <v>0</v>
      </c>
      <c r="J412" s="50">
        <f>IF($D412="-",0,'STOCK ITEMS'!O442)</f>
        <v>0</v>
      </c>
      <c r="K412" s="50">
        <f>IF($D412="-",0,'STOCK ITEMS'!P442)</f>
        <v>0</v>
      </c>
      <c r="L412" s="51">
        <f>IF($D412="-",0,'STOCK ITEMS'!B442)</f>
        <v>0</v>
      </c>
      <c r="M412" s="48" t="str">
        <f t="shared" si="61"/>
        <v>-</v>
      </c>
      <c r="N412" s="48">
        <f t="shared" si="62"/>
        <v>0</v>
      </c>
    </row>
    <row r="413" spans="1:14" x14ac:dyDescent="0.25">
      <c r="A413" s="52">
        <v>412</v>
      </c>
      <c r="B413" s="48" t="s">
        <v>2</v>
      </c>
      <c r="C413" s="48" t="s">
        <v>2</v>
      </c>
      <c r="D413" s="13" t="s">
        <v>2</v>
      </c>
      <c r="E413" s="133">
        <v>1686000</v>
      </c>
      <c r="F413" s="49">
        <f t="shared" si="59"/>
        <v>0</v>
      </c>
      <c r="G413" s="49">
        <f t="shared" si="60"/>
        <v>412</v>
      </c>
      <c r="H413" s="48">
        <f t="shared" si="63"/>
        <v>562</v>
      </c>
      <c r="I413" s="50">
        <f>IF($D413="-",0,'STOCK ITEMS'!N443)</f>
        <v>0</v>
      </c>
      <c r="J413" s="50">
        <f>IF($D413="-",0,'STOCK ITEMS'!O443)</f>
        <v>0</v>
      </c>
      <c r="K413" s="50">
        <f>IF($D413="-",0,'STOCK ITEMS'!P443)</f>
        <v>0</v>
      </c>
      <c r="L413" s="51">
        <f>IF($D413="-",0,'STOCK ITEMS'!B443)</f>
        <v>0</v>
      </c>
      <c r="M413" s="48" t="str">
        <f t="shared" si="61"/>
        <v>-</v>
      </c>
      <c r="N413" s="48">
        <f t="shared" si="62"/>
        <v>0</v>
      </c>
    </row>
    <row r="414" spans="1:14" x14ac:dyDescent="0.25">
      <c r="A414" s="52">
        <v>413</v>
      </c>
      <c r="B414" s="48" t="s">
        <v>2</v>
      </c>
      <c r="C414" s="48" t="s">
        <v>2</v>
      </c>
      <c r="D414" s="13" t="s">
        <v>2</v>
      </c>
      <c r="E414" s="133">
        <v>1683000</v>
      </c>
      <c r="F414" s="49">
        <f t="shared" si="59"/>
        <v>0</v>
      </c>
      <c r="G414" s="49">
        <f t="shared" si="60"/>
        <v>413</v>
      </c>
      <c r="H414" s="48">
        <f t="shared" si="63"/>
        <v>561</v>
      </c>
      <c r="I414" s="50">
        <f>IF($D414="-",0,'STOCK ITEMS'!N444)</f>
        <v>0</v>
      </c>
      <c r="J414" s="50">
        <f>IF($D414="-",0,'STOCK ITEMS'!O444)</f>
        <v>0</v>
      </c>
      <c r="K414" s="50">
        <f>IF($D414="-",0,'STOCK ITEMS'!P444)</f>
        <v>0</v>
      </c>
      <c r="L414" s="51">
        <f>IF($D414="-",0,'STOCK ITEMS'!B444)</f>
        <v>0</v>
      </c>
      <c r="M414" s="48" t="str">
        <f t="shared" si="61"/>
        <v>-</v>
      </c>
      <c r="N414" s="48">
        <f t="shared" si="62"/>
        <v>0</v>
      </c>
    </row>
    <row r="415" spans="1:14" x14ac:dyDescent="0.25">
      <c r="A415" s="52">
        <v>414</v>
      </c>
      <c r="B415" s="48" t="s">
        <v>2</v>
      </c>
      <c r="C415" s="48" t="s">
        <v>2</v>
      </c>
      <c r="D415" s="13" t="s">
        <v>2</v>
      </c>
      <c r="E415" s="133">
        <v>1680000</v>
      </c>
      <c r="F415" s="49">
        <f t="shared" si="59"/>
        <v>0</v>
      </c>
      <c r="G415" s="49">
        <f t="shared" si="60"/>
        <v>414</v>
      </c>
      <c r="H415" s="48">
        <f t="shared" si="63"/>
        <v>560</v>
      </c>
      <c r="I415" s="50">
        <f>IF($D415="-",0,'STOCK ITEMS'!N445)</f>
        <v>0</v>
      </c>
      <c r="J415" s="50">
        <f>IF($D415="-",0,'STOCK ITEMS'!O445)</f>
        <v>0</v>
      </c>
      <c r="K415" s="50">
        <f>IF($D415="-",0,'STOCK ITEMS'!P445)</f>
        <v>0</v>
      </c>
      <c r="L415" s="51">
        <f>IF($D415="-",0,'STOCK ITEMS'!B445)</f>
        <v>0</v>
      </c>
      <c r="M415" s="48" t="str">
        <f t="shared" si="61"/>
        <v>-</v>
      </c>
      <c r="N415" s="48">
        <f t="shared" si="62"/>
        <v>0</v>
      </c>
    </row>
    <row r="416" spans="1:14" x14ac:dyDescent="0.25">
      <c r="A416" s="52">
        <v>415</v>
      </c>
      <c r="B416" s="48" t="s">
        <v>2</v>
      </c>
      <c r="C416" s="48" t="s">
        <v>2</v>
      </c>
      <c r="D416" s="13" t="s">
        <v>2</v>
      </c>
      <c r="E416" s="133">
        <v>1677000</v>
      </c>
      <c r="F416" s="49">
        <f t="shared" si="59"/>
        <v>0</v>
      </c>
      <c r="G416" s="49">
        <f t="shared" si="60"/>
        <v>415</v>
      </c>
      <c r="H416" s="48">
        <f t="shared" si="63"/>
        <v>559</v>
      </c>
      <c r="I416" s="50">
        <f>IF($D416="-",0,'STOCK ITEMS'!N446)</f>
        <v>0</v>
      </c>
      <c r="J416" s="50">
        <f>IF($D416="-",0,'STOCK ITEMS'!O446)</f>
        <v>0</v>
      </c>
      <c r="K416" s="50">
        <f>IF($D416="-",0,'STOCK ITEMS'!P446)</f>
        <v>0</v>
      </c>
      <c r="L416" s="51">
        <f>IF($D416="-",0,'STOCK ITEMS'!B446)</f>
        <v>0</v>
      </c>
      <c r="M416" s="48" t="str">
        <f t="shared" si="61"/>
        <v>-</v>
      </c>
      <c r="N416" s="48">
        <f t="shared" si="62"/>
        <v>0</v>
      </c>
    </row>
    <row r="417" spans="1:14" x14ac:dyDescent="0.25">
      <c r="A417" s="52">
        <v>416</v>
      </c>
      <c r="B417" s="48" t="s">
        <v>2</v>
      </c>
      <c r="C417" s="48" t="s">
        <v>2</v>
      </c>
      <c r="D417" s="13" t="s">
        <v>2</v>
      </c>
      <c r="E417" s="133">
        <v>1674000</v>
      </c>
      <c r="F417" s="49">
        <f t="shared" si="59"/>
        <v>0</v>
      </c>
      <c r="G417" s="49">
        <f t="shared" si="60"/>
        <v>416</v>
      </c>
      <c r="H417" s="48">
        <f t="shared" si="63"/>
        <v>558</v>
      </c>
      <c r="I417" s="50">
        <f>IF($D417="-",0,'STOCK ITEMS'!N447)</f>
        <v>0</v>
      </c>
      <c r="J417" s="50">
        <f>IF($D417="-",0,'STOCK ITEMS'!O447)</f>
        <v>0</v>
      </c>
      <c r="K417" s="50">
        <f>IF($D417="-",0,'STOCK ITEMS'!P447)</f>
        <v>0</v>
      </c>
      <c r="L417" s="51">
        <f>IF($D417="-",0,'STOCK ITEMS'!B447)</f>
        <v>0</v>
      </c>
      <c r="M417" s="48" t="str">
        <f t="shared" si="61"/>
        <v>-</v>
      </c>
      <c r="N417" s="48">
        <f t="shared" si="62"/>
        <v>0</v>
      </c>
    </row>
    <row r="418" spans="1:14" x14ac:dyDescent="0.25">
      <c r="A418" s="52">
        <v>417</v>
      </c>
      <c r="B418" s="48" t="s">
        <v>2</v>
      </c>
      <c r="C418" s="48" t="s">
        <v>2</v>
      </c>
      <c r="D418" s="13" t="s">
        <v>2</v>
      </c>
      <c r="E418" s="133">
        <v>1671000</v>
      </c>
      <c r="F418" s="49">
        <f t="shared" si="59"/>
        <v>0</v>
      </c>
      <c r="G418" s="49">
        <f t="shared" si="60"/>
        <v>417</v>
      </c>
      <c r="H418" s="48">
        <f t="shared" si="63"/>
        <v>557</v>
      </c>
      <c r="I418" s="50">
        <f>IF($D418="-",0,'STOCK ITEMS'!N448)</f>
        <v>0</v>
      </c>
      <c r="J418" s="50">
        <f>IF($D418="-",0,'STOCK ITEMS'!O448)</f>
        <v>0</v>
      </c>
      <c r="K418" s="50">
        <f>IF($D418="-",0,'STOCK ITEMS'!P448)</f>
        <v>0</v>
      </c>
      <c r="L418" s="51">
        <f>IF($D418="-",0,'STOCK ITEMS'!B448)</f>
        <v>0</v>
      </c>
      <c r="M418" s="48" t="str">
        <f t="shared" si="61"/>
        <v>-</v>
      </c>
      <c r="N418" s="48">
        <f t="shared" si="62"/>
        <v>0</v>
      </c>
    </row>
    <row r="419" spans="1:14" x14ac:dyDescent="0.25">
      <c r="A419" s="52">
        <v>418</v>
      </c>
      <c r="B419" s="48" t="s">
        <v>2</v>
      </c>
      <c r="C419" s="48" t="s">
        <v>2</v>
      </c>
      <c r="D419" s="13" t="s">
        <v>2</v>
      </c>
      <c r="E419" s="133">
        <v>1668000</v>
      </c>
      <c r="F419" s="49">
        <f t="shared" si="59"/>
        <v>0</v>
      </c>
      <c r="G419" s="49">
        <f t="shared" si="60"/>
        <v>418</v>
      </c>
      <c r="H419" s="48">
        <f t="shared" si="63"/>
        <v>556</v>
      </c>
      <c r="I419" s="50">
        <f>IF($D419="-",0,'STOCK ITEMS'!N449)</f>
        <v>0</v>
      </c>
      <c r="J419" s="50">
        <f>IF($D419="-",0,'STOCK ITEMS'!O449)</f>
        <v>0</v>
      </c>
      <c r="K419" s="50">
        <f>IF($D419="-",0,'STOCK ITEMS'!P449)</f>
        <v>0</v>
      </c>
      <c r="L419" s="51">
        <f>IF($D419="-",0,'STOCK ITEMS'!B449)</f>
        <v>0</v>
      </c>
      <c r="M419" s="48" t="str">
        <f t="shared" si="61"/>
        <v>-</v>
      </c>
      <c r="N419" s="48">
        <f t="shared" si="62"/>
        <v>0</v>
      </c>
    </row>
    <row r="420" spans="1:14" x14ac:dyDescent="0.25">
      <c r="A420" s="52">
        <v>419</v>
      </c>
      <c r="B420" s="48" t="s">
        <v>2</v>
      </c>
      <c r="C420" s="48" t="s">
        <v>2</v>
      </c>
      <c r="D420" s="13" t="s">
        <v>2</v>
      </c>
      <c r="E420" s="133">
        <v>1665000</v>
      </c>
      <c r="F420" s="49">
        <f t="shared" si="59"/>
        <v>0</v>
      </c>
      <c r="G420" s="49">
        <f t="shared" si="60"/>
        <v>419</v>
      </c>
      <c r="H420" s="48">
        <f t="shared" si="63"/>
        <v>555</v>
      </c>
      <c r="I420" s="50">
        <f>IF($D420="-",0,'STOCK ITEMS'!N450)</f>
        <v>0</v>
      </c>
      <c r="J420" s="50">
        <f>IF($D420="-",0,'STOCK ITEMS'!O450)</f>
        <v>0</v>
      </c>
      <c r="K420" s="50">
        <f>IF($D420="-",0,'STOCK ITEMS'!P450)</f>
        <v>0</v>
      </c>
      <c r="L420" s="51">
        <f>IF($D420="-",0,'STOCK ITEMS'!B450)</f>
        <v>0</v>
      </c>
      <c r="M420" s="48" t="str">
        <f t="shared" si="61"/>
        <v>-</v>
      </c>
      <c r="N420" s="48">
        <f t="shared" si="62"/>
        <v>0</v>
      </c>
    </row>
    <row r="421" spans="1:14" x14ac:dyDescent="0.25">
      <c r="A421" s="52">
        <v>420</v>
      </c>
      <c r="B421" s="48" t="s">
        <v>2</v>
      </c>
      <c r="C421" s="48" t="s">
        <v>2</v>
      </c>
      <c r="D421" s="13" t="s">
        <v>2</v>
      </c>
      <c r="E421" s="133">
        <v>1662000</v>
      </c>
      <c r="F421" s="49">
        <f t="shared" si="59"/>
        <v>0</v>
      </c>
      <c r="G421" s="49">
        <f t="shared" si="60"/>
        <v>420</v>
      </c>
      <c r="H421" s="48">
        <f t="shared" si="63"/>
        <v>554</v>
      </c>
      <c r="I421" s="50">
        <f>IF($D421="-",0,'STOCK ITEMS'!N451)</f>
        <v>0</v>
      </c>
      <c r="J421" s="50">
        <f>IF($D421="-",0,'STOCK ITEMS'!O451)</f>
        <v>0</v>
      </c>
      <c r="K421" s="50">
        <f>IF($D421="-",0,'STOCK ITEMS'!P451)</f>
        <v>0</v>
      </c>
      <c r="L421" s="51">
        <f>IF($D421="-",0,'STOCK ITEMS'!B451)</f>
        <v>0</v>
      </c>
      <c r="M421" s="48" t="str">
        <f t="shared" si="61"/>
        <v>-</v>
      </c>
      <c r="N421" s="48">
        <f t="shared" si="62"/>
        <v>0</v>
      </c>
    </row>
    <row r="422" spans="1:14" x14ac:dyDescent="0.25">
      <c r="A422" s="52">
        <v>421</v>
      </c>
      <c r="B422" s="48" t="s">
        <v>2</v>
      </c>
      <c r="C422" s="48" t="s">
        <v>2</v>
      </c>
      <c r="D422" s="13" t="s">
        <v>2</v>
      </c>
      <c r="E422" s="133">
        <v>1659000</v>
      </c>
      <c r="F422" s="49">
        <f t="shared" si="59"/>
        <v>0</v>
      </c>
      <c r="G422" s="49">
        <f t="shared" si="60"/>
        <v>421</v>
      </c>
      <c r="H422" s="48">
        <f t="shared" si="63"/>
        <v>553</v>
      </c>
      <c r="I422" s="50">
        <f>IF($D422="-",0,'STOCK ITEMS'!N452)</f>
        <v>0</v>
      </c>
      <c r="J422" s="50">
        <f>IF($D422="-",0,'STOCK ITEMS'!O452)</f>
        <v>0</v>
      </c>
      <c r="K422" s="50">
        <f>IF($D422="-",0,'STOCK ITEMS'!P452)</f>
        <v>0</v>
      </c>
      <c r="L422" s="51">
        <f>IF($D422="-",0,'STOCK ITEMS'!B452)</f>
        <v>0</v>
      </c>
      <c r="M422" s="48" t="str">
        <f t="shared" si="61"/>
        <v>-</v>
      </c>
      <c r="N422" s="48">
        <f t="shared" si="62"/>
        <v>0</v>
      </c>
    </row>
    <row r="423" spans="1:14" x14ac:dyDescent="0.25">
      <c r="A423" s="52">
        <v>422</v>
      </c>
      <c r="B423" s="48" t="s">
        <v>2</v>
      </c>
      <c r="C423" s="48" t="s">
        <v>2</v>
      </c>
      <c r="D423" s="13" t="s">
        <v>2</v>
      </c>
      <c r="E423" s="133">
        <v>1656000</v>
      </c>
      <c r="F423" s="49">
        <f t="shared" si="59"/>
        <v>0</v>
      </c>
      <c r="G423" s="49">
        <f t="shared" si="60"/>
        <v>422</v>
      </c>
      <c r="H423" s="48">
        <f t="shared" si="63"/>
        <v>552</v>
      </c>
      <c r="I423" s="50">
        <f>IF($D423="-",0,'STOCK ITEMS'!N453)</f>
        <v>0</v>
      </c>
      <c r="J423" s="50">
        <f>IF($D423="-",0,'STOCK ITEMS'!O453)</f>
        <v>0</v>
      </c>
      <c r="K423" s="50">
        <f>IF($D423="-",0,'STOCK ITEMS'!P453)</f>
        <v>0</v>
      </c>
      <c r="L423" s="51">
        <f>IF($D423="-",0,'STOCK ITEMS'!B453)</f>
        <v>0</v>
      </c>
      <c r="M423" s="48" t="str">
        <f t="shared" si="61"/>
        <v>-</v>
      </c>
      <c r="N423" s="48">
        <f t="shared" si="62"/>
        <v>0</v>
      </c>
    </row>
    <row r="424" spans="1:14" x14ac:dyDescent="0.25">
      <c r="A424" s="52">
        <v>423</v>
      </c>
      <c r="B424" s="48" t="s">
        <v>2</v>
      </c>
      <c r="C424" s="48" t="s">
        <v>2</v>
      </c>
      <c r="D424" s="13" t="s">
        <v>2</v>
      </c>
      <c r="E424" s="133">
        <v>1653000</v>
      </c>
      <c r="F424" s="49">
        <f t="shared" si="59"/>
        <v>0</v>
      </c>
      <c r="G424" s="49">
        <f t="shared" si="60"/>
        <v>423</v>
      </c>
      <c r="H424" s="48">
        <f t="shared" si="63"/>
        <v>551</v>
      </c>
      <c r="I424" s="50">
        <f>IF($D424="-",0,'STOCK ITEMS'!N454)</f>
        <v>0</v>
      </c>
      <c r="J424" s="50">
        <f>IF($D424="-",0,'STOCK ITEMS'!O454)</f>
        <v>0</v>
      </c>
      <c r="K424" s="50">
        <f>IF($D424="-",0,'STOCK ITEMS'!P454)</f>
        <v>0</v>
      </c>
      <c r="L424" s="51">
        <f>IF($D424="-",0,'STOCK ITEMS'!B454)</f>
        <v>0</v>
      </c>
      <c r="M424" s="48" t="str">
        <f t="shared" si="61"/>
        <v>-</v>
      </c>
      <c r="N424" s="48">
        <f t="shared" si="62"/>
        <v>0</v>
      </c>
    </row>
    <row r="425" spans="1:14" x14ac:dyDescent="0.25">
      <c r="A425" s="52">
        <v>424</v>
      </c>
      <c r="B425" s="48" t="s">
        <v>2</v>
      </c>
      <c r="C425" s="48" t="s">
        <v>2</v>
      </c>
      <c r="D425" s="13" t="s">
        <v>2</v>
      </c>
      <c r="E425" s="133">
        <v>1650000</v>
      </c>
      <c r="F425" s="49">
        <f t="shared" si="59"/>
        <v>0</v>
      </c>
      <c r="G425" s="49">
        <f t="shared" si="60"/>
        <v>424</v>
      </c>
      <c r="H425" s="48">
        <f t="shared" si="63"/>
        <v>550</v>
      </c>
      <c r="I425" s="50">
        <f>IF($D425="-",0,'STOCK ITEMS'!N455)</f>
        <v>0</v>
      </c>
      <c r="J425" s="50">
        <f>IF($D425="-",0,'STOCK ITEMS'!O455)</f>
        <v>0</v>
      </c>
      <c r="K425" s="50">
        <f>IF($D425="-",0,'STOCK ITEMS'!P455)</f>
        <v>0</v>
      </c>
      <c r="L425" s="51">
        <f>IF($D425="-",0,'STOCK ITEMS'!B455)</f>
        <v>0</v>
      </c>
      <c r="M425" s="48" t="str">
        <f t="shared" si="61"/>
        <v>-</v>
      </c>
      <c r="N425" s="48">
        <f t="shared" si="62"/>
        <v>0</v>
      </c>
    </row>
    <row r="426" spans="1:14" x14ac:dyDescent="0.25">
      <c r="A426" s="52">
        <v>425</v>
      </c>
      <c r="B426" s="48" t="s">
        <v>2</v>
      </c>
      <c r="C426" s="48" t="s">
        <v>2</v>
      </c>
      <c r="D426" s="13" t="s">
        <v>2</v>
      </c>
      <c r="E426" s="133">
        <v>1647000</v>
      </c>
      <c r="F426" s="49">
        <f t="shared" si="59"/>
        <v>0</v>
      </c>
      <c r="G426" s="49">
        <f t="shared" si="60"/>
        <v>425</v>
      </c>
      <c r="H426" s="48">
        <f t="shared" si="63"/>
        <v>549</v>
      </c>
      <c r="I426" s="50">
        <f>IF($D426="-",0,'STOCK ITEMS'!N456)</f>
        <v>0</v>
      </c>
      <c r="J426" s="50">
        <f>IF($D426="-",0,'STOCK ITEMS'!O456)</f>
        <v>0</v>
      </c>
      <c r="K426" s="50">
        <f>IF($D426="-",0,'STOCK ITEMS'!P456)</f>
        <v>0</v>
      </c>
      <c r="L426" s="51">
        <f>IF($D426="-",0,'STOCK ITEMS'!B456)</f>
        <v>0</v>
      </c>
      <c r="M426" s="48" t="str">
        <f t="shared" si="61"/>
        <v>-</v>
      </c>
      <c r="N426" s="48">
        <f t="shared" si="62"/>
        <v>0</v>
      </c>
    </row>
    <row r="427" spans="1:14" x14ac:dyDescent="0.25">
      <c r="A427" s="52">
        <v>426</v>
      </c>
      <c r="B427" s="48" t="s">
        <v>2</v>
      </c>
      <c r="C427" s="48" t="s">
        <v>2</v>
      </c>
      <c r="D427" s="13" t="s">
        <v>2</v>
      </c>
      <c r="E427" s="133">
        <v>1644000</v>
      </c>
      <c r="F427" s="49">
        <f t="shared" si="59"/>
        <v>0</v>
      </c>
      <c r="G427" s="49">
        <f t="shared" si="60"/>
        <v>426</v>
      </c>
      <c r="H427" s="48">
        <f t="shared" si="63"/>
        <v>548</v>
      </c>
      <c r="I427" s="50">
        <f>IF($D427="-",0,'STOCK ITEMS'!N457)</f>
        <v>0</v>
      </c>
      <c r="J427" s="50">
        <f>IF($D427="-",0,'STOCK ITEMS'!O457)</f>
        <v>0</v>
      </c>
      <c r="K427" s="50">
        <f>IF($D427="-",0,'STOCK ITEMS'!P457)</f>
        <v>0</v>
      </c>
      <c r="L427" s="51">
        <f>IF($D427="-",0,'STOCK ITEMS'!B457)</f>
        <v>0</v>
      </c>
      <c r="M427" s="48" t="str">
        <f t="shared" si="61"/>
        <v>-</v>
      </c>
      <c r="N427" s="48">
        <f t="shared" si="62"/>
        <v>0</v>
      </c>
    </row>
    <row r="428" spans="1:14" x14ac:dyDescent="0.25">
      <c r="A428" s="52">
        <v>427</v>
      </c>
      <c r="B428" s="48" t="s">
        <v>2</v>
      </c>
      <c r="C428" s="48" t="s">
        <v>2</v>
      </c>
      <c r="D428" s="13" t="s">
        <v>2</v>
      </c>
      <c r="E428" s="133">
        <v>1641000</v>
      </c>
      <c r="F428" s="49">
        <f t="shared" si="59"/>
        <v>0</v>
      </c>
      <c r="G428" s="49">
        <f t="shared" si="60"/>
        <v>427</v>
      </c>
      <c r="H428" s="48">
        <f t="shared" si="63"/>
        <v>547</v>
      </c>
      <c r="I428" s="50">
        <f>IF($D428="-",0,'STOCK ITEMS'!N458)</f>
        <v>0</v>
      </c>
      <c r="J428" s="50">
        <f>IF($D428="-",0,'STOCK ITEMS'!O458)</f>
        <v>0</v>
      </c>
      <c r="K428" s="50">
        <f>IF($D428="-",0,'STOCK ITEMS'!P458)</f>
        <v>0</v>
      </c>
      <c r="L428" s="51">
        <f>IF($D428="-",0,'STOCK ITEMS'!B458)</f>
        <v>0</v>
      </c>
      <c r="M428" s="48" t="str">
        <f t="shared" si="61"/>
        <v>-</v>
      </c>
      <c r="N428" s="48">
        <f t="shared" si="62"/>
        <v>0</v>
      </c>
    </row>
    <row r="429" spans="1:14" x14ac:dyDescent="0.25">
      <c r="A429" s="52">
        <v>428</v>
      </c>
      <c r="B429" s="48" t="s">
        <v>2</v>
      </c>
      <c r="C429" s="48" t="s">
        <v>2</v>
      </c>
      <c r="D429" s="13" t="s">
        <v>2</v>
      </c>
      <c r="E429" s="133">
        <v>1638000</v>
      </c>
      <c r="F429" s="49">
        <f t="shared" si="59"/>
        <v>0</v>
      </c>
      <c r="G429" s="49">
        <f t="shared" si="60"/>
        <v>428</v>
      </c>
      <c r="H429" s="48">
        <f t="shared" si="63"/>
        <v>546</v>
      </c>
      <c r="I429" s="50">
        <f>IF($D429="-",0,'STOCK ITEMS'!N459)</f>
        <v>0</v>
      </c>
      <c r="J429" s="50">
        <f>IF($D429="-",0,'STOCK ITEMS'!O459)</f>
        <v>0</v>
      </c>
      <c r="K429" s="50">
        <f>IF($D429="-",0,'STOCK ITEMS'!P459)</f>
        <v>0</v>
      </c>
      <c r="L429" s="51">
        <f>IF($D429="-",0,'STOCK ITEMS'!B459)</f>
        <v>0</v>
      </c>
      <c r="M429" s="48" t="str">
        <f t="shared" si="61"/>
        <v>-</v>
      </c>
      <c r="N429" s="48">
        <f t="shared" si="62"/>
        <v>0</v>
      </c>
    </row>
    <row r="430" spans="1:14" x14ac:dyDescent="0.25">
      <c r="A430" s="52">
        <v>429</v>
      </c>
      <c r="B430" s="48" t="s">
        <v>2</v>
      </c>
      <c r="C430" s="48" t="s">
        <v>2</v>
      </c>
      <c r="D430" s="13" t="s">
        <v>2</v>
      </c>
      <c r="E430" s="133">
        <v>1635000</v>
      </c>
      <c r="F430" s="49">
        <f t="shared" si="59"/>
        <v>0</v>
      </c>
      <c r="G430" s="49">
        <f t="shared" si="60"/>
        <v>429</v>
      </c>
      <c r="H430" s="48">
        <f t="shared" si="63"/>
        <v>545</v>
      </c>
      <c r="I430" s="50">
        <f>IF($D430="-",0,'STOCK ITEMS'!N460)</f>
        <v>0</v>
      </c>
      <c r="J430" s="50">
        <f>IF($D430="-",0,'STOCK ITEMS'!O460)</f>
        <v>0</v>
      </c>
      <c r="K430" s="50">
        <f>IF($D430="-",0,'STOCK ITEMS'!P460)</f>
        <v>0</v>
      </c>
      <c r="L430" s="51">
        <f>IF($D430="-",0,'STOCK ITEMS'!B460)</f>
        <v>0</v>
      </c>
      <c r="M430" s="48" t="str">
        <f t="shared" si="61"/>
        <v>-</v>
      </c>
      <c r="N430" s="48">
        <f t="shared" si="62"/>
        <v>0</v>
      </c>
    </row>
    <row r="431" spans="1:14" x14ac:dyDescent="0.25">
      <c r="A431" s="52">
        <v>430</v>
      </c>
      <c r="B431" s="48" t="s">
        <v>2</v>
      </c>
      <c r="C431" s="48" t="s">
        <v>2</v>
      </c>
      <c r="D431" s="13" t="s">
        <v>2</v>
      </c>
      <c r="E431" s="133">
        <v>1632000</v>
      </c>
      <c r="F431" s="49">
        <f t="shared" si="59"/>
        <v>0</v>
      </c>
      <c r="G431" s="49">
        <f t="shared" si="60"/>
        <v>430</v>
      </c>
      <c r="H431" s="48">
        <f t="shared" si="63"/>
        <v>544</v>
      </c>
      <c r="I431" s="50">
        <f>IF($D431="-",0,'STOCK ITEMS'!N461)</f>
        <v>0</v>
      </c>
      <c r="J431" s="50">
        <f>IF($D431="-",0,'STOCK ITEMS'!O461)</f>
        <v>0</v>
      </c>
      <c r="K431" s="50">
        <f>IF($D431="-",0,'STOCK ITEMS'!P461)</f>
        <v>0</v>
      </c>
      <c r="L431" s="51">
        <f>IF($D431="-",0,'STOCK ITEMS'!B461)</f>
        <v>0</v>
      </c>
      <c r="M431" s="48" t="str">
        <f t="shared" si="61"/>
        <v>-</v>
      </c>
      <c r="N431" s="48">
        <f t="shared" si="62"/>
        <v>0</v>
      </c>
    </row>
    <row r="432" spans="1:14" x14ac:dyDescent="0.25">
      <c r="A432" s="52">
        <v>431</v>
      </c>
      <c r="B432" s="48" t="s">
        <v>2</v>
      </c>
      <c r="C432" s="48" t="s">
        <v>2</v>
      </c>
      <c r="D432" s="13" t="s">
        <v>2</v>
      </c>
      <c r="E432" s="133">
        <v>1629000</v>
      </c>
      <c r="F432" s="49">
        <f t="shared" si="59"/>
        <v>0</v>
      </c>
      <c r="G432" s="49">
        <f t="shared" si="60"/>
        <v>431</v>
      </c>
      <c r="H432" s="48">
        <f t="shared" si="63"/>
        <v>543</v>
      </c>
      <c r="I432" s="50">
        <f>IF($D432="-",0,'STOCK ITEMS'!N462)</f>
        <v>0</v>
      </c>
      <c r="J432" s="50">
        <f>IF($D432="-",0,'STOCK ITEMS'!O462)</f>
        <v>0</v>
      </c>
      <c r="K432" s="50">
        <f>IF($D432="-",0,'STOCK ITEMS'!P462)</f>
        <v>0</v>
      </c>
      <c r="L432" s="51">
        <f>IF($D432="-",0,'STOCK ITEMS'!B462)</f>
        <v>0</v>
      </c>
      <c r="M432" s="48" t="str">
        <f t="shared" si="61"/>
        <v>-</v>
      </c>
      <c r="N432" s="48">
        <f t="shared" si="62"/>
        <v>0</v>
      </c>
    </row>
    <row r="433" spans="1:14" x14ac:dyDescent="0.25">
      <c r="A433" s="52">
        <v>432</v>
      </c>
      <c r="B433" s="48" t="s">
        <v>2</v>
      </c>
      <c r="C433" s="48" t="s">
        <v>2</v>
      </c>
      <c r="D433" s="13" t="s">
        <v>2</v>
      </c>
      <c r="E433" s="133">
        <v>1626000</v>
      </c>
      <c r="F433" s="49">
        <f t="shared" si="59"/>
        <v>0</v>
      </c>
      <c r="G433" s="49">
        <f t="shared" si="60"/>
        <v>432</v>
      </c>
      <c r="H433" s="48">
        <f t="shared" si="63"/>
        <v>542</v>
      </c>
      <c r="I433" s="50">
        <f>IF($D433="-",0,'STOCK ITEMS'!N463)</f>
        <v>0</v>
      </c>
      <c r="J433" s="50">
        <f>IF($D433="-",0,'STOCK ITEMS'!O463)</f>
        <v>0</v>
      </c>
      <c r="K433" s="50">
        <f>IF($D433="-",0,'STOCK ITEMS'!P463)</f>
        <v>0</v>
      </c>
      <c r="L433" s="51">
        <f>IF($D433="-",0,'STOCK ITEMS'!B463)</f>
        <v>0</v>
      </c>
      <c r="M433" s="48" t="str">
        <f t="shared" si="61"/>
        <v>-</v>
      </c>
      <c r="N433" s="48">
        <f t="shared" si="62"/>
        <v>0</v>
      </c>
    </row>
    <row r="434" spans="1:14" x14ac:dyDescent="0.25">
      <c r="A434" s="52">
        <v>433</v>
      </c>
      <c r="B434" s="48" t="s">
        <v>2</v>
      </c>
      <c r="C434" s="48" t="s">
        <v>2</v>
      </c>
      <c r="D434" s="13" t="s">
        <v>2</v>
      </c>
      <c r="E434" s="133">
        <v>1623000</v>
      </c>
      <c r="F434" s="49">
        <f t="shared" si="59"/>
        <v>0</v>
      </c>
      <c r="G434" s="49">
        <f t="shared" si="60"/>
        <v>433</v>
      </c>
      <c r="H434" s="48">
        <f t="shared" si="63"/>
        <v>541</v>
      </c>
      <c r="I434" s="50">
        <f>IF($D434="-",0,'STOCK ITEMS'!N464)</f>
        <v>0</v>
      </c>
      <c r="J434" s="50">
        <f>IF($D434="-",0,'STOCK ITEMS'!O464)</f>
        <v>0</v>
      </c>
      <c r="K434" s="50">
        <f>IF($D434="-",0,'STOCK ITEMS'!P464)</f>
        <v>0</v>
      </c>
      <c r="L434" s="51">
        <f>IF($D434="-",0,'STOCK ITEMS'!B464)</f>
        <v>0</v>
      </c>
      <c r="M434" s="48" t="str">
        <f t="shared" si="61"/>
        <v>-</v>
      </c>
      <c r="N434" s="48">
        <f t="shared" si="62"/>
        <v>0</v>
      </c>
    </row>
    <row r="435" spans="1:14" x14ac:dyDescent="0.25">
      <c r="A435" s="52">
        <v>434</v>
      </c>
      <c r="B435" s="48" t="s">
        <v>2</v>
      </c>
      <c r="C435" s="48" t="s">
        <v>2</v>
      </c>
      <c r="D435" s="13" t="s">
        <v>2</v>
      </c>
      <c r="E435" s="133">
        <v>1620000</v>
      </c>
      <c r="F435" s="49">
        <f t="shared" si="59"/>
        <v>0</v>
      </c>
      <c r="G435" s="49">
        <f t="shared" si="60"/>
        <v>434</v>
      </c>
      <c r="H435" s="48">
        <f t="shared" si="63"/>
        <v>540</v>
      </c>
      <c r="I435" s="50">
        <f>IF($D435="-",0,'STOCK ITEMS'!N465)</f>
        <v>0</v>
      </c>
      <c r="J435" s="50">
        <f>IF($D435="-",0,'STOCK ITEMS'!O465)</f>
        <v>0</v>
      </c>
      <c r="K435" s="50">
        <f>IF($D435="-",0,'STOCK ITEMS'!P465)</f>
        <v>0</v>
      </c>
      <c r="L435" s="51">
        <f>IF($D435="-",0,'STOCK ITEMS'!B465)</f>
        <v>0</v>
      </c>
      <c r="M435" s="48" t="str">
        <f t="shared" si="61"/>
        <v>-</v>
      </c>
      <c r="N435" s="48">
        <f t="shared" si="62"/>
        <v>0</v>
      </c>
    </row>
    <row r="436" spans="1:14" x14ac:dyDescent="0.25">
      <c r="A436" s="52">
        <v>435</v>
      </c>
      <c r="B436" s="48" t="s">
        <v>2</v>
      </c>
      <c r="C436" s="48" t="s">
        <v>2</v>
      </c>
      <c r="D436" s="13" t="s">
        <v>2</v>
      </c>
      <c r="E436" s="133">
        <v>1617000</v>
      </c>
      <c r="F436" s="49">
        <f t="shared" ref="F436:F499" si="64">IF(D436="-",0,E436)</f>
        <v>0</v>
      </c>
      <c r="G436" s="49">
        <f t="shared" ref="G436:G499" si="65">F436+A436</f>
        <v>435</v>
      </c>
      <c r="H436" s="48">
        <f t="shared" si="63"/>
        <v>539</v>
      </c>
      <c r="I436" s="50">
        <f>IF($D436="-",0,'STOCK ITEMS'!N466)</f>
        <v>0</v>
      </c>
      <c r="J436" s="50">
        <f>IF($D436="-",0,'STOCK ITEMS'!O466)</f>
        <v>0</v>
      </c>
      <c r="K436" s="50">
        <f>IF($D436="-",0,'STOCK ITEMS'!P466)</f>
        <v>0</v>
      </c>
      <c r="L436" s="51">
        <f>IF($D436="-",0,'STOCK ITEMS'!B466)</f>
        <v>0</v>
      </c>
      <c r="M436" s="48" t="str">
        <f t="shared" ref="M436:M499" si="66">D436</f>
        <v>-</v>
      </c>
      <c r="N436" s="48">
        <f t="shared" ref="N436:N499" si="67">IF(L436&lt;1,0,J436/I436)</f>
        <v>0</v>
      </c>
    </row>
    <row r="437" spans="1:14" x14ac:dyDescent="0.25">
      <c r="A437" s="52">
        <v>436</v>
      </c>
      <c r="B437" s="48" t="s">
        <v>2</v>
      </c>
      <c r="C437" s="48" t="s">
        <v>2</v>
      </c>
      <c r="D437" s="13" t="s">
        <v>2</v>
      </c>
      <c r="E437" s="133">
        <v>1614000</v>
      </c>
      <c r="F437" s="49">
        <f t="shared" si="64"/>
        <v>0</v>
      </c>
      <c r="G437" s="49">
        <f t="shared" si="65"/>
        <v>436</v>
      </c>
      <c r="H437" s="48">
        <f t="shared" si="63"/>
        <v>538</v>
      </c>
      <c r="I437" s="50">
        <f>IF($D437="-",0,'STOCK ITEMS'!N467)</f>
        <v>0</v>
      </c>
      <c r="J437" s="50">
        <f>IF($D437="-",0,'STOCK ITEMS'!O467)</f>
        <v>0</v>
      </c>
      <c r="K437" s="50">
        <f>IF($D437="-",0,'STOCK ITEMS'!P467)</f>
        <v>0</v>
      </c>
      <c r="L437" s="51">
        <f>IF($D437="-",0,'STOCK ITEMS'!B467)</f>
        <v>0</v>
      </c>
      <c r="M437" s="48" t="str">
        <f t="shared" si="66"/>
        <v>-</v>
      </c>
      <c r="N437" s="48">
        <f t="shared" si="67"/>
        <v>0</v>
      </c>
    </row>
    <row r="438" spans="1:14" x14ac:dyDescent="0.25">
      <c r="A438" s="52">
        <v>437</v>
      </c>
      <c r="B438" s="48" t="s">
        <v>2</v>
      </c>
      <c r="C438" s="48" t="s">
        <v>2</v>
      </c>
      <c r="D438" s="13" t="s">
        <v>2</v>
      </c>
      <c r="E438" s="133">
        <v>1611000</v>
      </c>
      <c r="F438" s="49">
        <f t="shared" si="64"/>
        <v>0</v>
      </c>
      <c r="G438" s="49">
        <f t="shared" si="65"/>
        <v>437</v>
      </c>
      <c r="H438" s="48">
        <f t="shared" si="63"/>
        <v>537</v>
      </c>
      <c r="I438" s="50">
        <f>IF($D438="-",0,'STOCK ITEMS'!N468)</f>
        <v>0</v>
      </c>
      <c r="J438" s="50">
        <f>IF($D438="-",0,'STOCK ITEMS'!O468)</f>
        <v>0</v>
      </c>
      <c r="K438" s="50">
        <f>IF($D438="-",0,'STOCK ITEMS'!P468)</f>
        <v>0</v>
      </c>
      <c r="L438" s="51">
        <f>IF($D438="-",0,'STOCK ITEMS'!B468)</f>
        <v>0</v>
      </c>
      <c r="M438" s="48" t="str">
        <f t="shared" si="66"/>
        <v>-</v>
      </c>
      <c r="N438" s="48">
        <f t="shared" si="67"/>
        <v>0</v>
      </c>
    </row>
    <row r="439" spans="1:14" x14ac:dyDescent="0.25">
      <c r="A439" s="52">
        <v>438</v>
      </c>
      <c r="B439" s="48" t="s">
        <v>2</v>
      </c>
      <c r="C439" s="48" t="s">
        <v>2</v>
      </c>
      <c r="D439" s="13" t="s">
        <v>2</v>
      </c>
      <c r="E439" s="133">
        <v>1608000</v>
      </c>
      <c r="F439" s="49">
        <f t="shared" si="64"/>
        <v>0</v>
      </c>
      <c r="G439" s="49">
        <f t="shared" si="65"/>
        <v>438</v>
      </c>
      <c r="H439" s="48">
        <f t="shared" si="63"/>
        <v>536</v>
      </c>
      <c r="I439" s="50">
        <f>IF($D439="-",0,'STOCK ITEMS'!N469)</f>
        <v>0</v>
      </c>
      <c r="J439" s="50">
        <f>IF($D439="-",0,'STOCK ITEMS'!O469)</f>
        <v>0</v>
      </c>
      <c r="K439" s="50">
        <f>IF($D439="-",0,'STOCK ITEMS'!P469)</f>
        <v>0</v>
      </c>
      <c r="L439" s="51">
        <f>IF($D439="-",0,'STOCK ITEMS'!B469)</f>
        <v>0</v>
      </c>
      <c r="M439" s="48" t="str">
        <f t="shared" si="66"/>
        <v>-</v>
      </c>
      <c r="N439" s="48">
        <f t="shared" si="67"/>
        <v>0</v>
      </c>
    </row>
    <row r="440" spans="1:14" x14ac:dyDescent="0.25">
      <c r="A440" s="52">
        <v>439</v>
      </c>
      <c r="B440" s="48" t="s">
        <v>2</v>
      </c>
      <c r="C440" s="48" t="s">
        <v>2</v>
      </c>
      <c r="D440" s="13" t="s">
        <v>2</v>
      </c>
      <c r="E440" s="133">
        <v>1605000</v>
      </c>
      <c r="F440" s="49">
        <f t="shared" si="64"/>
        <v>0</v>
      </c>
      <c r="G440" s="49">
        <f t="shared" si="65"/>
        <v>439</v>
      </c>
      <c r="H440" s="48">
        <f t="shared" si="63"/>
        <v>535</v>
      </c>
      <c r="I440" s="50">
        <f>IF($D440="-",0,'STOCK ITEMS'!N470)</f>
        <v>0</v>
      </c>
      <c r="J440" s="50">
        <f>IF($D440="-",0,'STOCK ITEMS'!O470)</f>
        <v>0</v>
      </c>
      <c r="K440" s="50">
        <f>IF($D440="-",0,'STOCK ITEMS'!P470)</f>
        <v>0</v>
      </c>
      <c r="L440" s="51">
        <f>IF($D440="-",0,'STOCK ITEMS'!B470)</f>
        <v>0</v>
      </c>
      <c r="M440" s="48" t="str">
        <f t="shared" si="66"/>
        <v>-</v>
      </c>
      <c r="N440" s="48">
        <f t="shared" si="67"/>
        <v>0</v>
      </c>
    </row>
    <row r="441" spans="1:14" x14ac:dyDescent="0.25">
      <c r="A441" s="52">
        <v>440</v>
      </c>
      <c r="B441" s="48" t="s">
        <v>2</v>
      </c>
      <c r="C441" s="48" t="s">
        <v>2</v>
      </c>
      <c r="D441" s="13" t="s">
        <v>2</v>
      </c>
      <c r="E441" s="133">
        <v>1602000</v>
      </c>
      <c r="F441" s="49">
        <f t="shared" si="64"/>
        <v>0</v>
      </c>
      <c r="G441" s="49">
        <f t="shared" si="65"/>
        <v>440</v>
      </c>
      <c r="H441" s="48">
        <f t="shared" si="63"/>
        <v>534</v>
      </c>
      <c r="I441" s="50">
        <f>IF($D441="-",0,'STOCK ITEMS'!N471)</f>
        <v>0</v>
      </c>
      <c r="J441" s="50">
        <f>IF($D441="-",0,'STOCK ITEMS'!O471)</f>
        <v>0</v>
      </c>
      <c r="K441" s="50">
        <f>IF($D441="-",0,'STOCK ITEMS'!P471)</f>
        <v>0</v>
      </c>
      <c r="L441" s="51">
        <f>IF($D441="-",0,'STOCK ITEMS'!B471)</f>
        <v>0</v>
      </c>
      <c r="M441" s="48" t="str">
        <f t="shared" si="66"/>
        <v>-</v>
      </c>
      <c r="N441" s="48">
        <f t="shared" si="67"/>
        <v>0</v>
      </c>
    </row>
    <row r="442" spans="1:14" x14ac:dyDescent="0.25">
      <c r="A442" s="52">
        <v>441</v>
      </c>
      <c r="B442" s="48" t="s">
        <v>2</v>
      </c>
      <c r="C442" s="48" t="s">
        <v>2</v>
      </c>
      <c r="D442" s="13" t="s">
        <v>2</v>
      </c>
      <c r="E442" s="133">
        <v>1599000</v>
      </c>
      <c r="F442" s="49">
        <f t="shared" si="64"/>
        <v>0</v>
      </c>
      <c r="G442" s="49">
        <f t="shared" si="65"/>
        <v>441</v>
      </c>
      <c r="H442" s="48">
        <f t="shared" si="63"/>
        <v>533</v>
      </c>
      <c r="I442" s="50">
        <f>IF($D442="-",0,'STOCK ITEMS'!N472)</f>
        <v>0</v>
      </c>
      <c r="J442" s="50">
        <f>IF($D442="-",0,'STOCK ITEMS'!O472)</f>
        <v>0</v>
      </c>
      <c r="K442" s="50">
        <f>IF($D442="-",0,'STOCK ITEMS'!P472)</f>
        <v>0</v>
      </c>
      <c r="L442" s="51">
        <f>IF($D442="-",0,'STOCK ITEMS'!B472)</f>
        <v>0</v>
      </c>
      <c r="M442" s="48" t="str">
        <f t="shared" si="66"/>
        <v>-</v>
      </c>
      <c r="N442" s="48">
        <f t="shared" si="67"/>
        <v>0</v>
      </c>
    </row>
    <row r="443" spans="1:14" x14ac:dyDescent="0.25">
      <c r="A443" s="52">
        <v>442</v>
      </c>
      <c r="B443" s="48" t="s">
        <v>2</v>
      </c>
      <c r="C443" s="48" t="s">
        <v>2</v>
      </c>
      <c r="D443" s="13" t="s">
        <v>2</v>
      </c>
      <c r="E443" s="133">
        <v>1596000</v>
      </c>
      <c r="F443" s="49">
        <f t="shared" si="64"/>
        <v>0</v>
      </c>
      <c r="G443" s="49">
        <f t="shared" si="65"/>
        <v>442</v>
      </c>
      <c r="H443" s="48">
        <f t="shared" si="63"/>
        <v>532</v>
      </c>
      <c r="I443" s="50">
        <f>IF($D443="-",0,'STOCK ITEMS'!N473)</f>
        <v>0</v>
      </c>
      <c r="J443" s="50">
        <f>IF($D443="-",0,'STOCK ITEMS'!O473)</f>
        <v>0</v>
      </c>
      <c r="K443" s="50">
        <f>IF($D443="-",0,'STOCK ITEMS'!P473)</f>
        <v>0</v>
      </c>
      <c r="L443" s="51">
        <f>IF($D443="-",0,'STOCK ITEMS'!B473)</f>
        <v>0</v>
      </c>
      <c r="M443" s="48" t="str">
        <f t="shared" si="66"/>
        <v>-</v>
      </c>
      <c r="N443" s="48">
        <f t="shared" si="67"/>
        <v>0</v>
      </c>
    </row>
    <row r="444" spans="1:14" x14ac:dyDescent="0.25">
      <c r="A444" s="52">
        <v>443</v>
      </c>
      <c r="B444" s="48" t="s">
        <v>2</v>
      </c>
      <c r="C444" s="48" t="s">
        <v>2</v>
      </c>
      <c r="D444" s="13" t="s">
        <v>2</v>
      </c>
      <c r="E444" s="133">
        <v>1593000</v>
      </c>
      <c r="F444" s="49">
        <f t="shared" si="64"/>
        <v>0</v>
      </c>
      <c r="G444" s="49">
        <f t="shared" si="65"/>
        <v>443</v>
      </c>
      <c r="H444" s="48">
        <f t="shared" si="63"/>
        <v>531</v>
      </c>
      <c r="I444" s="50">
        <f>IF($D444="-",0,'STOCK ITEMS'!N474)</f>
        <v>0</v>
      </c>
      <c r="J444" s="50">
        <f>IF($D444="-",0,'STOCK ITEMS'!O474)</f>
        <v>0</v>
      </c>
      <c r="K444" s="50">
        <f>IF($D444="-",0,'STOCK ITEMS'!P474)</f>
        <v>0</v>
      </c>
      <c r="L444" s="51">
        <f>IF($D444="-",0,'STOCK ITEMS'!B474)</f>
        <v>0</v>
      </c>
      <c r="M444" s="48" t="str">
        <f t="shared" si="66"/>
        <v>-</v>
      </c>
      <c r="N444" s="48">
        <f t="shared" si="67"/>
        <v>0</v>
      </c>
    </row>
    <row r="445" spans="1:14" x14ac:dyDescent="0.25">
      <c r="A445" s="52">
        <v>444</v>
      </c>
      <c r="B445" s="48" t="s">
        <v>2</v>
      </c>
      <c r="C445" s="48" t="s">
        <v>2</v>
      </c>
      <c r="D445" s="13" t="s">
        <v>2</v>
      </c>
      <c r="E445" s="133">
        <v>1590000</v>
      </c>
      <c r="F445" s="49">
        <f t="shared" si="64"/>
        <v>0</v>
      </c>
      <c r="G445" s="49">
        <f t="shared" si="65"/>
        <v>444</v>
      </c>
      <c r="H445" s="48">
        <f t="shared" si="63"/>
        <v>530</v>
      </c>
      <c r="I445" s="50">
        <f>IF($D445="-",0,'STOCK ITEMS'!N475)</f>
        <v>0</v>
      </c>
      <c r="J445" s="50">
        <f>IF($D445="-",0,'STOCK ITEMS'!O475)</f>
        <v>0</v>
      </c>
      <c r="K445" s="50">
        <f>IF($D445="-",0,'STOCK ITEMS'!P475)</f>
        <v>0</v>
      </c>
      <c r="L445" s="51">
        <f>IF($D445="-",0,'STOCK ITEMS'!B475)</f>
        <v>0</v>
      </c>
      <c r="M445" s="48" t="str">
        <f t="shared" si="66"/>
        <v>-</v>
      </c>
      <c r="N445" s="48">
        <f t="shared" si="67"/>
        <v>0</v>
      </c>
    </row>
    <row r="446" spans="1:14" x14ac:dyDescent="0.25">
      <c r="A446" s="52">
        <v>445</v>
      </c>
      <c r="B446" s="48" t="s">
        <v>2</v>
      </c>
      <c r="C446" s="48" t="s">
        <v>2</v>
      </c>
      <c r="D446" s="13" t="s">
        <v>2</v>
      </c>
      <c r="E446" s="133">
        <v>1587000</v>
      </c>
      <c r="F446" s="49">
        <f t="shared" si="64"/>
        <v>0</v>
      </c>
      <c r="G446" s="49">
        <f t="shared" si="65"/>
        <v>445</v>
      </c>
      <c r="H446" s="48">
        <f t="shared" si="63"/>
        <v>529</v>
      </c>
      <c r="I446" s="50">
        <f>IF($D446="-",0,'STOCK ITEMS'!N476)</f>
        <v>0</v>
      </c>
      <c r="J446" s="50">
        <f>IF($D446="-",0,'STOCK ITEMS'!O476)</f>
        <v>0</v>
      </c>
      <c r="K446" s="50">
        <f>IF($D446="-",0,'STOCK ITEMS'!P476)</f>
        <v>0</v>
      </c>
      <c r="L446" s="51">
        <f>IF($D446="-",0,'STOCK ITEMS'!B476)</f>
        <v>0</v>
      </c>
      <c r="M446" s="48" t="str">
        <f t="shared" si="66"/>
        <v>-</v>
      </c>
      <c r="N446" s="48">
        <f t="shared" si="67"/>
        <v>0</v>
      </c>
    </row>
    <row r="447" spans="1:14" x14ac:dyDescent="0.25">
      <c r="A447" s="52">
        <v>446</v>
      </c>
      <c r="B447" s="48" t="s">
        <v>2</v>
      </c>
      <c r="C447" s="48" t="s">
        <v>2</v>
      </c>
      <c r="D447" s="13" t="s">
        <v>2</v>
      </c>
      <c r="E447" s="133">
        <v>1584000</v>
      </c>
      <c r="F447" s="49">
        <f t="shared" si="64"/>
        <v>0</v>
      </c>
      <c r="G447" s="49">
        <f t="shared" si="65"/>
        <v>446</v>
      </c>
      <c r="H447" s="48">
        <f t="shared" si="63"/>
        <v>528</v>
      </c>
      <c r="I447" s="50">
        <f>IF($D447="-",0,'STOCK ITEMS'!N477)</f>
        <v>0</v>
      </c>
      <c r="J447" s="50">
        <f>IF($D447="-",0,'STOCK ITEMS'!O477)</f>
        <v>0</v>
      </c>
      <c r="K447" s="50">
        <f>IF($D447="-",0,'STOCK ITEMS'!P477)</f>
        <v>0</v>
      </c>
      <c r="L447" s="51">
        <f>IF($D447="-",0,'STOCK ITEMS'!B477)</f>
        <v>0</v>
      </c>
      <c r="M447" s="48" t="str">
        <f t="shared" si="66"/>
        <v>-</v>
      </c>
      <c r="N447" s="48">
        <f t="shared" si="67"/>
        <v>0</v>
      </c>
    </row>
    <row r="448" spans="1:14" x14ac:dyDescent="0.25">
      <c r="A448" s="52">
        <v>447</v>
      </c>
      <c r="B448" s="48" t="s">
        <v>2</v>
      </c>
      <c r="C448" s="48" t="s">
        <v>2</v>
      </c>
      <c r="D448" s="13" t="s">
        <v>2</v>
      </c>
      <c r="E448" s="133">
        <v>1581000</v>
      </c>
      <c r="F448" s="49">
        <f t="shared" si="64"/>
        <v>0</v>
      </c>
      <c r="G448" s="49">
        <f t="shared" si="65"/>
        <v>447</v>
      </c>
      <c r="H448" s="48">
        <f t="shared" si="63"/>
        <v>527</v>
      </c>
      <c r="I448" s="50">
        <f>IF($D448="-",0,'STOCK ITEMS'!N478)</f>
        <v>0</v>
      </c>
      <c r="J448" s="50">
        <f>IF($D448="-",0,'STOCK ITEMS'!O478)</f>
        <v>0</v>
      </c>
      <c r="K448" s="50">
        <f>IF($D448="-",0,'STOCK ITEMS'!P478)</f>
        <v>0</v>
      </c>
      <c r="L448" s="51">
        <f>IF($D448="-",0,'STOCK ITEMS'!B478)</f>
        <v>0</v>
      </c>
      <c r="M448" s="48" t="str">
        <f t="shared" si="66"/>
        <v>-</v>
      </c>
      <c r="N448" s="48">
        <f t="shared" si="67"/>
        <v>0</v>
      </c>
    </row>
    <row r="449" spans="1:14" x14ac:dyDescent="0.25">
      <c r="A449" s="52">
        <v>448</v>
      </c>
      <c r="B449" s="48" t="s">
        <v>2</v>
      </c>
      <c r="C449" s="48" t="s">
        <v>2</v>
      </c>
      <c r="D449" s="13" t="s">
        <v>2</v>
      </c>
      <c r="E449" s="133">
        <v>1578000</v>
      </c>
      <c r="F449" s="49">
        <f t="shared" si="64"/>
        <v>0</v>
      </c>
      <c r="G449" s="49">
        <f t="shared" si="65"/>
        <v>448</v>
      </c>
      <c r="H449" s="48">
        <f t="shared" si="63"/>
        <v>526</v>
      </c>
      <c r="I449" s="50">
        <f>IF($D449="-",0,'STOCK ITEMS'!N479)</f>
        <v>0</v>
      </c>
      <c r="J449" s="50">
        <f>IF($D449="-",0,'STOCK ITEMS'!O479)</f>
        <v>0</v>
      </c>
      <c r="K449" s="50">
        <f>IF($D449="-",0,'STOCK ITEMS'!P479)</f>
        <v>0</v>
      </c>
      <c r="L449" s="51">
        <f>IF($D449="-",0,'STOCK ITEMS'!B479)</f>
        <v>0</v>
      </c>
      <c r="M449" s="48" t="str">
        <f t="shared" si="66"/>
        <v>-</v>
      </c>
      <c r="N449" s="48">
        <f t="shared" si="67"/>
        <v>0</v>
      </c>
    </row>
    <row r="450" spans="1:14" x14ac:dyDescent="0.25">
      <c r="A450" s="52">
        <v>449</v>
      </c>
      <c r="B450" s="48" t="s">
        <v>2</v>
      </c>
      <c r="C450" s="48" t="s">
        <v>2</v>
      </c>
      <c r="D450" s="13" t="s">
        <v>2</v>
      </c>
      <c r="E450" s="133">
        <v>1575000</v>
      </c>
      <c r="F450" s="49">
        <f t="shared" si="64"/>
        <v>0</v>
      </c>
      <c r="G450" s="49">
        <f t="shared" si="65"/>
        <v>449</v>
      </c>
      <c r="H450" s="48">
        <f t="shared" si="63"/>
        <v>525</v>
      </c>
      <c r="I450" s="50">
        <f>IF($D450="-",0,'STOCK ITEMS'!N480)</f>
        <v>0</v>
      </c>
      <c r="J450" s="50">
        <f>IF($D450="-",0,'STOCK ITEMS'!O480)</f>
        <v>0</v>
      </c>
      <c r="K450" s="50">
        <f>IF($D450="-",0,'STOCK ITEMS'!P480)</f>
        <v>0</v>
      </c>
      <c r="L450" s="51">
        <f>IF($D450="-",0,'STOCK ITEMS'!B480)</f>
        <v>0</v>
      </c>
      <c r="M450" s="48" t="str">
        <f t="shared" si="66"/>
        <v>-</v>
      </c>
      <c r="N450" s="48">
        <f t="shared" si="67"/>
        <v>0</v>
      </c>
    </row>
    <row r="451" spans="1:14" x14ac:dyDescent="0.25">
      <c r="A451" s="52">
        <v>450</v>
      </c>
      <c r="B451" s="48" t="s">
        <v>2</v>
      </c>
      <c r="C451" s="48" t="s">
        <v>2</v>
      </c>
      <c r="D451" s="13" t="s">
        <v>2</v>
      </c>
      <c r="E451" s="133">
        <v>1572000</v>
      </c>
      <c r="F451" s="49">
        <f t="shared" si="64"/>
        <v>0</v>
      </c>
      <c r="G451" s="49">
        <f t="shared" si="65"/>
        <v>450</v>
      </c>
      <c r="H451" s="48">
        <f t="shared" si="63"/>
        <v>524</v>
      </c>
      <c r="I451" s="50">
        <f>IF($D451="-",0,'STOCK ITEMS'!N481)</f>
        <v>0</v>
      </c>
      <c r="J451" s="50">
        <f>IF($D451="-",0,'STOCK ITEMS'!O481)</f>
        <v>0</v>
      </c>
      <c r="K451" s="50">
        <f>IF($D451="-",0,'STOCK ITEMS'!P481)</f>
        <v>0</v>
      </c>
      <c r="L451" s="51">
        <f>IF($D451="-",0,'STOCK ITEMS'!B481)</f>
        <v>0</v>
      </c>
      <c r="M451" s="48" t="str">
        <f t="shared" si="66"/>
        <v>-</v>
      </c>
      <c r="N451" s="48">
        <f t="shared" si="67"/>
        <v>0</v>
      </c>
    </row>
    <row r="452" spans="1:14" x14ac:dyDescent="0.25">
      <c r="A452" s="52">
        <v>451</v>
      </c>
      <c r="B452" s="48" t="s">
        <v>2</v>
      </c>
      <c r="C452" s="48" t="s">
        <v>2</v>
      </c>
      <c r="D452" s="13" t="s">
        <v>2</v>
      </c>
      <c r="E452" s="133">
        <v>1569000</v>
      </c>
      <c r="F452" s="49">
        <f t="shared" si="64"/>
        <v>0</v>
      </c>
      <c r="G452" s="49">
        <f t="shared" si="65"/>
        <v>451</v>
      </c>
      <c r="H452" s="48">
        <f t="shared" si="63"/>
        <v>523</v>
      </c>
      <c r="I452" s="50">
        <f>IF($D452="-",0,'STOCK ITEMS'!N482)</f>
        <v>0</v>
      </c>
      <c r="J452" s="50">
        <f>IF($D452="-",0,'STOCK ITEMS'!O482)</f>
        <v>0</v>
      </c>
      <c r="K452" s="50">
        <f>IF($D452="-",0,'STOCK ITEMS'!P482)</f>
        <v>0</v>
      </c>
      <c r="L452" s="51">
        <f>IF($D452="-",0,'STOCK ITEMS'!B482)</f>
        <v>0</v>
      </c>
      <c r="M452" s="48" t="str">
        <f t="shared" si="66"/>
        <v>-</v>
      </c>
      <c r="N452" s="48">
        <f t="shared" si="67"/>
        <v>0</v>
      </c>
    </row>
    <row r="453" spans="1:14" x14ac:dyDescent="0.25">
      <c r="A453" s="52">
        <v>452</v>
      </c>
      <c r="B453" s="48" t="s">
        <v>2</v>
      </c>
      <c r="C453" s="48" t="s">
        <v>2</v>
      </c>
      <c r="D453" s="13" t="s">
        <v>2</v>
      </c>
      <c r="E453" s="133">
        <v>1566000</v>
      </c>
      <c r="F453" s="49">
        <f t="shared" si="64"/>
        <v>0</v>
      </c>
      <c r="G453" s="49">
        <f t="shared" si="65"/>
        <v>452</v>
      </c>
      <c r="H453" s="48">
        <f t="shared" si="63"/>
        <v>522</v>
      </c>
      <c r="I453" s="50">
        <f>IF($D453="-",0,'STOCK ITEMS'!N483)</f>
        <v>0</v>
      </c>
      <c r="J453" s="50">
        <f>IF($D453="-",0,'STOCK ITEMS'!O483)</f>
        <v>0</v>
      </c>
      <c r="K453" s="50">
        <f>IF($D453="-",0,'STOCK ITEMS'!P483)</f>
        <v>0</v>
      </c>
      <c r="L453" s="51">
        <f>IF($D453="-",0,'STOCK ITEMS'!B483)</f>
        <v>0</v>
      </c>
      <c r="M453" s="48" t="str">
        <f t="shared" si="66"/>
        <v>-</v>
      </c>
      <c r="N453" s="48">
        <f t="shared" si="67"/>
        <v>0</v>
      </c>
    </row>
    <row r="454" spans="1:14" x14ac:dyDescent="0.25">
      <c r="A454" s="52">
        <v>453</v>
      </c>
      <c r="B454" s="48" t="s">
        <v>2</v>
      </c>
      <c r="C454" s="48" t="s">
        <v>2</v>
      </c>
      <c r="D454" s="13" t="s">
        <v>2</v>
      </c>
      <c r="E454" s="133">
        <v>1563000</v>
      </c>
      <c r="F454" s="49">
        <f t="shared" si="64"/>
        <v>0</v>
      </c>
      <c r="G454" s="49">
        <f t="shared" si="65"/>
        <v>453</v>
      </c>
      <c r="H454" s="48">
        <f t="shared" si="63"/>
        <v>521</v>
      </c>
      <c r="I454" s="50">
        <f>IF($D454="-",0,'STOCK ITEMS'!N484)</f>
        <v>0</v>
      </c>
      <c r="J454" s="50">
        <f>IF($D454="-",0,'STOCK ITEMS'!O484)</f>
        <v>0</v>
      </c>
      <c r="K454" s="50">
        <f>IF($D454="-",0,'STOCK ITEMS'!P484)</f>
        <v>0</v>
      </c>
      <c r="L454" s="51">
        <f>IF($D454="-",0,'STOCK ITEMS'!B484)</f>
        <v>0</v>
      </c>
      <c r="M454" s="48" t="str">
        <f t="shared" si="66"/>
        <v>-</v>
      </c>
      <c r="N454" s="48">
        <f t="shared" si="67"/>
        <v>0</v>
      </c>
    </row>
    <row r="455" spans="1:14" x14ac:dyDescent="0.25">
      <c r="A455" s="52">
        <v>454</v>
      </c>
      <c r="B455" s="48" t="s">
        <v>2</v>
      </c>
      <c r="C455" s="48" t="s">
        <v>2</v>
      </c>
      <c r="D455" s="13" t="s">
        <v>2</v>
      </c>
      <c r="E455" s="133">
        <v>1560000</v>
      </c>
      <c r="F455" s="49">
        <f t="shared" si="64"/>
        <v>0</v>
      </c>
      <c r="G455" s="49">
        <f t="shared" si="65"/>
        <v>454</v>
      </c>
      <c r="H455" s="48">
        <f t="shared" si="63"/>
        <v>520</v>
      </c>
      <c r="I455" s="50">
        <f>IF($D455="-",0,'STOCK ITEMS'!N485)</f>
        <v>0</v>
      </c>
      <c r="J455" s="50">
        <f>IF($D455="-",0,'STOCK ITEMS'!O485)</f>
        <v>0</v>
      </c>
      <c r="K455" s="50">
        <f>IF($D455="-",0,'STOCK ITEMS'!P485)</f>
        <v>0</v>
      </c>
      <c r="L455" s="51">
        <f>IF($D455="-",0,'STOCK ITEMS'!B485)</f>
        <v>0</v>
      </c>
      <c r="M455" s="48" t="str">
        <f t="shared" si="66"/>
        <v>-</v>
      </c>
      <c r="N455" s="48">
        <f t="shared" si="67"/>
        <v>0</v>
      </c>
    </row>
    <row r="456" spans="1:14" x14ac:dyDescent="0.25">
      <c r="A456" s="52">
        <v>455</v>
      </c>
      <c r="B456" s="48" t="s">
        <v>2</v>
      </c>
      <c r="C456" s="48" t="s">
        <v>2</v>
      </c>
      <c r="D456" s="13" t="s">
        <v>2</v>
      </c>
      <c r="E456" s="133">
        <v>1557000</v>
      </c>
      <c r="F456" s="49">
        <f t="shared" si="64"/>
        <v>0</v>
      </c>
      <c r="G456" s="49">
        <f t="shared" si="65"/>
        <v>455</v>
      </c>
      <c r="H456" s="48">
        <f t="shared" si="63"/>
        <v>519</v>
      </c>
      <c r="I456" s="50">
        <f>IF($D456="-",0,'STOCK ITEMS'!N486)</f>
        <v>0</v>
      </c>
      <c r="J456" s="50">
        <f>IF($D456="-",0,'STOCK ITEMS'!O486)</f>
        <v>0</v>
      </c>
      <c r="K456" s="50">
        <f>IF($D456="-",0,'STOCK ITEMS'!P486)</f>
        <v>0</v>
      </c>
      <c r="L456" s="51">
        <f>IF($D456="-",0,'STOCK ITEMS'!B486)</f>
        <v>0</v>
      </c>
      <c r="M456" s="48" t="str">
        <f t="shared" si="66"/>
        <v>-</v>
      </c>
      <c r="N456" s="48">
        <f t="shared" si="67"/>
        <v>0</v>
      </c>
    </row>
    <row r="457" spans="1:14" x14ac:dyDescent="0.25">
      <c r="A457" s="52">
        <v>456</v>
      </c>
      <c r="B457" s="48" t="s">
        <v>2</v>
      </c>
      <c r="C457" s="48" t="s">
        <v>2</v>
      </c>
      <c r="D457" s="13" t="s">
        <v>2</v>
      </c>
      <c r="E457" s="133">
        <v>1554000</v>
      </c>
      <c r="F457" s="49">
        <f t="shared" si="64"/>
        <v>0</v>
      </c>
      <c r="G457" s="49">
        <f t="shared" si="65"/>
        <v>456</v>
      </c>
      <c r="H457" s="48">
        <f t="shared" ref="H457:H520" si="68">RANK(G457,$G$2:$G$974,0)</f>
        <v>518</v>
      </c>
      <c r="I457" s="50">
        <f>IF($D457="-",0,'STOCK ITEMS'!N487)</f>
        <v>0</v>
      </c>
      <c r="J457" s="50">
        <f>IF($D457="-",0,'STOCK ITEMS'!O487)</f>
        <v>0</v>
      </c>
      <c r="K457" s="50">
        <f>IF($D457="-",0,'STOCK ITEMS'!P487)</f>
        <v>0</v>
      </c>
      <c r="L457" s="51">
        <f>IF($D457="-",0,'STOCK ITEMS'!B487)</f>
        <v>0</v>
      </c>
      <c r="M457" s="48" t="str">
        <f t="shared" si="66"/>
        <v>-</v>
      </c>
      <c r="N457" s="48">
        <f t="shared" si="67"/>
        <v>0</v>
      </c>
    </row>
    <row r="458" spans="1:14" x14ac:dyDescent="0.25">
      <c r="A458" s="52">
        <v>457</v>
      </c>
      <c r="B458" s="48" t="s">
        <v>2</v>
      </c>
      <c r="C458" s="48" t="s">
        <v>2</v>
      </c>
      <c r="D458" s="13" t="s">
        <v>2</v>
      </c>
      <c r="E458" s="133">
        <v>1551000</v>
      </c>
      <c r="F458" s="49">
        <f t="shared" si="64"/>
        <v>0</v>
      </c>
      <c r="G458" s="49">
        <f t="shared" si="65"/>
        <v>457</v>
      </c>
      <c r="H458" s="48">
        <f t="shared" si="68"/>
        <v>517</v>
      </c>
      <c r="I458" s="50">
        <f>IF($D458="-",0,'STOCK ITEMS'!N488)</f>
        <v>0</v>
      </c>
      <c r="J458" s="50">
        <f>IF($D458="-",0,'STOCK ITEMS'!O488)</f>
        <v>0</v>
      </c>
      <c r="K458" s="50">
        <f>IF($D458="-",0,'STOCK ITEMS'!P488)</f>
        <v>0</v>
      </c>
      <c r="L458" s="51">
        <f>IF($D458="-",0,'STOCK ITEMS'!B488)</f>
        <v>0</v>
      </c>
      <c r="M458" s="48" t="str">
        <f t="shared" si="66"/>
        <v>-</v>
      </c>
      <c r="N458" s="48">
        <f t="shared" si="67"/>
        <v>0</v>
      </c>
    </row>
    <row r="459" spans="1:14" x14ac:dyDescent="0.25">
      <c r="A459" s="52">
        <v>458</v>
      </c>
      <c r="B459" s="48" t="s">
        <v>2</v>
      </c>
      <c r="C459" s="48" t="s">
        <v>2</v>
      </c>
      <c r="D459" s="13" t="s">
        <v>2</v>
      </c>
      <c r="E459" s="133">
        <v>1548000</v>
      </c>
      <c r="F459" s="49">
        <f t="shared" si="64"/>
        <v>0</v>
      </c>
      <c r="G459" s="49">
        <f t="shared" si="65"/>
        <v>458</v>
      </c>
      <c r="H459" s="48">
        <f t="shared" si="68"/>
        <v>516</v>
      </c>
      <c r="I459" s="50">
        <f>IF($D459="-",0,'STOCK ITEMS'!N489)</f>
        <v>0</v>
      </c>
      <c r="J459" s="50">
        <f>IF($D459="-",0,'STOCK ITEMS'!O489)</f>
        <v>0</v>
      </c>
      <c r="K459" s="50">
        <f>IF($D459="-",0,'STOCK ITEMS'!P489)</f>
        <v>0</v>
      </c>
      <c r="L459" s="51">
        <f>IF($D459="-",0,'STOCK ITEMS'!B489)</f>
        <v>0</v>
      </c>
      <c r="M459" s="48" t="str">
        <f t="shared" si="66"/>
        <v>-</v>
      </c>
      <c r="N459" s="48">
        <f t="shared" si="67"/>
        <v>0</v>
      </c>
    </row>
    <row r="460" spans="1:14" x14ac:dyDescent="0.25">
      <c r="A460" s="52">
        <v>459</v>
      </c>
      <c r="B460" s="48" t="s">
        <v>2</v>
      </c>
      <c r="C460" s="48" t="s">
        <v>2</v>
      </c>
      <c r="D460" s="13" t="s">
        <v>2</v>
      </c>
      <c r="E460" s="133">
        <v>1545000</v>
      </c>
      <c r="F460" s="49">
        <f t="shared" si="64"/>
        <v>0</v>
      </c>
      <c r="G460" s="49">
        <f t="shared" si="65"/>
        <v>459</v>
      </c>
      <c r="H460" s="48">
        <f t="shared" si="68"/>
        <v>515</v>
      </c>
      <c r="I460" s="50">
        <f>IF($D460="-",0,'STOCK ITEMS'!N490)</f>
        <v>0</v>
      </c>
      <c r="J460" s="50">
        <f>IF($D460="-",0,'STOCK ITEMS'!O490)</f>
        <v>0</v>
      </c>
      <c r="K460" s="50">
        <f>IF($D460="-",0,'STOCK ITEMS'!P490)</f>
        <v>0</v>
      </c>
      <c r="L460" s="51">
        <f>IF($D460="-",0,'STOCK ITEMS'!B490)</f>
        <v>0</v>
      </c>
      <c r="M460" s="48" t="str">
        <f t="shared" si="66"/>
        <v>-</v>
      </c>
      <c r="N460" s="48">
        <f t="shared" si="67"/>
        <v>0</v>
      </c>
    </row>
    <row r="461" spans="1:14" x14ac:dyDescent="0.25">
      <c r="A461" s="52">
        <v>460</v>
      </c>
      <c r="B461" s="48" t="s">
        <v>2</v>
      </c>
      <c r="C461" s="48" t="s">
        <v>2</v>
      </c>
      <c r="D461" s="13" t="s">
        <v>2</v>
      </c>
      <c r="E461" s="133">
        <v>1542000</v>
      </c>
      <c r="F461" s="49">
        <f t="shared" si="64"/>
        <v>0</v>
      </c>
      <c r="G461" s="49">
        <f t="shared" si="65"/>
        <v>460</v>
      </c>
      <c r="H461" s="48">
        <f t="shared" si="68"/>
        <v>514</v>
      </c>
      <c r="I461" s="50">
        <f>IF($D461="-",0,'STOCK ITEMS'!N491)</f>
        <v>0</v>
      </c>
      <c r="J461" s="50">
        <f>IF($D461="-",0,'STOCK ITEMS'!O491)</f>
        <v>0</v>
      </c>
      <c r="K461" s="50">
        <f>IF($D461="-",0,'STOCK ITEMS'!P491)</f>
        <v>0</v>
      </c>
      <c r="L461" s="51">
        <f>IF($D461="-",0,'STOCK ITEMS'!B491)</f>
        <v>0</v>
      </c>
      <c r="M461" s="48" t="str">
        <f t="shared" si="66"/>
        <v>-</v>
      </c>
      <c r="N461" s="48">
        <f t="shared" si="67"/>
        <v>0</v>
      </c>
    </row>
    <row r="462" spans="1:14" x14ac:dyDescent="0.25">
      <c r="A462" s="52">
        <v>461</v>
      </c>
      <c r="B462" s="48" t="s">
        <v>2</v>
      </c>
      <c r="C462" s="48" t="s">
        <v>2</v>
      </c>
      <c r="D462" s="13" t="s">
        <v>2</v>
      </c>
      <c r="E462" s="133">
        <v>1539000</v>
      </c>
      <c r="F462" s="49">
        <f t="shared" si="64"/>
        <v>0</v>
      </c>
      <c r="G462" s="49">
        <f t="shared" si="65"/>
        <v>461</v>
      </c>
      <c r="H462" s="48">
        <f t="shared" si="68"/>
        <v>513</v>
      </c>
      <c r="I462" s="50">
        <f>IF($D462="-",0,'STOCK ITEMS'!N492)</f>
        <v>0</v>
      </c>
      <c r="J462" s="50">
        <f>IF($D462="-",0,'STOCK ITEMS'!O492)</f>
        <v>0</v>
      </c>
      <c r="K462" s="50">
        <f>IF($D462="-",0,'STOCK ITEMS'!P492)</f>
        <v>0</v>
      </c>
      <c r="L462" s="51">
        <f>IF($D462="-",0,'STOCK ITEMS'!B492)</f>
        <v>0</v>
      </c>
      <c r="M462" s="48" t="str">
        <f t="shared" si="66"/>
        <v>-</v>
      </c>
      <c r="N462" s="48">
        <f t="shared" si="67"/>
        <v>0</v>
      </c>
    </row>
    <row r="463" spans="1:14" x14ac:dyDescent="0.25">
      <c r="A463" s="52">
        <v>462</v>
      </c>
      <c r="B463" s="48" t="s">
        <v>2</v>
      </c>
      <c r="C463" s="48" t="s">
        <v>2</v>
      </c>
      <c r="D463" s="13" t="s">
        <v>2</v>
      </c>
      <c r="E463" s="133">
        <v>1536000</v>
      </c>
      <c r="F463" s="49">
        <f t="shared" si="64"/>
        <v>0</v>
      </c>
      <c r="G463" s="49">
        <f t="shared" si="65"/>
        <v>462</v>
      </c>
      <c r="H463" s="48">
        <f t="shared" si="68"/>
        <v>512</v>
      </c>
      <c r="I463" s="50">
        <f>IF($D463="-",0,'STOCK ITEMS'!N493)</f>
        <v>0</v>
      </c>
      <c r="J463" s="50">
        <f>IF($D463="-",0,'STOCK ITEMS'!O493)</f>
        <v>0</v>
      </c>
      <c r="K463" s="50">
        <f>IF($D463="-",0,'STOCK ITEMS'!P493)</f>
        <v>0</v>
      </c>
      <c r="L463" s="51">
        <f>IF($D463="-",0,'STOCK ITEMS'!B493)</f>
        <v>0</v>
      </c>
      <c r="M463" s="48" t="str">
        <f t="shared" si="66"/>
        <v>-</v>
      </c>
      <c r="N463" s="48">
        <f t="shared" si="67"/>
        <v>0</v>
      </c>
    </row>
    <row r="464" spans="1:14" x14ac:dyDescent="0.25">
      <c r="A464" s="52">
        <v>463</v>
      </c>
      <c r="B464" s="48" t="s">
        <v>2</v>
      </c>
      <c r="C464" s="48" t="s">
        <v>2</v>
      </c>
      <c r="D464" s="13" t="s">
        <v>2</v>
      </c>
      <c r="E464" s="133">
        <v>1533000</v>
      </c>
      <c r="F464" s="49">
        <f t="shared" si="64"/>
        <v>0</v>
      </c>
      <c r="G464" s="49">
        <f t="shared" si="65"/>
        <v>463</v>
      </c>
      <c r="H464" s="48">
        <f t="shared" si="68"/>
        <v>511</v>
      </c>
      <c r="I464" s="50">
        <f>IF($D464="-",0,'STOCK ITEMS'!N494)</f>
        <v>0</v>
      </c>
      <c r="J464" s="50">
        <f>IF($D464="-",0,'STOCK ITEMS'!O494)</f>
        <v>0</v>
      </c>
      <c r="K464" s="50">
        <f>IF($D464="-",0,'STOCK ITEMS'!P494)</f>
        <v>0</v>
      </c>
      <c r="L464" s="51">
        <f>IF($D464="-",0,'STOCK ITEMS'!B494)</f>
        <v>0</v>
      </c>
      <c r="M464" s="48" t="str">
        <f t="shared" si="66"/>
        <v>-</v>
      </c>
      <c r="N464" s="48">
        <f t="shared" si="67"/>
        <v>0</v>
      </c>
    </row>
    <row r="465" spans="1:14" x14ac:dyDescent="0.25">
      <c r="A465" s="52">
        <v>464</v>
      </c>
      <c r="B465" s="48" t="s">
        <v>2</v>
      </c>
      <c r="C465" s="48" t="s">
        <v>2</v>
      </c>
      <c r="D465" s="13" t="s">
        <v>2</v>
      </c>
      <c r="E465" s="133">
        <v>1530000</v>
      </c>
      <c r="F465" s="49">
        <f t="shared" si="64"/>
        <v>0</v>
      </c>
      <c r="G465" s="49">
        <f t="shared" si="65"/>
        <v>464</v>
      </c>
      <c r="H465" s="48">
        <f t="shared" si="68"/>
        <v>510</v>
      </c>
      <c r="I465" s="50">
        <f>IF($D465="-",0,'STOCK ITEMS'!N495)</f>
        <v>0</v>
      </c>
      <c r="J465" s="50">
        <f>IF($D465="-",0,'STOCK ITEMS'!O495)</f>
        <v>0</v>
      </c>
      <c r="K465" s="50">
        <f>IF($D465="-",0,'STOCK ITEMS'!P495)</f>
        <v>0</v>
      </c>
      <c r="L465" s="51">
        <f>IF($D465="-",0,'STOCK ITEMS'!B495)</f>
        <v>0</v>
      </c>
      <c r="M465" s="48" t="str">
        <f t="shared" si="66"/>
        <v>-</v>
      </c>
      <c r="N465" s="48">
        <f t="shared" si="67"/>
        <v>0</v>
      </c>
    </row>
    <row r="466" spans="1:14" x14ac:dyDescent="0.25">
      <c r="A466" s="52">
        <v>465</v>
      </c>
      <c r="B466" s="48" t="s">
        <v>2</v>
      </c>
      <c r="C466" s="48" t="s">
        <v>2</v>
      </c>
      <c r="D466" s="13" t="s">
        <v>2</v>
      </c>
      <c r="E466" s="133">
        <v>1527000</v>
      </c>
      <c r="F466" s="49">
        <f t="shared" si="64"/>
        <v>0</v>
      </c>
      <c r="G466" s="49">
        <f t="shared" si="65"/>
        <v>465</v>
      </c>
      <c r="H466" s="48">
        <f t="shared" si="68"/>
        <v>509</v>
      </c>
      <c r="I466" s="50">
        <f>IF($D466="-",0,'STOCK ITEMS'!N496)</f>
        <v>0</v>
      </c>
      <c r="J466" s="50">
        <f>IF($D466="-",0,'STOCK ITEMS'!O496)</f>
        <v>0</v>
      </c>
      <c r="K466" s="50">
        <f>IF($D466="-",0,'STOCK ITEMS'!P496)</f>
        <v>0</v>
      </c>
      <c r="L466" s="51">
        <f>IF($D466="-",0,'STOCK ITEMS'!B496)</f>
        <v>0</v>
      </c>
      <c r="M466" s="48" t="str">
        <f t="shared" si="66"/>
        <v>-</v>
      </c>
      <c r="N466" s="48">
        <f t="shared" si="67"/>
        <v>0</v>
      </c>
    </row>
    <row r="467" spans="1:14" x14ac:dyDescent="0.25">
      <c r="A467" s="52">
        <v>466</v>
      </c>
      <c r="B467" s="48" t="s">
        <v>2</v>
      </c>
      <c r="C467" s="48" t="s">
        <v>2</v>
      </c>
      <c r="D467" s="13" t="s">
        <v>2</v>
      </c>
      <c r="E467" s="133">
        <v>1524000</v>
      </c>
      <c r="F467" s="49">
        <f t="shared" si="64"/>
        <v>0</v>
      </c>
      <c r="G467" s="49">
        <f t="shared" si="65"/>
        <v>466</v>
      </c>
      <c r="H467" s="48">
        <f t="shared" si="68"/>
        <v>508</v>
      </c>
      <c r="I467" s="50">
        <f>IF($D467="-",0,'STOCK ITEMS'!N497)</f>
        <v>0</v>
      </c>
      <c r="J467" s="50">
        <f>IF($D467="-",0,'STOCK ITEMS'!O497)</f>
        <v>0</v>
      </c>
      <c r="K467" s="50">
        <f>IF($D467="-",0,'STOCK ITEMS'!P497)</f>
        <v>0</v>
      </c>
      <c r="L467" s="51">
        <f>IF($D467="-",0,'STOCK ITEMS'!B497)</f>
        <v>0</v>
      </c>
      <c r="M467" s="48" t="str">
        <f t="shared" si="66"/>
        <v>-</v>
      </c>
      <c r="N467" s="48">
        <f t="shared" si="67"/>
        <v>0</v>
      </c>
    </row>
    <row r="468" spans="1:14" x14ac:dyDescent="0.25">
      <c r="A468" s="52">
        <v>467</v>
      </c>
      <c r="B468" s="48" t="s">
        <v>2</v>
      </c>
      <c r="C468" s="48" t="s">
        <v>2</v>
      </c>
      <c r="D468" s="13" t="s">
        <v>2</v>
      </c>
      <c r="E468" s="133">
        <v>1521000</v>
      </c>
      <c r="F468" s="49">
        <f t="shared" si="64"/>
        <v>0</v>
      </c>
      <c r="G468" s="49">
        <f t="shared" si="65"/>
        <v>467</v>
      </c>
      <c r="H468" s="48">
        <f t="shared" si="68"/>
        <v>507</v>
      </c>
      <c r="I468" s="50">
        <f>IF($D468="-",0,'STOCK ITEMS'!N498)</f>
        <v>0</v>
      </c>
      <c r="J468" s="50">
        <f>IF($D468="-",0,'STOCK ITEMS'!O498)</f>
        <v>0</v>
      </c>
      <c r="K468" s="50">
        <f>IF($D468="-",0,'STOCK ITEMS'!P498)</f>
        <v>0</v>
      </c>
      <c r="L468" s="51">
        <f>IF($D468="-",0,'STOCK ITEMS'!B498)</f>
        <v>0</v>
      </c>
      <c r="M468" s="48" t="str">
        <f t="shared" si="66"/>
        <v>-</v>
      </c>
      <c r="N468" s="48">
        <f t="shared" si="67"/>
        <v>0</v>
      </c>
    </row>
    <row r="469" spans="1:14" x14ac:dyDescent="0.25">
      <c r="A469" s="52">
        <v>468</v>
      </c>
      <c r="B469" s="48" t="s">
        <v>2</v>
      </c>
      <c r="C469" s="48" t="s">
        <v>2</v>
      </c>
      <c r="D469" s="13" t="s">
        <v>2</v>
      </c>
      <c r="E469" s="133">
        <v>1518000</v>
      </c>
      <c r="F469" s="49">
        <f t="shared" si="64"/>
        <v>0</v>
      </c>
      <c r="G469" s="49">
        <f t="shared" si="65"/>
        <v>468</v>
      </c>
      <c r="H469" s="48">
        <f t="shared" si="68"/>
        <v>506</v>
      </c>
      <c r="I469" s="50">
        <f>IF($D469="-",0,'STOCK ITEMS'!N499)</f>
        <v>0</v>
      </c>
      <c r="J469" s="50">
        <f>IF($D469="-",0,'STOCK ITEMS'!O499)</f>
        <v>0</v>
      </c>
      <c r="K469" s="50">
        <f>IF($D469="-",0,'STOCK ITEMS'!P499)</f>
        <v>0</v>
      </c>
      <c r="L469" s="51">
        <f>IF($D469="-",0,'STOCK ITEMS'!B499)</f>
        <v>0</v>
      </c>
      <c r="M469" s="48" t="str">
        <f t="shared" si="66"/>
        <v>-</v>
      </c>
      <c r="N469" s="48">
        <f t="shared" si="67"/>
        <v>0</v>
      </c>
    </row>
    <row r="470" spans="1:14" x14ac:dyDescent="0.25">
      <c r="A470" s="52">
        <v>469</v>
      </c>
      <c r="B470" s="48" t="s">
        <v>2</v>
      </c>
      <c r="C470" s="48" t="s">
        <v>2</v>
      </c>
      <c r="D470" s="13" t="s">
        <v>2</v>
      </c>
      <c r="E470" s="133">
        <v>1515000</v>
      </c>
      <c r="F470" s="49">
        <f t="shared" si="64"/>
        <v>0</v>
      </c>
      <c r="G470" s="49">
        <f t="shared" si="65"/>
        <v>469</v>
      </c>
      <c r="H470" s="48">
        <f t="shared" si="68"/>
        <v>505</v>
      </c>
      <c r="I470" s="50">
        <f>IF($D470="-",0,'STOCK ITEMS'!N500)</f>
        <v>0</v>
      </c>
      <c r="J470" s="50">
        <f>IF($D470="-",0,'STOCK ITEMS'!O500)</f>
        <v>0</v>
      </c>
      <c r="K470" s="50">
        <f>IF($D470="-",0,'STOCK ITEMS'!P500)</f>
        <v>0</v>
      </c>
      <c r="L470" s="51">
        <f>IF($D470="-",0,'STOCK ITEMS'!B500)</f>
        <v>0</v>
      </c>
      <c r="M470" s="48" t="str">
        <f t="shared" si="66"/>
        <v>-</v>
      </c>
      <c r="N470" s="48">
        <f t="shared" si="67"/>
        <v>0</v>
      </c>
    </row>
    <row r="471" spans="1:14" x14ac:dyDescent="0.25">
      <c r="A471" s="52">
        <v>470</v>
      </c>
      <c r="B471" s="48" t="s">
        <v>2</v>
      </c>
      <c r="C471" s="48" t="s">
        <v>2</v>
      </c>
      <c r="D471" s="13" t="s">
        <v>2</v>
      </c>
      <c r="E471" s="133">
        <v>1512000</v>
      </c>
      <c r="F471" s="49">
        <f t="shared" si="64"/>
        <v>0</v>
      </c>
      <c r="G471" s="49">
        <f t="shared" si="65"/>
        <v>470</v>
      </c>
      <c r="H471" s="48">
        <f t="shared" si="68"/>
        <v>504</v>
      </c>
      <c r="I471" s="50">
        <f>IF($D471="-",0,'STOCK ITEMS'!N501)</f>
        <v>0</v>
      </c>
      <c r="J471" s="50">
        <f>IF($D471="-",0,'STOCK ITEMS'!O501)</f>
        <v>0</v>
      </c>
      <c r="K471" s="50">
        <f>IF($D471="-",0,'STOCK ITEMS'!P501)</f>
        <v>0</v>
      </c>
      <c r="L471" s="51">
        <f>IF($D471="-",0,'STOCK ITEMS'!B501)</f>
        <v>0</v>
      </c>
      <c r="M471" s="48" t="str">
        <f t="shared" si="66"/>
        <v>-</v>
      </c>
      <c r="N471" s="48">
        <f t="shared" si="67"/>
        <v>0</v>
      </c>
    </row>
    <row r="472" spans="1:14" x14ac:dyDescent="0.25">
      <c r="A472" s="52">
        <v>471</v>
      </c>
      <c r="B472" s="48" t="s">
        <v>2</v>
      </c>
      <c r="C472" s="48" t="s">
        <v>2</v>
      </c>
      <c r="D472" s="13" t="s">
        <v>2</v>
      </c>
      <c r="E472" s="133">
        <v>1509000</v>
      </c>
      <c r="F472" s="49">
        <f t="shared" si="64"/>
        <v>0</v>
      </c>
      <c r="G472" s="49">
        <f t="shared" si="65"/>
        <v>471</v>
      </c>
      <c r="H472" s="48">
        <f t="shared" si="68"/>
        <v>503</v>
      </c>
      <c r="I472" s="50">
        <f>IF($D472="-",0,'STOCK ITEMS'!N502)</f>
        <v>0</v>
      </c>
      <c r="J472" s="50">
        <f>IF($D472="-",0,'STOCK ITEMS'!O502)</f>
        <v>0</v>
      </c>
      <c r="K472" s="50">
        <f>IF($D472="-",0,'STOCK ITEMS'!P502)</f>
        <v>0</v>
      </c>
      <c r="L472" s="51">
        <f>IF($D472="-",0,'STOCK ITEMS'!B502)</f>
        <v>0</v>
      </c>
      <c r="M472" s="48" t="str">
        <f t="shared" si="66"/>
        <v>-</v>
      </c>
      <c r="N472" s="48">
        <f t="shared" si="67"/>
        <v>0</v>
      </c>
    </row>
    <row r="473" spans="1:14" x14ac:dyDescent="0.25">
      <c r="A473" s="52">
        <v>472</v>
      </c>
      <c r="B473" s="48" t="s">
        <v>2</v>
      </c>
      <c r="C473" s="48" t="s">
        <v>2</v>
      </c>
      <c r="D473" s="13" t="s">
        <v>2</v>
      </c>
      <c r="E473" s="133">
        <v>1506000</v>
      </c>
      <c r="F473" s="49">
        <f t="shared" si="64"/>
        <v>0</v>
      </c>
      <c r="G473" s="49">
        <f t="shared" si="65"/>
        <v>472</v>
      </c>
      <c r="H473" s="48">
        <f t="shared" si="68"/>
        <v>502</v>
      </c>
      <c r="I473" s="50">
        <f>IF($D473="-",0,'STOCK ITEMS'!N503)</f>
        <v>0</v>
      </c>
      <c r="J473" s="50">
        <f>IF($D473="-",0,'STOCK ITEMS'!O503)</f>
        <v>0</v>
      </c>
      <c r="K473" s="50">
        <f>IF($D473="-",0,'STOCK ITEMS'!P503)</f>
        <v>0</v>
      </c>
      <c r="L473" s="51">
        <f>IF($D473="-",0,'STOCK ITEMS'!B503)</f>
        <v>0</v>
      </c>
      <c r="M473" s="48" t="str">
        <f t="shared" si="66"/>
        <v>-</v>
      </c>
      <c r="N473" s="48">
        <f t="shared" si="67"/>
        <v>0</v>
      </c>
    </row>
    <row r="474" spans="1:14" x14ac:dyDescent="0.25">
      <c r="A474" s="52">
        <v>473</v>
      </c>
      <c r="B474" s="48" t="s">
        <v>2</v>
      </c>
      <c r="C474" s="48" t="s">
        <v>2</v>
      </c>
      <c r="D474" s="13" t="s">
        <v>2</v>
      </c>
      <c r="E474" s="133">
        <v>1503000</v>
      </c>
      <c r="F474" s="49">
        <f t="shared" si="64"/>
        <v>0</v>
      </c>
      <c r="G474" s="49">
        <f t="shared" si="65"/>
        <v>473</v>
      </c>
      <c r="H474" s="48">
        <f t="shared" si="68"/>
        <v>501</v>
      </c>
      <c r="I474" s="50">
        <f>IF($D474="-",0,'STOCK ITEMS'!N504)</f>
        <v>0</v>
      </c>
      <c r="J474" s="50">
        <f>IF($D474="-",0,'STOCK ITEMS'!O504)</f>
        <v>0</v>
      </c>
      <c r="K474" s="50">
        <f>IF($D474="-",0,'STOCK ITEMS'!P504)</f>
        <v>0</v>
      </c>
      <c r="L474" s="51">
        <f>IF($D474="-",0,'STOCK ITEMS'!B504)</f>
        <v>0</v>
      </c>
      <c r="M474" s="48" t="str">
        <f t="shared" si="66"/>
        <v>-</v>
      </c>
      <c r="N474" s="48">
        <f t="shared" si="67"/>
        <v>0</v>
      </c>
    </row>
    <row r="475" spans="1:14" x14ac:dyDescent="0.25">
      <c r="A475" s="52">
        <v>474</v>
      </c>
      <c r="B475" s="48" t="s">
        <v>2</v>
      </c>
      <c r="C475" s="48" t="s">
        <v>2</v>
      </c>
      <c r="D475" s="13" t="s">
        <v>2</v>
      </c>
      <c r="E475" s="133">
        <v>1500000</v>
      </c>
      <c r="F475" s="49">
        <f t="shared" si="64"/>
        <v>0</v>
      </c>
      <c r="G475" s="49">
        <f t="shared" si="65"/>
        <v>474</v>
      </c>
      <c r="H475" s="48">
        <f t="shared" si="68"/>
        <v>500</v>
      </c>
      <c r="I475" s="50">
        <f>IF($D475="-",0,'STOCK ITEMS'!N505)</f>
        <v>0</v>
      </c>
      <c r="J475" s="50">
        <f>IF($D475="-",0,'STOCK ITEMS'!O505)</f>
        <v>0</v>
      </c>
      <c r="K475" s="50">
        <f>IF($D475="-",0,'STOCK ITEMS'!P505)</f>
        <v>0</v>
      </c>
      <c r="L475" s="51">
        <f>IF($D475="-",0,'STOCK ITEMS'!B505)</f>
        <v>0</v>
      </c>
      <c r="M475" s="48" t="str">
        <f t="shared" si="66"/>
        <v>-</v>
      </c>
      <c r="N475" s="48">
        <f t="shared" si="67"/>
        <v>0</v>
      </c>
    </row>
    <row r="476" spans="1:14" x14ac:dyDescent="0.25">
      <c r="A476" s="52">
        <v>475</v>
      </c>
      <c r="B476" s="48" t="s">
        <v>2</v>
      </c>
      <c r="C476" s="48" t="s">
        <v>2</v>
      </c>
      <c r="D476" s="13" t="s">
        <v>2</v>
      </c>
      <c r="E476" s="133">
        <v>1497000</v>
      </c>
      <c r="F476" s="49">
        <f t="shared" si="64"/>
        <v>0</v>
      </c>
      <c r="G476" s="49">
        <f t="shared" si="65"/>
        <v>475</v>
      </c>
      <c r="H476" s="48">
        <f t="shared" si="68"/>
        <v>499</v>
      </c>
      <c r="I476" s="50">
        <f>IF($D476="-",0,'STOCK ITEMS'!N506)</f>
        <v>0</v>
      </c>
      <c r="J476" s="50">
        <f>IF($D476="-",0,'STOCK ITEMS'!O506)</f>
        <v>0</v>
      </c>
      <c r="K476" s="50">
        <f>IF($D476="-",0,'STOCK ITEMS'!P506)</f>
        <v>0</v>
      </c>
      <c r="L476" s="51">
        <f>IF($D476="-",0,'STOCK ITEMS'!B506)</f>
        <v>0</v>
      </c>
      <c r="M476" s="48" t="str">
        <f t="shared" si="66"/>
        <v>-</v>
      </c>
      <c r="N476" s="48">
        <f t="shared" si="67"/>
        <v>0</v>
      </c>
    </row>
    <row r="477" spans="1:14" x14ac:dyDescent="0.25">
      <c r="A477" s="52">
        <v>476</v>
      </c>
      <c r="B477" s="48" t="s">
        <v>2</v>
      </c>
      <c r="C477" s="48" t="s">
        <v>2</v>
      </c>
      <c r="D477" s="13" t="s">
        <v>2</v>
      </c>
      <c r="E477" s="133">
        <v>1494000</v>
      </c>
      <c r="F477" s="49">
        <f t="shared" si="64"/>
        <v>0</v>
      </c>
      <c r="G477" s="49">
        <f t="shared" si="65"/>
        <v>476</v>
      </c>
      <c r="H477" s="48">
        <f t="shared" si="68"/>
        <v>498</v>
      </c>
      <c r="I477" s="50">
        <f>IF($D477="-",0,'STOCK ITEMS'!N507)</f>
        <v>0</v>
      </c>
      <c r="J477" s="50">
        <f>IF($D477="-",0,'STOCK ITEMS'!O507)</f>
        <v>0</v>
      </c>
      <c r="K477" s="50">
        <f>IF($D477="-",0,'STOCK ITEMS'!P507)</f>
        <v>0</v>
      </c>
      <c r="L477" s="51">
        <f>IF($D477="-",0,'STOCK ITEMS'!B507)</f>
        <v>0</v>
      </c>
      <c r="M477" s="48" t="str">
        <f t="shared" si="66"/>
        <v>-</v>
      </c>
      <c r="N477" s="48">
        <f t="shared" si="67"/>
        <v>0</v>
      </c>
    </row>
    <row r="478" spans="1:14" x14ac:dyDescent="0.25">
      <c r="A478" s="52">
        <v>477</v>
      </c>
      <c r="B478" s="48" t="s">
        <v>2</v>
      </c>
      <c r="C478" s="48" t="s">
        <v>2</v>
      </c>
      <c r="D478" s="13" t="s">
        <v>2</v>
      </c>
      <c r="E478" s="133">
        <v>1491000</v>
      </c>
      <c r="F478" s="49">
        <f t="shared" si="64"/>
        <v>0</v>
      </c>
      <c r="G478" s="49">
        <f t="shared" si="65"/>
        <v>477</v>
      </c>
      <c r="H478" s="48">
        <f t="shared" si="68"/>
        <v>497</v>
      </c>
      <c r="I478" s="50">
        <f>IF($D478="-",0,'STOCK ITEMS'!N508)</f>
        <v>0</v>
      </c>
      <c r="J478" s="50">
        <f>IF($D478="-",0,'STOCK ITEMS'!O508)</f>
        <v>0</v>
      </c>
      <c r="K478" s="50">
        <f>IF($D478="-",0,'STOCK ITEMS'!P508)</f>
        <v>0</v>
      </c>
      <c r="L478" s="51">
        <f>IF($D478="-",0,'STOCK ITEMS'!B508)</f>
        <v>0</v>
      </c>
      <c r="M478" s="48" t="str">
        <f t="shared" si="66"/>
        <v>-</v>
      </c>
      <c r="N478" s="48">
        <f t="shared" si="67"/>
        <v>0</v>
      </c>
    </row>
    <row r="479" spans="1:14" x14ac:dyDescent="0.25">
      <c r="A479" s="52">
        <v>478</v>
      </c>
      <c r="B479" s="48" t="s">
        <v>2</v>
      </c>
      <c r="C479" s="48" t="s">
        <v>2</v>
      </c>
      <c r="D479" s="13" t="s">
        <v>2</v>
      </c>
      <c r="E479" s="133">
        <v>1488000</v>
      </c>
      <c r="F479" s="49">
        <f t="shared" si="64"/>
        <v>0</v>
      </c>
      <c r="G479" s="49">
        <f t="shared" si="65"/>
        <v>478</v>
      </c>
      <c r="H479" s="48">
        <f t="shared" si="68"/>
        <v>496</v>
      </c>
      <c r="I479" s="50">
        <f>IF($D479="-",0,'STOCK ITEMS'!N509)</f>
        <v>0</v>
      </c>
      <c r="J479" s="50">
        <f>IF($D479="-",0,'STOCK ITEMS'!O509)</f>
        <v>0</v>
      </c>
      <c r="K479" s="50">
        <f>IF($D479="-",0,'STOCK ITEMS'!P509)</f>
        <v>0</v>
      </c>
      <c r="L479" s="51">
        <f>IF($D479="-",0,'STOCK ITEMS'!B509)</f>
        <v>0</v>
      </c>
      <c r="M479" s="48" t="str">
        <f t="shared" si="66"/>
        <v>-</v>
      </c>
      <c r="N479" s="48">
        <f t="shared" si="67"/>
        <v>0</v>
      </c>
    </row>
    <row r="480" spans="1:14" x14ac:dyDescent="0.25">
      <c r="A480" s="52">
        <v>479</v>
      </c>
      <c r="B480" s="48" t="s">
        <v>2</v>
      </c>
      <c r="C480" s="48" t="s">
        <v>2</v>
      </c>
      <c r="D480" s="13" t="s">
        <v>2</v>
      </c>
      <c r="E480" s="133">
        <v>1485000</v>
      </c>
      <c r="F480" s="49">
        <f t="shared" si="64"/>
        <v>0</v>
      </c>
      <c r="G480" s="49">
        <f t="shared" si="65"/>
        <v>479</v>
      </c>
      <c r="H480" s="48">
        <f t="shared" si="68"/>
        <v>495</v>
      </c>
      <c r="I480" s="50">
        <f>IF($D480="-",0,'STOCK ITEMS'!N510)</f>
        <v>0</v>
      </c>
      <c r="J480" s="50">
        <f>IF($D480="-",0,'STOCK ITEMS'!O510)</f>
        <v>0</v>
      </c>
      <c r="K480" s="50">
        <f>IF($D480="-",0,'STOCK ITEMS'!P510)</f>
        <v>0</v>
      </c>
      <c r="L480" s="51">
        <f>IF($D480="-",0,'STOCK ITEMS'!B510)</f>
        <v>0</v>
      </c>
      <c r="M480" s="48" t="str">
        <f t="shared" si="66"/>
        <v>-</v>
      </c>
      <c r="N480" s="48">
        <f t="shared" si="67"/>
        <v>0</v>
      </c>
    </row>
    <row r="481" spans="1:14" x14ac:dyDescent="0.25">
      <c r="A481" s="52">
        <v>480</v>
      </c>
      <c r="B481" s="48" t="s">
        <v>2</v>
      </c>
      <c r="C481" s="48" t="s">
        <v>2</v>
      </c>
      <c r="D481" s="13" t="s">
        <v>2</v>
      </c>
      <c r="E481" s="133">
        <v>1482000</v>
      </c>
      <c r="F481" s="49">
        <f t="shared" si="64"/>
        <v>0</v>
      </c>
      <c r="G481" s="49">
        <f t="shared" si="65"/>
        <v>480</v>
      </c>
      <c r="H481" s="48">
        <f t="shared" si="68"/>
        <v>494</v>
      </c>
      <c r="I481" s="50">
        <f>IF($D481="-",0,'STOCK ITEMS'!N511)</f>
        <v>0</v>
      </c>
      <c r="J481" s="50">
        <f>IF($D481="-",0,'STOCK ITEMS'!O511)</f>
        <v>0</v>
      </c>
      <c r="K481" s="50">
        <f>IF($D481="-",0,'STOCK ITEMS'!P511)</f>
        <v>0</v>
      </c>
      <c r="L481" s="51">
        <f>IF($D481="-",0,'STOCK ITEMS'!B511)</f>
        <v>0</v>
      </c>
      <c r="M481" s="48" t="str">
        <f t="shared" si="66"/>
        <v>-</v>
      </c>
      <c r="N481" s="48">
        <f t="shared" si="67"/>
        <v>0</v>
      </c>
    </row>
    <row r="482" spans="1:14" x14ac:dyDescent="0.25">
      <c r="A482" s="52">
        <v>481</v>
      </c>
      <c r="B482" s="48" t="s">
        <v>2</v>
      </c>
      <c r="C482" s="48" t="s">
        <v>2</v>
      </c>
      <c r="D482" s="13" t="s">
        <v>2</v>
      </c>
      <c r="E482" s="133">
        <v>1479000</v>
      </c>
      <c r="F482" s="49">
        <f t="shared" si="64"/>
        <v>0</v>
      </c>
      <c r="G482" s="49">
        <f t="shared" si="65"/>
        <v>481</v>
      </c>
      <c r="H482" s="48">
        <f t="shared" si="68"/>
        <v>493</v>
      </c>
      <c r="I482" s="50">
        <f>IF($D482="-",0,'STOCK ITEMS'!N512)</f>
        <v>0</v>
      </c>
      <c r="J482" s="50">
        <f>IF($D482="-",0,'STOCK ITEMS'!O512)</f>
        <v>0</v>
      </c>
      <c r="K482" s="50">
        <f>IF($D482="-",0,'STOCK ITEMS'!P512)</f>
        <v>0</v>
      </c>
      <c r="L482" s="51">
        <f>IF($D482="-",0,'STOCK ITEMS'!B512)</f>
        <v>0</v>
      </c>
      <c r="M482" s="48" t="str">
        <f t="shared" si="66"/>
        <v>-</v>
      </c>
      <c r="N482" s="48">
        <f t="shared" si="67"/>
        <v>0</v>
      </c>
    </row>
    <row r="483" spans="1:14" x14ac:dyDescent="0.25">
      <c r="A483" s="52">
        <v>482</v>
      </c>
      <c r="B483" s="48" t="s">
        <v>2</v>
      </c>
      <c r="C483" s="48" t="s">
        <v>2</v>
      </c>
      <c r="D483" s="13" t="s">
        <v>2</v>
      </c>
      <c r="E483" s="133">
        <v>1476000</v>
      </c>
      <c r="F483" s="49">
        <f t="shared" si="64"/>
        <v>0</v>
      </c>
      <c r="G483" s="49">
        <f t="shared" si="65"/>
        <v>482</v>
      </c>
      <c r="H483" s="48">
        <f t="shared" si="68"/>
        <v>492</v>
      </c>
      <c r="I483" s="50">
        <f>IF($D483="-",0,'STOCK ITEMS'!N513)</f>
        <v>0</v>
      </c>
      <c r="J483" s="50">
        <f>IF($D483="-",0,'STOCK ITEMS'!O513)</f>
        <v>0</v>
      </c>
      <c r="K483" s="50">
        <f>IF($D483="-",0,'STOCK ITEMS'!P513)</f>
        <v>0</v>
      </c>
      <c r="L483" s="51">
        <f>IF($D483="-",0,'STOCK ITEMS'!B513)</f>
        <v>0</v>
      </c>
      <c r="M483" s="48" t="str">
        <f t="shared" si="66"/>
        <v>-</v>
      </c>
      <c r="N483" s="48">
        <f t="shared" si="67"/>
        <v>0</v>
      </c>
    </row>
    <row r="484" spans="1:14" x14ac:dyDescent="0.25">
      <c r="A484" s="52">
        <v>483</v>
      </c>
      <c r="B484" s="48" t="s">
        <v>2</v>
      </c>
      <c r="C484" s="48" t="s">
        <v>2</v>
      </c>
      <c r="D484" s="13" t="s">
        <v>2</v>
      </c>
      <c r="E484" s="133">
        <v>1473000</v>
      </c>
      <c r="F484" s="49">
        <f t="shared" si="64"/>
        <v>0</v>
      </c>
      <c r="G484" s="49">
        <f t="shared" si="65"/>
        <v>483</v>
      </c>
      <c r="H484" s="48">
        <f t="shared" si="68"/>
        <v>491</v>
      </c>
      <c r="I484" s="50">
        <f>IF($D484="-",0,'STOCK ITEMS'!N514)</f>
        <v>0</v>
      </c>
      <c r="J484" s="50">
        <f>IF($D484="-",0,'STOCK ITEMS'!O514)</f>
        <v>0</v>
      </c>
      <c r="K484" s="50">
        <f>IF($D484="-",0,'STOCK ITEMS'!P514)</f>
        <v>0</v>
      </c>
      <c r="L484" s="51">
        <f>IF($D484="-",0,'STOCK ITEMS'!B514)</f>
        <v>0</v>
      </c>
      <c r="M484" s="48" t="str">
        <f t="shared" si="66"/>
        <v>-</v>
      </c>
      <c r="N484" s="48">
        <f t="shared" si="67"/>
        <v>0</v>
      </c>
    </row>
    <row r="485" spans="1:14" x14ac:dyDescent="0.25">
      <c r="A485" s="52">
        <v>484</v>
      </c>
      <c r="B485" s="48" t="s">
        <v>2</v>
      </c>
      <c r="C485" s="48" t="s">
        <v>2</v>
      </c>
      <c r="D485" s="13" t="s">
        <v>2</v>
      </c>
      <c r="E485" s="133">
        <v>1470000</v>
      </c>
      <c r="F485" s="49">
        <f t="shared" si="64"/>
        <v>0</v>
      </c>
      <c r="G485" s="49">
        <f t="shared" si="65"/>
        <v>484</v>
      </c>
      <c r="H485" s="48">
        <f t="shared" si="68"/>
        <v>490</v>
      </c>
      <c r="I485" s="50">
        <f>IF($D485="-",0,'STOCK ITEMS'!N515)</f>
        <v>0</v>
      </c>
      <c r="J485" s="50">
        <f>IF($D485="-",0,'STOCK ITEMS'!O515)</f>
        <v>0</v>
      </c>
      <c r="K485" s="50">
        <f>IF($D485="-",0,'STOCK ITEMS'!P515)</f>
        <v>0</v>
      </c>
      <c r="L485" s="51">
        <f>IF($D485="-",0,'STOCK ITEMS'!B515)</f>
        <v>0</v>
      </c>
      <c r="M485" s="48" t="str">
        <f t="shared" si="66"/>
        <v>-</v>
      </c>
      <c r="N485" s="48">
        <f t="shared" si="67"/>
        <v>0</v>
      </c>
    </row>
    <row r="486" spans="1:14" x14ac:dyDescent="0.25">
      <c r="A486" s="52">
        <v>485</v>
      </c>
      <c r="B486" s="48" t="s">
        <v>2</v>
      </c>
      <c r="C486" s="48" t="s">
        <v>2</v>
      </c>
      <c r="D486" s="13" t="s">
        <v>2</v>
      </c>
      <c r="E486" s="133">
        <v>1467000</v>
      </c>
      <c r="F486" s="49">
        <f t="shared" si="64"/>
        <v>0</v>
      </c>
      <c r="G486" s="49">
        <f t="shared" si="65"/>
        <v>485</v>
      </c>
      <c r="H486" s="48">
        <f t="shared" si="68"/>
        <v>489</v>
      </c>
      <c r="I486" s="50">
        <f>IF($D486="-",0,'STOCK ITEMS'!N516)</f>
        <v>0</v>
      </c>
      <c r="J486" s="50">
        <f>IF($D486="-",0,'STOCK ITEMS'!O516)</f>
        <v>0</v>
      </c>
      <c r="K486" s="50">
        <f>IF($D486="-",0,'STOCK ITEMS'!P516)</f>
        <v>0</v>
      </c>
      <c r="L486" s="51">
        <f>IF($D486="-",0,'STOCK ITEMS'!B516)</f>
        <v>0</v>
      </c>
      <c r="M486" s="48" t="str">
        <f t="shared" si="66"/>
        <v>-</v>
      </c>
      <c r="N486" s="48">
        <f t="shared" si="67"/>
        <v>0</v>
      </c>
    </row>
    <row r="487" spans="1:14" x14ac:dyDescent="0.25">
      <c r="A487" s="52">
        <v>486</v>
      </c>
      <c r="B487" s="48" t="s">
        <v>2</v>
      </c>
      <c r="C487" s="48" t="s">
        <v>2</v>
      </c>
      <c r="D487" s="13" t="s">
        <v>2</v>
      </c>
      <c r="E487" s="133">
        <v>1464000</v>
      </c>
      <c r="F487" s="49">
        <f t="shared" si="64"/>
        <v>0</v>
      </c>
      <c r="G487" s="49">
        <f t="shared" si="65"/>
        <v>486</v>
      </c>
      <c r="H487" s="48">
        <f t="shared" si="68"/>
        <v>488</v>
      </c>
      <c r="I487" s="50">
        <f>IF($D487="-",0,'STOCK ITEMS'!N517)</f>
        <v>0</v>
      </c>
      <c r="J487" s="50">
        <f>IF($D487="-",0,'STOCK ITEMS'!O517)</f>
        <v>0</v>
      </c>
      <c r="K487" s="50">
        <f>IF($D487="-",0,'STOCK ITEMS'!P517)</f>
        <v>0</v>
      </c>
      <c r="L487" s="51">
        <f>IF($D487="-",0,'STOCK ITEMS'!B517)</f>
        <v>0</v>
      </c>
      <c r="M487" s="48" t="str">
        <f t="shared" si="66"/>
        <v>-</v>
      </c>
      <c r="N487" s="48">
        <f t="shared" si="67"/>
        <v>0</v>
      </c>
    </row>
    <row r="488" spans="1:14" x14ac:dyDescent="0.25">
      <c r="A488" s="52">
        <v>487</v>
      </c>
      <c r="B488" s="48" t="s">
        <v>2</v>
      </c>
      <c r="C488" s="48" t="s">
        <v>2</v>
      </c>
      <c r="D488" s="13" t="s">
        <v>2</v>
      </c>
      <c r="E488" s="133">
        <v>1461000</v>
      </c>
      <c r="F488" s="49">
        <f t="shared" si="64"/>
        <v>0</v>
      </c>
      <c r="G488" s="49">
        <f t="shared" si="65"/>
        <v>487</v>
      </c>
      <c r="H488" s="48">
        <f t="shared" si="68"/>
        <v>487</v>
      </c>
      <c r="I488" s="50">
        <f>IF($D488="-",0,'STOCK ITEMS'!N518)</f>
        <v>0</v>
      </c>
      <c r="J488" s="50">
        <f>IF($D488="-",0,'STOCK ITEMS'!O518)</f>
        <v>0</v>
      </c>
      <c r="K488" s="50">
        <f>IF($D488="-",0,'STOCK ITEMS'!P518)</f>
        <v>0</v>
      </c>
      <c r="L488" s="51">
        <f>IF($D488="-",0,'STOCK ITEMS'!B518)</f>
        <v>0</v>
      </c>
      <c r="M488" s="48" t="str">
        <f t="shared" si="66"/>
        <v>-</v>
      </c>
      <c r="N488" s="48">
        <f t="shared" si="67"/>
        <v>0</v>
      </c>
    </row>
    <row r="489" spans="1:14" x14ac:dyDescent="0.25">
      <c r="A489" s="52">
        <v>488</v>
      </c>
      <c r="B489" s="48" t="s">
        <v>2</v>
      </c>
      <c r="C489" s="48" t="s">
        <v>2</v>
      </c>
      <c r="D489" s="13" t="s">
        <v>2</v>
      </c>
      <c r="E489" s="133">
        <v>1458000</v>
      </c>
      <c r="F489" s="49">
        <f t="shared" si="64"/>
        <v>0</v>
      </c>
      <c r="G489" s="49">
        <f t="shared" si="65"/>
        <v>488</v>
      </c>
      <c r="H489" s="48">
        <f t="shared" si="68"/>
        <v>486</v>
      </c>
      <c r="I489" s="50">
        <f>IF($D489="-",0,'STOCK ITEMS'!N519)</f>
        <v>0</v>
      </c>
      <c r="J489" s="50">
        <f>IF($D489="-",0,'STOCK ITEMS'!O519)</f>
        <v>0</v>
      </c>
      <c r="K489" s="50">
        <f>IF($D489="-",0,'STOCK ITEMS'!P519)</f>
        <v>0</v>
      </c>
      <c r="L489" s="51">
        <f>IF($D489="-",0,'STOCK ITEMS'!B519)</f>
        <v>0</v>
      </c>
      <c r="M489" s="48" t="str">
        <f t="shared" si="66"/>
        <v>-</v>
      </c>
      <c r="N489" s="48">
        <f t="shared" si="67"/>
        <v>0</v>
      </c>
    </row>
    <row r="490" spans="1:14" x14ac:dyDescent="0.25">
      <c r="A490" s="52">
        <v>489</v>
      </c>
      <c r="B490" s="48" t="s">
        <v>2</v>
      </c>
      <c r="C490" s="48" t="s">
        <v>2</v>
      </c>
      <c r="D490" s="13" t="s">
        <v>2</v>
      </c>
      <c r="E490" s="133">
        <v>1455000</v>
      </c>
      <c r="F490" s="49">
        <f t="shared" si="64"/>
        <v>0</v>
      </c>
      <c r="G490" s="49">
        <f t="shared" si="65"/>
        <v>489</v>
      </c>
      <c r="H490" s="48">
        <f t="shared" si="68"/>
        <v>485</v>
      </c>
      <c r="I490" s="50">
        <f>IF($D490="-",0,'STOCK ITEMS'!N520)</f>
        <v>0</v>
      </c>
      <c r="J490" s="50">
        <f>IF($D490="-",0,'STOCK ITEMS'!O520)</f>
        <v>0</v>
      </c>
      <c r="K490" s="50">
        <f>IF($D490="-",0,'STOCK ITEMS'!P520)</f>
        <v>0</v>
      </c>
      <c r="L490" s="51">
        <f>IF($D490="-",0,'STOCK ITEMS'!B520)</f>
        <v>0</v>
      </c>
      <c r="M490" s="48" t="str">
        <f t="shared" si="66"/>
        <v>-</v>
      </c>
      <c r="N490" s="48">
        <f t="shared" si="67"/>
        <v>0</v>
      </c>
    </row>
    <row r="491" spans="1:14" x14ac:dyDescent="0.25">
      <c r="A491" s="52">
        <v>490</v>
      </c>
      <c r="B491" s="48" t="s">
        <v>2</v>
      </c>
      <c r="C491" s="48" t="s">
        <v>2</v>
      </c>
      <c r="D491" s="13" t="s">
        <v>2</v>
      </c>
      <c r="E491" s="133">
        <v>1452000</v>
      </c>
      <c r="F491" s="49">
        <f t="shared" si="64"/>
        <v>0</v>
      </c>
      <c r="G491" s="49">
        <f t="shared" si="65"/>
        <v>490</v>
      </c>
      <c r="H491" s="48">
        <f t="shared" si="68"/>
        <v>484</v>
      </c>
      <c r="I491" s="50">
        <f>IF($D491="-",0,'STOCK ITEMS'!N521)</f>
        <v>0</v>
      </c>
      <c r="J491" s="50">
        <f>IF($D491="-",0,'STOCK ITEMS'!O521)</f>
        <v>0</v>
      </c>
      <c r="K491" s="50">
        <f>IF($D491="-",0,'STOCK ITEMS'!P521)</f>
        <v>0</v>
      </c>
      <c r="L491" s="51">
        <f>IF($D491="-",0,'STOCK ITEMS'!B521)</f>
        <v>0</v>
      </c>
      <c r="M491" s="48" t="str">
        <f t="shared" si="66"/>
        <v>-</v>
      </c>
      <c r="N491" s="48">
        <f t="shared" si="67"/>
        <v>0</v>
      </c>
    </row>
    <row r="492" spans="1:14" x14ac:dyDescent="0.25">
      <c r="A492" s="52">
        <v>491</v>
      </c>
      <c r="B492" s="48" t="s">
        <v>2</v>
      </c>
      <c r="C492" s="48" t="s">
        <v>2</v>
      </c>
      <c r="D492" s="13" t="s">
        <v>2</v>
      </c>
      <c r="E492" s="133">
        <v>1449000</v>
      </c>
      <c r="F492" s="49">
        <f t="shared" si="64"/>
        <v>0</v>
      </c>
      <c r="G492" s="49">
        <f t="shared" si="65"/>
        <v>491</v>
      </c>
      <c r="H492" s="48">
        <f t="shared" si="68"/>
        <v>483</v>
      </c>
      <c r="I492" s="50">
        <f>IF($D492="-",0,'STOCK ITEMS'!N522)</f>
        <v>0</v>
      </c>
      <c r="J492" s="50">
        <f>IF($D492="-",0,'STOCK ITEMS'!O522)</f>
        <v>0</v>
      </c>
      <c r="K492" s="50">
        <f>IF($D492="-",0,'STOCK ITEMS'!P522)</f>
        <v>0</v>
      </c>
      <c r="L492" s="51">
        <f>IF($D492="-",0,'STOCK ITEMS'!B522)</f>
        <v>0</v>
      </c>
      <c r="M492" s="48" t="str">
        <f t="shared" si="66"/>
        <v>-</v>
      </c>
      <c r="N492" s="48">
        <f t="shared" si="67"/>
        <v>0</v>
      </c>
    </row>
    <row r="493" spans="1:14" x14ac:dyDescent="0.25">
      <c r="A493" s="52">
        <v>492</v>
      </c>
      <c r="B493" s="48" t="s">
        <v>2</v>
      </c>
      <c r="C493" s="48" t="s">
        <v>2</v>
      </c>
      <c r="D493" s="13" t="s">
        <v>2</v>
      </c>
      <c r="E493" s="133">
        <v>1446000</v>
      </c>
      <c r="F493" s="49">
        <f t="shared" si="64"/>
        <v>0</v>
      </c>
      <c r="G493" s="49">
        <f t="shared" si="65"/>
        <v>492</v>
      </c>
      <c r="H493" s="48">
        <f t="shared" si="68"/>
        <v>482</v>
      </c>
      <c r="I493" s="50">
        <f>IF($D493="-",0,'STOCK ITEMS'!N523)</f>
        <v>0</v>
      </c>
      <c r="J493" s="50">
        <f>IF($D493="-",0,'STOCK ITEMS'!O523)</f>
        <v>0</v>
      </c>
      <c r="K493" s="50">
        <f>IF($D493="-",0,'STOCK ITEMS'!P523)</f>
        <v>0</v>
      </c>
      <c r="L493" s="51">
        <f>IF($D493="-",0,'STOCK ITEMS'!B523)</f>
        <v>0</v>
      </c>
      <c r="M493" s="48" t="str">
        <f t="shared" si="66"/>
        <v>-</v>
      </c>
      <c r="N493" s="48">
        <f t="shared" si="67"/>
        <v>0</v>
      </c>
    </row>
    <row r="494" spans="1:14" x14ac:dyDescent="0.25">
      <c r="A494" s="52">
        <v>493</v>
      </c>
      <c r="B494" s="48" t="s">
        <v>2</v>
      </c>
      <c r="C494" s="48" t="s">
        <v>2</v>
      </c>
      <c r="D494" s="13" t="s">
        <v>2</v>
      </c>
      <c r="E494" s="133">
        <v>1443000</v>
      </c>
      <c r="F494" s="49">
        <f t="shared" si="64"/>
        <v>0</v>
      </c>
      <c r="G494" s="49">
        <f t="shared" si="65"/>
        <v>493</v>
      </c>
      <c r="H494" s="48">
        <f t="shared" si="68"/>
        <v>481</v>
      </c>
      <c r="I494" s="50">
        <f>IF($D494="-",0,'STOCK ITEMS'!N524)</f>
        <v>0</v>
      </c>
      <c r="J494" s="50">
        <f>IF($D494="-",0,'STOCK ITEMS'!O524)</f>
        <v>0</v>
      </c>
      <c r="K494" s="50">
        <f>IF($D494="-",0,'STOCK ITEMS'!P524)</f>
        <v>0</v>
      </c>
      <c r="L494" s="51">
        <f>IF($D494="-",0,'STOCK ITEMS'!B524)</f>
        <v>0</v>
      </c>
      <c r="M494" s="48" t="str">
        <f t="shared" si="66"/>
        <v>-</v>
      </c>
      <c r="N494" s="48">
        <f t="shared" si="67"/>
        <v>0</v>
      </c>
    </row>
    <row r="495" spans="1:14" x14ac:dyDescent="0.25">
      <c r="A495" s="52">
        <v>494</v>
      </c>
      <c r="B495" s="48" t="s">
        <v>2</v>
      </c>
      <c r="C495" s="48" t="s">
        <v>2</v>
      </c>
      <c r="D495" s="13" t="s">
        <v>2</v>
      </c>
      <c r="E495" s="133">
        <v>1440000</v>
      </c>
      <c r="F495" s="49">
        <f t="shared" si="64"/>
        <v>0</v>
      </c>
      <c r="G495" s="49">
        <f t="shared" si="65"/>
        <v>494</v>
      </c>
      <c r="H495" s="48">
        <f t="shared" si="68"/>
        <v>480</v>
      </c>
      <c r="I495" s="50">
        <f>IF($D495="-",0,'STOCK ITEMS'!N525)</f>
        <v>0</v>
      </c>
      <c r="J495" s="50">
        <f>IF($D495="-",0,'STOCK ITEMS'!O525)</f>
        <v>0</v>
      </c>
      <c r="K495" s="50">
        <f>IF($D495="-",0,'STOCK ITEMS'!P525)</f>
        <v>0</v>
      </c>
      <c r="L495" s="51">
        <f>IF($D495="-",0,'STOCK ITEMS'!B525)</f>
        <v>0</v>
      </c>
      <c r="M495" s="48" t="str">
        <f t="shared" si="66"/>
        <v>-</v>
      </c>
      <c r="N495" s="48">
        <f t="shared" si="67"/>
        <v>0</v>
      </c>
    </row>
    <row r="496" spans="1:14" x14ac:dyDescent="0.25">
      <c r="A496" s="52">
        <v>495</v>
      </c>
      <c r="B496" s="48" t="s">
        <v>2</v>
      </c>
      <c r="C496" s="48" t="s">
        <v>2</v>
      </c>
      <c r="D496" s="13" t="s">
        <v>2</v>
      </c>
      <c r="E496" s="133">
        <v>1437000</v>
      </c>
      <c r="F496" s="49">
        <f t="shared" si="64"/>
        <v>0</v>
      </c>
      <c r="G496" s="49">
        <f t="shared" si="65"/>
        <v>495</v>
      </c>
      <c r="H496" s="48">
        <f t="shared" si="68"/>
        <v>479</v>
      </c>
      <c r="I496" s="50">
        <f>IF($D496="-",0,'STOCK ITEMS'!N526)</f>
        <v>0</v>
      </c>
      <c r="J496" s="50">
        <f>IF($D496="-",0,'STOCK ITEMS'!O526)</f>
        <v>0</v>
      </c>
      <c r="K496" s="50">
        <f>IF($D496="-",0,'STOCK ITEMS'!P526)</f>
        <v>0</v>
      </c>
      <c r="L496" s="51">
        <f>IF($D496="-",0,'STOCK ITEMS'!B526)</f>
        <v>0</v>
      </c>
      <c r="M496" s="48" t="str">
        <f t="shared" si="66"/>
        <v>-</v>
      </c>
      <c r="N496" s="48">
        <f t="shared" si="67"/>
        <v>0</v>
      </c>
    </row>
    <row r="497" spans="1:14" x14ac:dyDescent="0.25">
      <c r="A497" s="52">
        <v>496</v>
      </c>
      <c r="B497" s="48" t="s">
        <v>2</v>
      </c>
      <c r="C497" s="48" t="s">
        <v>2</v>
      </c>
      <c r="D497" s="13" t="s">
        <v>2</v>
      </c>
      <c r="E497" s="133">
        <v>1434000</v>
      </c>
      <c r="F497" s="49">
        <f t="shared" si="64"/>
        <v>0</v>
      </c>
      <c r="G497" s="49">
        <f t="shared" si="65"/>
        <v>496</v>
      </c>
      <c r="H497" s="48">
        <f t="shared" si="68"/>
        <v>478</v>
      </c>
      <c r="I497" s="50">
        <f>IF($D497="-",0,'STOCK ITEMS'!N527)</f>
        <v>0</v>
      </c>
      <c r="J497" s="50">
        <f>IF($D497="-",0,'STOCK ITEMS'!O527)</f>
        <v>0</v>
      </c>
      <c r="K497" s="50">
        <f>IF($D497="-",0,'STOCK ITEMS'!P527)</f>
        <v>0</v>
      </c>
      <c r="L497" s="51">
        <f>IF($D497="-",0,'STOCK ITEMS'!B527)</f>
        <v>0</v>
      </c>
      <c r="M497" s="48" t="str">
        <f t="shared" si="66"/>
        <v>-</v>
      </c>
      <c r="N497" s="48">
        <f t="shared" si="67"/>
        <v>0</v>
      </c>
    </row>
    <row r="498" spans="1:14" x14ac:dyDescent="0.25">
      <c r="A498" s="52">
        <v>497</v>
      </c>
      <c r="B498" s="48" t="s">
        <v>2</v>
      </c>
      <c r="C498" s="48" t="s">
        <v>2</v>
      </c>
      <c r="D498" s="13" t="s">
        <v>2</v>
      </c>
      <c r="E498" s="133">
        <v>1431000</v>
      </c>
      <c r="F498" s="49">
        <f t="shared" si="64"/>
        <v>0</v>
      </c>
      <c r="G498" s="49">
        <f t="shared" si="65"/>
        <v>497</v>
      </c>
      <c r="H498" s="48">
        <f t="shared" si="68"/>
        <v>477</v>
      </c>
      <c r="I498" s="50">
        <f>IF($D498="-",0,'STOCK ITEMS'!N528)</f>
        <v>0</v>
      </c>
      <c r="J498" s="50">
        <f>IF($D498="-",0,'STOCK ITEMS'!O528)</f>
        <v>0</v>
      </c>
      <c r="K498" s="50">
        <f>IF($D498="-",0,'STOCK ITEMS'!P528)</f>
        <v>0</v>
      </c>
      <c r="L498" s="51">
        <f>IF($D498="-",0,'STOCK ITEMS'!B528)</f>
        <v>0</v>
      </c>
      <c r="M498" s="48" t="str">
        <f t="shared" si="66"/>
        <v>-</v>
      </c>
      <c r="N498" s="48">
        <f t="shared" si="67"/>
        <v>0</v>
      </c>
    </row>
    <row r="499" spans="1:14" x14ac:dyDescent="0.25">
      <c r="A499" s="52">
        <v>498</v>
      </c>
      <c r="B499" s="48" t="s">
        <v>2</v>
      </c>
      <c r="C499" s="48" t="s">
        <v>2</v>
      </c>
      <c r="D499" s="13" t="s">
        <v>2</v>
      </c>
      <c r="E499" s="133">
        <v>1428000</v>
      </c>
      <c r="F499" s="49">
        <f t="shared" si="64"/>
        <v>0</v>
      </c>
      <c r="G499" s="49">
        <f t="shared" si="65"/>
        <v>498</v>
      </c>
      <c r="H499" s="48">
        <f t="shared" si="68"/>
        <v>476</v>
      </c>
      <c r="I499" s="50">
        <f>IF($D499="-",0,'STOCK ITEMS'!N529)</f>
        <v>0</v>
      </c>
      <c r="J499" s="50">
        <f>IF($D499="-",0,'STOCK ITEMS'!O529)</f>
        <v>0</v>
      </c>
      <c r="K499" s="50">
        <f>IF($D499="-",0,'STOCK ITEMS'!P529)</f>
        <v>0</v>
      </c>
      <c r="L499" s="51">
        <f>IF($D499="-",0,'STOCK ITEMS'!B529)</f>
        <v>0</v>
      </c>
      <c r="M499" s="48" t="str">
        <f t="shared" si="66"/>
        <v>-</v>
      </c>
      <c r="N499" s="48">
        <f t="shared" si="67"/>
        <v>0</v>
      </c>
    </row>
    <row r="500" spans="1:14" x14ac:dyDescent="0.25">
      <c r="A500" s="52">
        <v>499</v>
      </c>
      <c r="B500" s="48" t="s">
        <v>2</v>
      </c>
      <c r="C500" s="48" t="s">
        <v>2</v>
      </c>
      <c r="D500" s="13" t="s">
        <v>2</v>
      </c>
      <c r="E500" s="133">
        <v>1425000</v>
      </c>
      <c r="F500" s="49">
        <f t="shared" ref="F500:F563" si="69">IF(D500="-",0,E500)</f>
        <v>0</v>
      </c>
      <c r="G500" s="49">
        <f t="shared" ref="G500:G563" si="70">F500+A500</f>
        <v>499</v>
      </c>
      <c r="H500" s="48">
        <f t="shared" si="68"/>
        <v>475</v>
      </c>
      <c r="I500" s="50">
        <f>IF($D500="-",0,'STOCK ITEMS'!N530)</f>
        <v>0</v>
      </c>
      <c r="J500" s="50">
        <f>IF($D500="-",0,'STOCK ITEMS'!O530)</f>
        <v>0</v>
      </c>
      <c r="K500" s="50">
        <f>IF($D500="-",0,'STOCK ITEMS'!P530)</f>
        <v>0</v>
      </c>
      <c r="L500" s="51">
        <f>IF($D500="-",0,'STOCK ITEMS'!B530)</f>
        <v>0</v>
      </c>
      <c r="M500" s="48" t="str">
        <f t="shared" ref="M500:M563" si="71">D500</f>
        <v>-</v>
      </c>
      <c r="N500" s="48">
        <f t="shared" ref="N500:N563" si="72">IF(L500&lt;1,0,J500/I500)</f>
        <v>0</v>
      </c>
    </row>
    <row r="501" spans="1:14" x14ac:dyDescent="0.25">
      <c r="A501" s="52">
        <v>500</v>
      </c>
      <c r="B501" s="48" t="s">
        <v>2</v>
      </c>
      <c r="C501" s="48" t="s">
        <v>2</v>
      </c>
      <c r="D501" s="13" t="s">
        <v>2</v>
      </c>
      <c r="E501" s="133">
        <v>1422000</v>
      </c>
      <c r="F501" s="49">
        <f t="shared" si="69"/>
        <v>0</v>
      </c>
      <c r="G501" s="49">
        <f t="shared" si="70"/>
        <v>500</v>
      </c>
      <c r="H501" s="48">
        <f t="shared" si="68"/>
        <v>474</v>
      </c>
      <c r="I501" s="50">
        <f>IF($D501="-",0,'STOCK ITEMS'!N531)</f>
        <v>0</v>
      </c>
      <c r="J501" s="50">
        <f>IF($D501="-",0,'STOCK ITEMS'!O531)</f>
        <v>0</v>
      </c>
      <c r="K501" s="50">
        <f>IF($D501="-",0,'STOCK ITEMS'!P531)</f>
        <v>0</v>
      </c>
      <c r="L501" s="51">
        <f>IF($D501="-",0,'STOCK ITEMS'!B531)</f>
        <v>0</v>
      </c>
      <c r="M501" s="48" t="str">
        <f t="shared" si="71"/>
        <v>-</v>
      </c>
      <c r="N501" s="48">
        <f t="shared" si="72"/>
        <v>0</v>
      </c>
    </row>
    <row r="502" spans="1:14" x14ac:dyDescent="0.25">
      <c r="A502" s="52">
        <v>501</v>
      </c>
      <c r="B502" s="48" t="s">
        <v>2</v>
      </c>
      <c r="C502" s="48" t="s">
        <v>2</v>
      </c>
      <c r="D502" s="13" t="s">
        <v>2</v>
      </c>
      <c r="E502" s="133">
        <v>1419000</v>
      </c>
      <c r="F502" s="49">
        <f t="shared" si="69"/>
        <v>0</v>
      </c>
      <c r="G502" s="49">
        <f t="shared" si="70"/>
        <v>501</v>
      </c>
      <c r="H502" s="48">
        <f t="shared" si="68"/>
        <v>473</v>
      </c>
      <c r="I502" s="50">
        <f>IF($D502="-",0,'STOCK ITEMS'!N532)</f>
        <v>0</v>
      </c>
      <c r="J502" s="50">
        <f>IF($D502="-",0,'STOCK ITEMS'!O532)</f>
        <v>0</v>
      </c>
      <c r="K502" s="50">
        <f>IF($D502="-",0,'STOCK ITEMS'!P532)</f>
        <v>0</v>
      </c>
      <c r="L502" s="51">
        <f>IF($D502="-",0,'STOCK ITEMS'!B532)</f>
        <v>0</v>
      </c>
      <c r="M502" s="48" t="str">
        <f t="shared" si="71"/>
        <v>-</v>
      </c>
      <c r="N502" s="48">
        <f t="shared" si="72"/>
        <v>0</v>
      </c>
    </row>
    <row r="503" spans="1:14" x14ac:dyDescent="0.25">
      <c r="A503" s="52">
        <v>502</v>
      </c>
      <c r="B503" s="48" t="s">
        <v>2</v>
      </c>
      <c r="C503" s="48" t="s">
        <v>2</v>
      </c>
      <c r="D503" s="13" t="s">
        <v>2</v>
      </c>
      <c r="E503" s="133">
        <v>1416000</v>
      </c>
      <c r="F503" s="49">
        <f t="shared" si="69"/>
        <v>0</v>
      </c>
      <c r="G503" s="49">
        <f t="shared" si="70"/>
        <v>502</v>
      </c>
      <c r="H503" s="48">
        <f t="shared" si="68"/>
        <v>472</v>
      </c>
      <c r="I503" s="50">
        <f>IF($D503="-",0,'STOCK ITEMS'!N533)</f>
        <v>0</v>
      </c>
      <c r="J503" s="50">
        <f>IF($D503="-",0,'STOCK ITEMS'!O533)</f>
        <v>0</v>
      </c>
      <c r="K503" s="50">
        <f>IF($D503="-",0,'STOCK ITEMS'!P533)</f>
        <v>0</v>
      </c>
      <c r="L503" s="51">
        <f>IF($D503="-",0,'STOCK ITEMS'!B533)</f>
        <v>0</v>
      </c>
      <c r="M503" s="48" t="str">
        <f t="shared" si="71"/>
        <v>-</v>
      </c>
      <c r="N503" s="48">
        <f t="shared" si="72"/>
        <v>0</v>
      </c>
    </row>
    <row r="504" spans="1:14" x14ac:dyDescent="0.25">
      <c r="A504" s="52">
        <v>503</v>
      </c>
      <c r="B504" s="48" t="s">
        <v>2</v>
      </c>
      <c r="C504" s="48" t="s">
        <v>2</v>
      </c>
      <c r="D504" s="13" t="s">
        <v>2</v>
      </c>
      <c r="E504" s="133">
        <v>1413000</v>
      </c>
      <c r="F504" s="49">
        <f t="shared" si="69"/>
        <v>0</v>
      </c>
      <c r="G504" s="49">
        <f t="shared" si="70"/>
        <v>503</v>
      </c>
      <c r="H504" s="48">
        <f t="shared" si="68"/>
        <v>471</v>
      </c>
      <c r="I504" s="50">
        <f>IF($D504="-",0,'STOCK ITEMS'!N534)</f>
        <v>0</v>
      </c>
      <c r="J504" s="50">
        <f>IF($D504="-",0,'STOCK ITEMS'!O534)</f>
        <v>0</v>
      </c>
      <c r="K504" s="50">
        <f>IF($D504="-",0,'STOCK ITEMS'!P534)</f>
        <v>0</v>
      </c>
      <c r="L504" s="51">
        <f>IF($D504="-",0,'STOCK ITEMS'!B534)</f>
        <v>0</v>
      </c>
      <c r="M504" s="48" t="str">
        <f t="shared" si="71"/>
        <v>-</v>
      </c>
      <c r="N504" s="48">
        <f t="shared" si="72"/>
        <v>0</v>
      </c>
    </row>
    <row r="505" spans="1:14" x14ac:dyDescent="0.25">
      <c r="A505" s="52">
        <v>504</v>
      </c>
      <c r="B505" s="48" t="s">
        <v>2</v>
      </c>
      <c r="C505" s="48" t="s">
        <v>2</v>
      </c>
      <c r="D505" s="13" t="s">
        <v>2</v>
      </c>
      <c r="E505" s="133">
        <v>1410000</v>
      </c>
      <c r="F505" s="49">
        <f t="shared" si="69"/>
        <v>0</v>
      </c>
      <c r="G505" s="49">
        <f t="shared" si="70"/>
        <v>504</v>
      </c>
      <c r="H505" s="48">
        <f t="shared" si="68"/>
        <v>470</v>
      </c>
      <c r="I505" s="50">
        <f>IF($D505="-",0,'STOCK ITEMS'!N535)</f>
        <v>0</v>
      </c>
      <c r="J505" s="50">
        <f>IF($D505="-",0,'STOCK ITEMS'!O535)</f>
        <v>0</v>
      </c>
      <c r="K505" s="50">
        <f>IF($D505="-",0,'STOCK ITEMS'!P535)</f>
        <v>0</v>
      </c>
      <c r="L505" s="51">
        <f>IF($D505="-",0,'STOCK ITEMS'!B535)</f>
        <v>0</v>
      </c>
      <c r="M505" s="48" t="str">
        <f t="shared" si="71"/>
        <v>-</v>
      </c>
      <c r="N505" s="48">
        <f t="shared" si="72"/>
        <v>0</v>
      </c>
    </row>
    <row r="506" spans="1:14" x14ac:dyDescent="0.25">
      <c r="A506" s="52">
        <v>505</v>
      </c>
      <c r="B506" s="48" t="s">
        <v>2</v>
      </c>
      <c r="C506" s="48" t="s">
        <v>2</v>
      </c>
      <c r="D506" s="13" t="s">
        <v>2</v>
      </c>
      <c r="E506" s="133">
        <v>1407000</v>
      </c>
      <c r="F506" s="49">
        <f t="shared" si="69"/>
        <v>0</v>
      </c>
      <c r="G506" s="49">
        <f t="shared" si="70"/>
        <v>505</v>
      </c>
      <c r="H506" s="48">
        <f t="shared" si="68"/>
        <v>469</v>
      </c>
      <c r="I506" s="50">
        <f>IF($D506="-",0,'STOCK ITEMS'!N536)</f>
        <v>0</v>
      </c>
      <c r="J506" s="50">
        <f>IF($D506="-",0,'STOCK ITEMS'!O536)</f>
        <v>0</v>
      </c>
      <c r="K506" s="50">
        <f>IF($D506="-",0,'STOCK ITEMS'!P536)</f>
        <v>0</v>
      </c>
      <c r="L506" s="51">
        <f>IF($D506="-",0,'STOCK ITEMS'!B536)</f>
        <v>0</v>
      </c>
      <c r="M506" s="48" t="str">
        <f t="shared" si="71"/>
        <v>-</v>
      </c>
      <c r="N506" s="48">
        <f t="shared" si="72"/>
        <v>0</v>
      </c>
    </row>
    <row r="507" spans="1:14" x14ac:dyDescent="0.25">
      <c r="A507" s="52">
        <v>506</v>
      </c>
      <c r="B507" s="48" t="s">
        <v>2</v>
      </c>
      <c r="C507" s="48" t="s">
        <v>2</v>
      </c>
      <c r="D507" s="13" t="s">
        <v>2</v>
      </c>
      <c r="E507" s="133">
        <v>1404000</v>
      </c>
      <c r="F507" s="49">
        <f t="shared" si="69"/>
        <v>0</v>
      </c>
      <c r="G507" s="49">
        <f t="shared" si="70"/>
        <v>506</v>
      </c>
      <c r="H507" s="48">
        <f t="shared" si="68"/>
        <v>468</v>
      </c>
      <c r="I507" s="50">
        <f>IF($D507="-",0,'STOCK ITEMS'!N537)</f>
        <v>0</v>
      </c>
      <c r="J507" s="50">
        <f>IF($D507="-",0,'STOCK ITEMS'!O537)</f>
        <v>0</v>
      </c>
      <c r="K507" s="50">
        <f>IF($D507="-",0,'STOCK ITEMS'!P537)</f>
        <v>0</v>
      </c>
      <c r="L507" s="51">
        <f>IF($D507="-",0,'STOCK ITEMS'!B537)</f>
        <v>0</v>
      </c>
      <c r="M507" s="48" t="str">
        <f t="shared" si="71"/>
        <v>-</v>
      </c>
      <c r="N507" s="48">
        <f t="shared" si="72"/>
        <v>0</v>
      </c>
    </row>
    <row r="508" spans="1:14" x14ac:dyDescent="0.25">
      <c r="A508" s="52">
        <v>507</v>
      </c>
      <c r="B508" s="48" t="s">
        <v>2</v>
      </c>
      <c r="C508" s="48" t="s">
        <v>2</v>
      </c>
      <c r="D508" s="13" t="s">
        <v>2</v>
      </c>
      <c r="E508" s="133">
        <v>1401000</v>
      </c>
      <c r="F508" s="49">
        <f t="shared" si="69"/>
        <v>0</v>
      </c>
      <c r="G508" s="49">
        <f t="shared" si="70"/>
        <v>507</v>
      </c>
      <c r="H508" s="48">
        <f t="shared" si="68"/>
        <v>467</v>
      </c>
      <c r="I508" s="50">
        <f>IF($D508="-",0,'STOCK ITEMS'!N538)</f>
        <v>0</v>
      </c>
      <c r="J508" s="50">
        <f>IF($D508="-",0,'STOCK ITEMS'!O538)</f>
        <v>0</v>
      </c>
      <c r="K508" s="50">
        <f>IF($D508="-",0,'STOCK ITEMS'!P538)</f>
        <v>0</v>
      </c>
      <c r="L508" s="51">
        <f>IF($D508="-",0,'STOCK ITEMS'!B538)</f>
        <v>0</v>
      </c>
      <c r="M508" s="48" t="str">
        <f t="shared" si="71"/>
        <v>-</v>
      </c>
      <c r="N508" s="48">
        <f t="shared" si="72"/>
        <v>0</v>
      </c>
    </row>
    <row r="509" spans="1:14" x14ac:dyDescent="0.25">
      <c r="A509" s="52">
        <v>508</v>
      </c>
      <c r="B509" s="48" t="s">
        <v>2</v>
      </c>
      <c r="C509" s="48" t="s">
        <v>2</v>
      </c>
      <c r="D509" s="13" t="s">
        <v>2</v>
      </c>
      <c r="E509" s="133">
        <v>1398000</v>
      </c>
      <c r="F509" s="49">
        <f t="shared" si="69"/>
        <v>0</v>
      </c>
      <c r="G509" s="49">
        <f t="shared" si="70"/>
        <v>508</v>
      </c>
      <c r="H509" s="48">
        <f t="shared" si="68"/>
        <v>466</v>
      </c>
      <c r="I509" s="50">
        <f>IF($D509="-",0,'STOCK ITEMS'!N539)</f>
        <v>0</v>
      </c>
      <c r="J509" s="50">
        <f>IF($D509="-",0,'STOCK ITEMS'!O539)</f>
        <v>0</v>
      </c>
      <c r="K509" s="50">
        <f>IF($D509="-",0,'STOCK ITEMS'!P539)</f>
        <v>0</v>
      </c>
      <c r="L509" s="51">
        <f>IF($D509="-",0,'STOCK ITEMS'!B539)</f>
        <v>0</v>
      </c>
      <c r="M509" s="48" t="str">
        <f t="shared" si="71"/>
        <v>-</v>
      </c>
      <c r="N509" s="48">
        <f t="shared" si="72"/>
        <v>0</v>
      </c>
    </row>
    <row r="510" spans="1:14" x14ac:dyDescent="0.25">
      <c r="A510" s="52">
        <v>509</v>
      </c>
      <c r="B510" s="48" t="s">
        <v>2</v>
      </c>
      <c r="C510" s="48" t="s">
        <v>2</v>
      </c>
      <c r="D510" s="13" t="s">
        <v>2</v>
      </c>
      <c r="E510" s="133">
        <v>1395000</v>
      </c>
      <c r="F510" s="49">
        <f t="shared" si="69"/>
        <v>0</v>
      </c>
      <c r="G510" s="49">
        <f t="shared" si="70"/>
        <v>509</v>
      </c>
      <c r="H510" s="48">
        <f t="shared" si="68"/>
        <v>465</v>
      </c>
      <c r="I510" s="50">
        <f>IF($D510="-",0,'STOCK ITEMS'!N540)</f>
        <v>0</v>
      </c>
      <c r="J510" s="50">
        <f>IF($D510="-",0,'STOCK ITEMS'!O540)</f>
        <v>0</v>
      </c>
      <c r="K510" s="50">
        <f>IF($D510="-",0,'STOCK ITEMS'!P540)</f>
        <v>0</v>
      </c>
      <c r="L510" s="51">
        <f>IF($D510="-",0,'STOCK ITEMS'!B540)</f>
        <v>0</v>
      </c>
      <c r="M510" s="48" t="str">
        <f t="shared" si="71"/>
        <v>-</v>
      </c>
      <c r="N510" s="48">
        <f t="shared" si="72"/>
        <v>0</v>
      </c>
    </row>
    <row r="511" spans="1:14" x14ac:dyDescent="0.25">
      <c r="A511" s="52">
        <v>510</v>
      </c>
      <c r="B511" s="48" t="s">
        <v>2</v>
      </c>
      <c r="C511" s="48" t="s">
        <v>2</v>
      </c>
      <c r="D511" s="13" t="s">
        <v>2</v>
      </c>
      <c r="E511" s="133">
        <v>1392000</v>
      </c>
      <c r="F511" s="49">
        <f t="shared" si="69"/>
        <v>0</v>
      </c>
      <c r="G511" s="49">
        <f t="shared" si="70"/>
        <v>510</v>
      </c>
      <c r="H511" s="48">
        <f t="shared" si="68"/>
        <v>464</v>
      </c>
      <c r="I511" s="50">
        <f>IF($D511="-",0,'STOCK ITEMS'!N541)</f>
        <v>0</v>
      </c>
      <c r="J511" s="50">
        <f>IF($D511="-",0,'STOCK ITEMS'!O541)</f>
        <v>0</v>
      </c>
      <c r="K511" s="50">
        <f>IF($D511="-",0,'STOCK ITEMS'!P541)</f>
        <v>0</v>
      </c>
      <c r="L511" s="51">
        <f>IF($D511="-",0,'STOCK ITEMS'!B541)</f>
        <v>0</v>
      </c>
      <c r="M511" s="48" t="str">
        <f t="shared" si="71"/>
        <v>-</v>
      </c>
      <c r="N511" s="48">
        <f t="shared" si="72"/>
        <v>0</v>
      </c>
    </row>
    <row r="512" spans="1:14" x14ac:dyDescent="0.25">
      <c r="A512" s="52">
        <v>511</v>
      </c>
      <c r="B512" s="48" t="s">
        <v>2</v>
      </c>
      <c r="C512" s="48" t="s">
        <v>2</v>
      </c>
      <c r="D512" s="13" t="s">
        <v>2</v>
      </c>
      <c r="E512" s="133">
        <v>1389000</v>
      </c>
      <c r="F512" s="49">
        <f t="shared" si="69"/>
        <v>0</v>
      </c>
      <c r="G512" s="49">
        <f t="shared" si="70"/>
        <v>511</v>
      </c>
      <c r="H512" s="48">
        <f t="shared" si="68"/>
        <v>463</v>
      </c>
      <c r="I512" s="50">
        <f>IF($D512="-",0,'STOCK ITEMS'!N542)</f>
        <v>0</v>
      </c>
      <c r="J512" s="50">
        <f>IF($D512="-",0,'STOCK ITEMS'!O542)</f>
        <v>0</v>
      </c>
      <c r="K512" s="50">
        <f>IF($D512="-",0,'STOCK ITEMS'!P542)</f>
        <v>0</v>
      </c>
      <c r="L512" s="51">
        <f>IF($D512="-",0,'STOCK ITEMS'!B542)</f>
        <v>0</v>
      </c>
      <c r="M512" s="48" t="str">
        <f t="shared" si="71"/>
        <v>-</v>
      </c>
      <c r="N512" s="48">
        <f t="shared" si="72"/>
        <v>0</v>
      </c>
    </row>
    <row r="513" spans="1:14" x14ac:dyDescent="0.25">
      <c r="A513" s="52">
        <v>512</v>
      </c>
      <c r="B513" s="48" t="s">
        <v>2</v>
      </c>
      <c r="C513" s="48" t="s">
        <v>2</v>
      </c>
      <c r="D513" s="13" t="s">
        <v>2</v>
      </c>
      <c r="E513" s="133">
        <v>1386000</v>
      </c>
      <c r="F513" s="49">
        <f t="shared" si="69"/>
        <v>0</v>
      </c>
      <c r="G513" s="49">
        <f t="shared" si="70"/>
        <v>512</v>
      </c>
      <c r="H513" s="48">
        <f t="shared" si="68"/>
        <v>462</v>
      </c>
      <c r="I513" s="50">
        <f>IF($D513="-",0,'STOCK ITEMS'!N543)</f>
        <v>0</v>
      </c>
      <c r="J513" s="50">
        <f>IF($D513="-",0,'STOCK ITEMS'!O543)</f>
        <v>0</v>
      </c>
      <c r="K513" s="50">
        <f>IF($D513="-",0,'STOCK ITEMS'!P543)</f>
        <v>0</v>
      </c>
      <c r="L513" s="51">
        <f>IF($D513="-",0,'STOCK ITEMS'!B543)</f>
        <v>0</v>
      </c>
      <c r="M513" s="48" t="str">
        <f t="shared" si="71"/>
        <v>-</v>
      </c>
      <c r="N513" s="48">
        <f t="shared" si="72"/>
        <v>0</v>
      </c>
    </row>
    <row r="514" spans="1:14" x14ac:dyDescent="0.25">
      <c r="A514" s="52">
        <v>513</v>
      </c>
      <c r="B514" s="48" t="s">
        <v>2</v>
      </c>
      <c r="C514" s="48" t="s">
        <v>2</v>
      </c>
      <c r="D514" s="13" t="s">
        <v>2</v>
      </c>
      <c r="E514" s="133">
        <v>1383000</v>
      </c>
      <c r="F514" s="49">
        <f t="shared" si="69"/>
        <v>0</v>
      </c>
      <c r="G514" s="49">
        <f t="shared" si="70"/>
        <v>513</v>
      </c>
      <c r="H514" s="48">
        <f t="shared" si="68"/>
        <v>461</v>
      </c>
      <c r="I514" s="50">
        <f>IF($D514="-",0,'STOCK ITEMS'!N544)</f>
        <v>0</v>
      </c>
      <c r="J514" s="50">
        <f>IF($D514="-",0,'STOCK ITEMS'!O544)</f>
        <v>0</v>
      </c>
      <c r="K514" s="50">
        <f>IF($D514="-",0,'STOCK ITEMS'!P544)</f>
        <v>0</v>
      </c>
      <c r="L514" s="51">
        <f>IF($D514="-",0,'STOCK ITEMS'!B544)</f>
        <v>0</v>
      </c>
      <c r="M514" s="48" t="str">
        <f t="shared" si="71"/>
        <v>-</v>
      </c>
      <c r="N514" s="48">
        <f t="shared" si="72"/>
        <v>0</v>
      </c>
    </row>
    <row r="515" spans="1:14" x14ac:dyDescent="0.25">
      <c r="A515" s="52">
        <v>514</v>
      </c>
      <c r="B515" s="48" t="s">
        <v>2</v>
      </c>
      <c r="C515" s="48" t="s">
        <v>2</v>
      </c>
      <c r="D515" s="13" t="s">
        <v>2</v>
      </c>
      <c r="E515" s="133">
        <v>1380000</v>
      </c>
      <c r="F515" s="49">
        <f t="shared" si="69"/>
        <v>0</v>
      </c>
      <c r="G515" s="49">
        <f t="shared" si="70"/>
        <v>514</v>
      </c>
      <c r="H515" s="48">
        <f t="shared" si="68"/>
        <v>460</v>
      </c>
      <c r="I515" s="50">
        <f>IF($D515="-",0,'STOCK ITEMS'!N545)</f>
        <v>0</v>
      </c>
      <c r="J515" s="50">
        <f>IF($D515="-",0,'STOCK ITEMS'!O545)</f>
        <v>0</v>
      </c>
      <c r="K515" s="50">
        <f>IF($D515="-",0,'STOCK ITEMS'!P545)</f>
        <v>0</v>
      </c>
      <c r="L515" s="51">
        <f>IF($D515="-",0,'STOCK ITEMS'!B545)</f>
        <v>0</v>
      </c>
      <c r="M515" s="48" t="str">
        <f t="shared" si="71"/>
        <v>-</v>
      </c>
      <c r="N515" s="48">
        <f t="shared" si="72"/>
        <v>0</v>
      </c>
    </row>
    <row r="516" spans="1:14" x14ac:dyDescent="0.25">
      <c r="A516" s="52">
        <v>515</v>
      </c>
      <c r="B516" s="48" t="s">
        <v>2</v>
      </c>
      <c r="C516" s="48" t="s">
        <v>2</v>
      </c>
      <c r="D516" s="13" t="s">
        <v>2</v>
      </c>
      <c r="E516" s="133">
        <v>1377000</v>
      </c>
      <c r="F516" s="49">
        <f t="shared" si="69"/>
        <v>0</v>
      </c>
      <c r="G516" s="49">
        <f t="shared" si="70"/>
        <v>515</v>
      </c>
      <c r="H516" s="48">
        <f t="shared" si="68"/>
        <v>459</v>
      </c>
      <c r="I516" s="50">
        <f>IF($D516="-",0,'STOCK ITEMS'!N546)</f>
        <v>0</v>
      </c>
      <c r="J516" s="50">
        <f>IF($D516="-",0,'STOCK ITEMS'!O546)</f>
        <v>0</v>
      </c>
      <c r="K516" s="50">
        <f>IF($D516="-",0,'STOCK ITEMS'!P546)</f>
        <v>0</v>
      </c>
      <c r="L516" s="51">
        <f>IF($D516="-",0,'STOCK ITEMS'!B546)</f>
        <v>0</v>
      </c>
      <c r="M516" s="48" t="str">
        <f t="shared" si="71"/>
        <v>-</v>
      </c>
      <c r="N516" s="48">
        <f t="shared" si="72"/>
        <v>0</v>
      </c>
    </row>
    <row r="517" spans="1:14" x14ac:dyDescent="0.25">
      <c r="A517" s="52">
        <v>516</v>
      </c>
      <c r="B517" s="48" t="s">
        <v>2</v>
      </c>
      <c r="C517" s="48" t="s">
        <v>2</v>
      </c>
      <c r="D517" s="13" t="s">
        <v>2</v>
      </c>
      <c r="E517" s="133">
        <v>1374000</v>
      </c>
      <c r="F517" s="49">
        <f t="shared" si="69"/>
        <v>0</v>
      </c>
      <c r="G517" s="49">
        <f t="shared" si="70"/>
        <v>516</v>
      </c>
      <c r="H517" s="48">
        <f t="shared" si="68"/>
        <v>458</v>
      </c>
      <c r="I517" s="50">
        <f>IF($D517="-",0,'STOCK ITEMS'!N547)</f>
        <v>0</v>
      </c>
      <c r="J517" s="50">
        <f>IF($D517="-",0,'STOCK ITEMS'!O547)</f>
        <v>0</v>
      </c>
      <c r="K517" s="50">
        <f>IF($D517="-",0,'STOCK ITEMS'!P547)</f>
        <v>0</v>
      </c>
      <c r="L517" s="51">
        <f>IF($D517="-",0,'STOCK ITEMS'!B547)</f>
        <v>0</v>
      </c>
      <c r="M517" s="48" t="str">
        <f t="shared" si="71"/>
        <v>-</v>
      </c>
      <c r="N517" s="48">
        <f t="shared" si="72"/>
        <v>0</v>
      </c>
    </row>
    <row r="518" spans="1:14" x14ac:dyDescent="0.25">
      <c r="A518" s="52">
        <v>517</v>
      </c>
      <c r="B518" s="48" t="s">
        <v>2</v>
      </c>
      <c r="C518" s="48" t="s">
        <v>2</v>
      </c>
      <c r="D518" s="13" t="s">
        <v>2</v>
      </c>
      <c r="E518" s="133">
        <v>1371000</v>
      </c>
      <c r="F518" s="49">
        <f t="shared" si="69"/>
        <v>0</v>
      </c>
      <c r="G518" s="49">
        <f t="shared" si="70"/>
        <v>517</v>
      </c>
      <c r="H518" s="48">
        <f t="shared" si="68"/>
        <v>457</v>
      </c>
      <c r="I518" s="50">
        <f>IF($D518="-",0,'STOCK ITEMS'!N548)</f>
        <v>0</v>
      </c>
      <c r="J518" s="50">
        <f>IF($D518="-",0,'STOCK ITEMS'!O548)</f>
        <v>0</v>
      </c>
      <c r="K518" s="50">
        <f>IF($D518="-",0,'STOCK ITEMS'!P548)</f>
        <v>0</v>
      </c>
      <c r="L518" s="51">
        <f>IF($D518="-",0,'STOCK ITEMS'!B548)</f>
        <v>0</v>
      </c>
      <c r="M518" s="48" t="str">
        <f t="shared" si="71"/>
        <v>-</v>
      </c>
      <c r="N518" s="48">
        <f t="shared" si="72"/>
        <v>0</v>
      </c>
    </row>
    <row r="519" spans="1:14" x14ac:dyDescent="0.25">
      <c r="A519" s="52">
        <v>518</v>
      </c>
      <c r="B519" s="48" t="s">
        <v>2</v>
      </c>
      <c r="C519" s="48" t="s">
        <v>2</v>
      </c>
      <c r="D519" s="13" t="s">
        <v>2</v>
      </c>
      <c r="E519" s="133">
        <v>1368000</v>
      </c>
      <c r="F519" s="49">
        <f t="shared" si="69"/>
        <v>0</v>
      </c>
      <c r="G519" s="49">
        <f t="shared" si="70"/>
        <v>518</v>
      </c>
      <c r="H519" s="48">
        <f t="shared" si="68"/>
        <v>456</v>
      </c>
      <c r="I519" s="50">
        <f>IF($D519="-",0,'STOCK ITEMS'!N549)</f>
        <v>0</v>
      </c>
      <c r="J519" s="50">
        <f>IF($D519="-",0,'STOCK ITEMS'!O549)</f>
        <v>0</v>
      </c>
      <c r="K519" s="50">
        <f>IF($D519="-",0,'STOCK ITEMS'!P549)</f>
        <v>0</v>
      </c>
      <c r="L519" s="51">
        <f>IF($D519="-",0,'STOCK ITEMS'!B549)</f>
        <v>0</v>
      </c>
      <c r="M519" s="48" t="str">
        <f t="shared" si="71"/>
        <v>-</v>
      </c>
      <c r="N519" s="48">
        <f t="shared" si="72"/>
        <v>0</v>
      </c>
    </row>
    <row r="520" spans="1:14" x14ac:dyDescent="0.25">
      <c r="A520" s="52">
        <v>519</v>
      </c>
      <c r="B520" s="48" t="s">
        <v>2</v>
      </c>
      <c r="C520" s="48" t="s">
        <v>2</v>
      </c>
      <c r="D520" s="13" t="s">
        <v>2</v>
      </c>
      <c r="E520" s="133">
        <v>1365000</v>
      </c>
      <c r="F520" s="49">
        <f t="shared" si="69"/>
        <v>0</v>
      </c>
      <c r="G520" s="49">
        <f t="shared" si="70"/>
        <v>519</v>
      </c>
      <c r="H520" s="48">
        <f t="shared" si="68"/>
        <v>455</v>
      </c>
      <c r="I520" s="50">
        <f>IF($D520="-",0,'STOCK ITEMS'!N550)</f>
        <v>0</v>
      </c>
      <c r="J520" s="50">
        <f>IF($D520="-",0,'STOCK ITEMS'!O550)</f>
        <v>0</v>
      </c>
      <c r="K520" s="50">
        <f>IF($D520="-",0,'STOCK ITEMS'!P550)</f>
        <v>0</v>
      </c>
      <c r="L520" s="51">
        <f>IF($D520="-",0,'STOCK ITEMS'!B550)</f>
        <v>0</v>
      </c>
      <c r="M520" s="48" t="str">
        <f t="shared" si="71"/>
        <v>-</v>
      </c>
      <c r="N520" s="48">
        <f t="shared" si="72"/>
        <v>0</v>
      </c>
    </row>
    <row r="521" spans="1:14" x14ac:dyDescent="0.25">
      <c r="A521" s="52">
        <v>520</v>
      </c>
      <c r="B521" s="48" t="s">
        <v>2</v>
      </c>
      <c r="C521" s="48" t="s">
        <v>2</v>
      </c>
      <c r="D521" s="13" t="s">
        <v>2</v>
      </c>
      <c r="E521" s="133">
        <v>1362000</v>
      </c>
      <c r="F521" s="49">
        <f t="shared" si="69"/>
        <v>0</v>
      </c>
      <c r="G521" s="49">
        <f t="shared" si="70"/>
        <v>520</v>
      </c>
      <c r="H521" s="48">
        <f t="shared" ref="H521:H584" si="73">RANK(G521,$G$2:$G$974,0)</f>
        <v>454</v>
      </c>
      <c r="I521" s="50">
        <f>IF($D521="-",0,'STOCK ITEMS'!N551)</f>
        <v>0</v>
      </c>
      <c r="J521" s="50">
        <f>IF($D521="-",0,'STOCK ITEMS'!O551)</f>
        <v>0</v>
      </c>
      <c r="K521" s="50">
        <f>IF($D521="-",0,'STOCK ITEMS'!P551)</f>
        <v>0</v>
      </c>
      <c r="L521" s="51">
        <f>IF($D521="-",0,'STOCK ITEMS'!B551)</f>
        <v>0</v>
      </c>
      <c r="M521" s="48" t="str">
        <f t="shared" si="71"/>
        <v>-</v>
      </c>
      <c r="N521" s="48">
        <f t="shared" si="72"/>
        <v>0</v>
      </c>
    </row>
    <row r="522" spans="1:14" x14ac:dyDescent="0.25">
      <c r="A522" s="52">
        <v>521</v>
      </c>
      <c r="B522" s="48" t="s">
        <v>2</v>
      </c>
      <c r="C522" s="48" t="s">
        <v>2</v>
      </c>
      <c r="D522" s="13" t="s">
        <v>2</v>
      </c>
      <c r="E522" s="133">
        <v>1359000</v>
      </c>
      <c r="F522" s="49">
        <f t="shared" si="69"/>
        <v>0</v>
      </c>
      <c r="G522" s="49">
        <f t="shared" si="70"/>
        <v>521</v>
      </c>
      <c r="H522" s="48">
        <f t="shared" si="73"/>
        <v>453</v>
      </c>
      <c r="I522" s="50">
        <f>IF($D522="-",0,'STOCK ITEMS'!N552)</f>
        <v>0</v>
      </c>
      <c r="J522" s="50">
        <f>IF($D522="-",0,'STOCK ITEMS'!O552)</f>
        <v>0</v>
      </c>
      <c r="K522" s="50">
        <f>IF($D522="-",0,'STOCK ITEMS'!P552)</f>
        <v>0</v>
      </c>
      <c r="L522" s="51">
        <f>IF($D522="-",0,'STOCK ITEMS'!B552)</f>
        <v>0</v>
      </c>
      <c r="M522" s="48" t="str">
        <f t="shared" si="71"/>
        <v>-</v>
      </c>
      <c r="N522" s="48">
        <f t="shared" si="72"/>
        <v>0</v>
      </c>
    </row>
    <row r="523" spans="1:14" x14ac:dyDescent="0.25">
      <c r="A523" s="52">
        <v>522</v>
      </c>
      <c r="B523" s="48" t="s">
        <v>2</v>
      </c>
      <c r="C523" s="48" t="s">
        <v>2</v>
      </c>
      <c r="D523" s="13" t="s">
        <v>2</v>
      </c>
      <c r="E523" s="133">
        <v>1356000</v>
      </c>
      <c r="F523" s="49">
        <f t="shared" si="69"/>
        <v>0</v>
      </c>
      <c r="G523" s="49">
        <f t="shared" si="70"/>
        <v>522</v>
      </c>
      <c r="H523" s="48">
        <f t="shared" si="73"/>
        <v>452</v>
      </c>
      <c r="I523" s="50">
        <f>IF($D523="-",0,'STOCK ITEMS'!N553)</f>
        <v>0</v>
      </c>
      <c r="J523" s="50">
        <f>IF($D523="-",0,'STOCK ITEMS'!O553)</f>
        <v>0</v>
      </c>
      <c r="K523" s="50">
        <f>IF($D523="-",0,'STOCK ITEMS'!P553)</f>
        <v>0</v>
      </c>
      <c r="L523" s="51">
        <f>IF($D523="-",0,'STOCK ITEMS'!B553)</f>
        <v>0</v>
      </c>
      <c r="M523" s="48" t="str">
        <f t="shared" si="71"/>
        <v>-</v>
      </c>
      <c r="N523" s="48">
        <f t="shared" si="72"/>
        <v>0</v>
      </c>
    </row>
    <row r="524" spans="1:14" x14ac:dyDescent="0.25">
      <c r="A524" s="52">
        <v>523</v>
      </c>
      <c r="B524" s="48" t="s">
        <v>2</v>
      </c>
      <c r="C524" s="48" t="s">
        <v>2</v>
      </c>
      <c r="D524" s="13" t="s">
        <v>2</v>
      </c>
      <c r="E524" s="133">
        <v>1353000</v>
      </c>
      <c r="F524" s="49">
        <f t="shared" si="69"/>
        <v>0</v>
      </c>
      <c r="G524" s="49">
        <f t="shared" si="70"/>
        <v>523</v>
      </c>
      <c r="H524" s="48">
        <f t="shared" si="73"/>
        <v>451</v>
      </c>
      <c r="I524" s="50">
        <f>IF($D524="-",0,'STOCK ITEMS'!N554)</f>
        <v>0</v>
      </c>
      <c r="J524" s="50">
        <f>IF($D524="-",0,'STOCK ITEMS'!O554)</f>
        <v>0</v>
      </c>
      <c r="K524" s="50">
        <f>IF($D524="-",0,'STOCK ITEMS'!P554)</f>
        <v>0</v>
      </c>
      <c r="L524" s="51">
        <f>IF($D524="-",0,'STOCK ITEMS'!B554)</f>
        <v>0</v>
      </c>
      <c r="M524" s="48" t="str">
        <f t="shared" si="71"/>
        <v>-</v>
      </c>
      <c r="N524" s="48">
        <f t="shared" si="72"/>
        <v>0</v>
      </c>
    </row>
    <row r="525" spans="1:14" x14ac:dyDescent="0.25">
      <c r="A525" s="52">
        <v>524</v>
      </c>
      <c r="B525" s="48" t="s">
        <v>2</v>
      </c>
      <c r="C525" s="48" t="s">
        <v>2</v>
      </c>
      <c r="D525" s="13" t="s">
        <v>2</v>
      </c>
      <c r="E525" s="133">
        <v>1350000</v>
      </c>
      <c r="F525" s="49">
        <f t="shared" si="69"/>
        <v>0</v>
      </c>
      <c r="G525" s="49">
        <f t="shared" si="70"/>
        <v>524</v>
      </c>
      <c r="H525" s="48">
        <f t="shared" si="73"/>
        <v>450</v>
      </c>
      <c r="I525" s="50">
        <f>IF($D525="-",0,'STOCK ITEMS'!N555)</f>
        <v>0</v>
      </c>
      <c r="J525" s="50">
        <f>IF($D525="-",0,'STOCK ITEMS'!O555)</f>
        <v>0</v>
      </c>
      <c r="K525" s="50">
        <f>IF($D525="-",0,'STOCK ITEMS'!P555)</f>
        <v>0</v>
      </c>
      <c r="L525" s="51">
        <f>IF($D525="-",0,'STOCK ITEMS'!B555)</f>
        <v>0</v>
      </c>
      <c r="M525" s="48" t="str">
        <f t="shared" si="71"/>
        <v>-</v>
      </c>
      <c r="N525" s="48">
        <f t="shared" si="72"/>
        <v>0</v>
      </c>
    </row>
    <row r="526" spans="1:14" x14ac:dyDescent="0.25">
      <c r="A526" s="52">
        <v>525</v>
      </c>
      <c r="B526" s="48" t="s">
        <v>2</v>
      </c>
      <c r="C526" s="48" t="s">
        <v>2</v>
      </c>
      <c r="D526" s="13" t="s">
        <v>2</v>
      </c>
      <c r="E526" s="133">
        <v>1347000</v>
      </c>
      <c r="F526" s="49">
        <f t="shared" si="69"/>
        <v>0</v>
      </c>
      <c r="G526" s="49">
        <f t="shared" si="70"/>
        <v>525</v>
      </c>
      <c r="H526" s="48">
        <f t="shared" si="73"/>
        <v>449</v>
      </c>
      <c r="I526" s="50">
        <f>IF($D526="-",0,'STOCK ITEMS'!N556)</f>
        <v>0</v>
      </c>
      <c r="J526" s="50">
        <f>IF($D526="-",0,'STOCK ITEMS'!O556)</f>
        <v>0</v>
      </c>
      <c r="K526" s="50">
        <f>IF($D526="-",0,'STOCK ITEMS'!P556)</f>
        <v>0</v>
      </c>
      <c r="L526" s="51">
        <f>IF($D526="-",0,'STOCK ITEMS'!B556)</f>
        <v>0</v>
      </c>
      <c r="M526" s="48" t="str">
        <f t="shared" si="71"/>
        <v>-</v>
      </c>
      <c r="N526" s="48">
        <f t="shared" si="72"/>
        <v>0</v>
      </c>
    </row>
    <row r="527" spans="1:14" x14ac:dyDescent="0.25">
      <c r="A527" s="52">
        <v>526</v>
      </c>
      <c r="B527" s="48" t="s">
        <v>2</v>
      </c>
      <c r="C527" s="48" t="s">
        <v>2</v>
      </c>
      <c r="D527" s="13" t="s">
        <v>2</v>
      </c>
      <c r="E527" s="133">
        <v>1344000</v>
      </c>
      <c r="F527" s="49">
        <f t="shared" si="69"/>
        <v>0</v>
      </c>
      <c r="G527" s="49">
        <f t="shared" si="70"/>
        <v>526</v>
      </c>
      <c r="H527" s="48">
        <f t="shared" si="73"/>
        <v>448</v>
      </c>
      <c r="I527" s="50">
        <f>IF($D527="-",0,'STOCK ITEMS'!N557)</f>
        <v>0</v>
      </c>
      <c r="J527" s="50">
        <f>IF($D527="-",0,'STOCK ITEMS'!O557)</f>
        <v>0</v>
      </c>
      <c r="K527" s="50">
        <f>IF($D527="-",0,'STOCK ITEMS'!P557)</f>
        <v>0</v>
      </c>
      <c r="L527" s="51">
        <f>IF($D527="-",0,'STOCK ITEMS'!B557)</f>
        <v>0</v>
      </c>
      <c r="M527" s="48" t="str">
        <f t="shared" si="71"/>
        <v>-</v>
      </c>
      <c r="N527" s="48">
        <f t="shared" si="72"/>
        <v>0</v>
      </c>
    </row>
    <row r="528" spans="1:14" x14ac:dyDescent="0.25">
      <c r="A528" s="52">
        <v>527</v>
      </c>
      <c r="B528" s="48" t="s">
        <v>2</v>
      </c>
      <c r="C528" s="48" t="s">
        <v>2</v>
      </c>
      <c r="D528" s="13" t="s">
        <v>2</v>
      </c>
      <c r="E528" s="133">
        <v>1341000</v>
      </c>
      <c r="F528" s="49">
        <f t="shared" si="69"/>
        <v>0</v>
      </c>
      <c r="G528" s="49">
        <f t="shared" si="70"/>
        <v>527</v>
      </c>
      <c r="H528" s="48">
        <f t="shared" si="73"/>
        <v>447</v>
      </c>
      <c r="I528" s="50">
        <f>IF($D528="-",0,'STOCK ITEMS'!N558)</f>
        <v>0</v>
      </c>
      <c r="J528" s="50">
        <f>IF($D528="-",0,'STOCK ITEMS'!O558)</f>
        <v>0</v>
      </c>
      <c r="K528" s="50">
        <f>IF($D528="-",0,'STOCK ITEMS'!P558)</f>
        <v>0</v>
      </c>
      <c r="L528" s="51">
        <f>IF($D528="-",0,'STOCK ITEMS'!B558)</f>
        <v>0</v>
      </c>
      <c r="M528" s="48" t="str">
        <f t="shared" si="71"/>
        <v>-</v>
      </c>
      <c r="N528" s="48">
        <f t="shared" si="72"/>
        <v>0</v>
      </c>
    </row>
    <row r="529" spans="1:14" x14ac:dyDescent="0.25">
      <c r="A529" s="52">
        <v>528</v>
      </c>
      <c r="B529" s="48" t="s">
        <v>2</v>
      </c>
      <c r="C529" s="48" t="s">
        <v>2</v>
      </c>
      <c r="D529" s="13" t="s">
        <v>2</v>
      </c>
      <c r="E529" s="133">
        <v>1338000</v>
      </c>
      <c r="F529" s="49">
        <f t="shared" si="69"/>
        <v>0</v>
      </c>
      <c r="G529" s="49">
        <f t="shared" si="70"/>
        <v>528</v>
      </c>
      <c r="H529" s="48">
        <f t="shared" si="73"/>
        <v>446</v>
      </c>
      <c r="I529" s="50">
        <f>IF($D529="-",0,'STOCK ITEMS'!N559)</f>
        <v>0</v>
      </c>
      <c r="J529" s="50">
        <f>IF($D529="-",0,'STOCK ITEMS'!O559)</f>
        <v>0</v>
      </c>
      <c r="K529" s="50">
        <f>IF($D529="-",0,'STOCK ITEMS'!P559)</f>
        <v>0</v>
      </c>
      <c r="L529" s="51">
        <f>IF($D529="-",0,'STOCK ITEMS'!B559)</f>
        <v>0</v>
      </c>
      <c r="M529" s="48" t="str">
        <f t="shared" si="71"/>
        <v>-</v>
      </c>
      <c r="N529" s="48">
        <f t="shared" si="72"/>
        <v>0</v>
      </c>
    </row>
    <row r="530" spans="1:14" x14ac:dyDescent="0.25">
      <c r="A530" s="52">
        <v>529</v>
      </c>
      <c r="B530" s="48" t="s">
        <v>2</v>
      </c>
      <c r="C530" s="48" t="s">
        <v>2</v>
      </c>
      <c r="D530" s="13" t="s">
        <v>2</v>
      </c>
      <c r="E530" s="133">
        <v>1335000</v>
      </c>
      <c r="F530" s="49">
        <f t="shared" si="69"/>
        <v>0</v>
      </c>
      <c r="G530" s="49">
        <f t="shared" si="70"/>
        <v>529</v>
      </c>
      <c r="H530" s="48">
        <f t="shared" si="73"/>
        <v>445</v>
      </c>
      <c r="I530" s="50">
        <f>IF($D530="-",0,'STOCK ITEMS'!N560)</f>
        <v>0</v>
      </c>
      <c r="J530" s="50">
        <f>IF($D530="-",0,'STOCK ITEMS'!O560)</f>
        <v>0</v>
      </c>
      <c r="K530" s="50">
        <f>IF($D530="-",0,'STOCK ITEMS'!P560)</f>
        <v>0</v>
      </c>
      <c r="L530" s="51">
        <f>IF($D530="-",0,'STOCK ITEMS'!B560)</f>
        <v>0</v>
      </c>
      <c r="M530" s="48" t="str">
        <f t="shared" si="71"/>
        <v>-</v>
      </c>
      <c r="N530" s="48">
        <f t="shared" si="72"/>
        <v>0</v>
      </c>
    </row>
    <row r="531" spans="1:14" x14ac:dyDescent="0.25">
      <c r="A531" s="52">
        <v>530</v>
      </c>
      <c r="B531" s="48" t="s">
        <v>2</v>
      </c>
      <c r="C531" s="48" t="s">
        <v>2</v>
      </c>
      <c r="D531" s="13" t="s">
        <v>2</v>
      </c>
      <c r="E531" s="133">
        <v>1332000</v>
      </c>
      <c r="F531" s="49">
        <f t="shared" si="69"/>
        <v>0</v>
      </c>
      <c r="G531" s="49">
        <f t="shared" si="70"/>
        <v>530</v>
      </c>
      <c r="H531" s="48">
        <f t="shared" si="73"/>
        <v>444</v>
      </c>
      <c r="I531" s="50">
        <f>IF($D531="-",0,'STOCK ITEMS'!N561)</f>
        <v>0</v>
      </c>
      <c r="J531" s="50">
        <f>IF($D531="-",0,'STOCK ITEMS'!O561)</f>
        <v>0</v>
      </c>
      <c r="K531" s="50">
        <f>IF($D531="-",0,'STOCK ITEMS'!P561)</f>
        <v>0</v>
      </c>
      <c r="L531" s="51">
        <f>IF($D531="-",0,'STOCK ITEMS'!B561)</f>
        <v>0</v>
      </c>
      <c r="M531" s="48" t="str">
        <f t="shared" si="71"/>
        <v>-</v>
      </c>
      <c r="N531" s="48">
        <f t="shared" si="72"/>
        <v>0</v>
      </c>
    </row>
    <row r="532" spans="1:14" x14ac:dyDescent="0.25">
      <c r="A532" s="52">
        <v>531</v>
      </c>
      <c r="B532" s="48" t="s">
        <v>2</v>
      </c>
      <c r="C532" s="48" t="s">
        <v>2</v>
      </c>
      <c r="D532" s="13" t="s">
        <v>2</v>
      </c>
      <c r="E532" s="133">
        <v>1329000</v>
      </c>
      <c r="F532" s="49">
        <f t="shared" si="69"/>
        <v>0</v>
      </c>
      <c r="G532" s="49">
        <f t="shared" si="70"/>
        <v>531</v>
      </c>
      <c r="H532" s="48">
        <f t="shared" si="73"/>
        <v>443</v>
      </c>
      <c r="I532" s="50">
        <f>IF($D532="-",0,'STOCK ITEMS'!N562)</f>
        <v>0</v>
      </c>
      <c r="J532" s="50">
        <f>IF($D532="-",0,'STOCK ITEMS'!O562)</f>
        <v>0</v>
      </c>
      <c r="K532" s="50">
        <f>IF($D532="-",0,'STOCK ITEMS'!P562)</f>
        <v>0</v>
      </c>
      <c r="L532" s="51">
        <f>IF($D532="-",0,'STOCK ITEMS'!B562)</f>
        <v>0</v>
      </c>
      <c r="M532" s="48" t="str">
        <f t="shared" si="71"/>
        <v>-</v>
      </c>
      <c r="N532" s="48">
        <f t="shared" si="72"/>
        <v>0</v>
      </c>
    </row>
    <row r="533" spans="1:14" x14ac:dyDescent="0.25">
      <c r="A533" s="52">
        <v>532</v>
      </c>
      <c r="B533" s="48" t="s">
        <v>2</v>
      </c>
      <c r="C533" s="48" t="s">
        <v>2</v>
      </c>
      <c r="D533" s="13" t="s">
        <v>2</v>
      </c>
      <c r="E533" s="133">
        <v>1326000</v>
      </c>
      <c r="F533" s="49">
        <f t="shared" si="69"/>
        <v>0</v>
      </c>
      <c r="G533" s="49">
        <f t="shared" si="70"/>
        <v>532</v>
      </c>
      <c r="H533" s="48">
        <f t="shared" si="73"/>
        <v>442</v>
      </c>
      <c r="I533" s="50">
        <f>IF($D533="-",0,'STOCK ITEMS'!N563)</f>
        <v>0</v>
      </c>
      <c r="J533" s="50">
        <f>IF($D533="-",0,'STOCK ITEMS'!O563)</f>
        <v>0</v>
      </c>
      <c r="K533" s="50">
        <f>IF($D533="-",0,'STOCK ITEMS'!P563)</f>
        <v>0</v>
      </c>
      <c r="L533" s="51">
        <f>IF($D533="-",0,'STOCK ITEMS'!B563)</f>
        <v>0</v>
      </c>
      <c r="M533" s="48" t="str">
        <f t="shared" si="71"/>
        <v>-</v>
      </c>
      <c r="N533" s="48">
        <f t="shared" si="72"/>
        <v>0</v>
      </c>
    </row>
    <row r="534" spans="1:14" x14ac:dyDescent="0.25">
      <c r="A534" s="52">
        <v>533</v>
      </c>
      <c r="B534" s="48" t="s">
        <v>2</v>
      </c>
      <c r="C534" s="48" t="s">
        <v>2</v>
      </c>
      <c r="D534" s="13" t="s">
        <v>2</v>
      </c>
      <c r="E534" s="133">
        <v>1323000</v>
      </c>
      <c r="F534" s="49">
        <f t="shared" si="69"/>
        <v>0</v>
      </c>
      <c r="G534" s="49">
        <f t="shared" si="70"/>
        <v>533</v>
      </c>
      <c r="H534" s="48">
        <f t="shared" si="73"/>
        <v>441</v>
      </c>
      <c r="I534" s="50">
        <f>IF($D534="-",0,'STOCK ITEMS'!N564)</f>
        <v>0</v>
      </c>
      <c r="J534" s="50">
        <f>IF($D534="-",0,'STOCK ITEMS'!O564)</f>
        <v>0</v>
      </c>
      <c r="K534" s="50">
        <f>IF($D534="-",0,'STOCK ITEMS'!P564)</f>
        <v>0</v>
      </c>
      <c r="L534" s="51">
        <f>IF($D534="-",0,'STOCK ITEMS'!B564)</f>
        <v>0</v>
      </c>
      <c r="M534" s="48" t="str">
        <f t="shared" si="71"/>
        <v>-</v>
      </c>
      <c r="N534" s="48">
        <f t="shared" si="72"/>
        <v>0</v>
      </c>
    </row>
    <row r="535" spans="1:14" x14ac:dyDescent="0.25">
      <c r="A535" s="52">
        <v>534</v>
      </c>
      <c r="B535" s="48" t="s">
        <v>2</v>
      </c>
      <c r="C535" s="48" t="s">
        <v>2</v>
      </c>
      <c r="D535" s="13" t="s">
        <v>2</v>
      </c>
      <c r="E535" s="133">
        <v>1320000</v>
      </c>
      <c r="F535" s="49">
        <f t="shared" si="69"/>
        <v>0</v>
      </c>
      <c r="G535" s="49">
        <f t="shared" si="70"/>
        <v>534</v>
      </c>
      <c r="H535" s="48">
        <f t="shared" si="73"/>
        <v>440</v>
      </c>
      <c r="I535" s="50">
        <f>IF($D535="-",0,'STOCK ITEMS'!N565)</f>
        <v>0</v>
      </c>
      <c r="J535" s="50">
        <f>IF($D535="-",0,'STOCK ITEMS'!O565)</f>
        <v>0</v>
      </c>
      <c r="K535" s="50">
        <f>IF($D535="-",0,'STOCK ITEMS'!P565)</f>
        <v>0</v>
      </c>
      <c r="L535" s="51">
        <f>IF($D535="-",0,'STOCK ITEMS'!B565)</f>
        <v>0</v>
      </c>
      <c r="M535" s="48" t="str">
        <f t="shared" si="71"/>
        <v>-</v>
      </c>
      <c r="N535" s="48">
        <f t="shared" si="72"/>
        <v>0</v>
      </c>
    </row>
    <row r="536" spans="1:14" x14ac:dyDescent="0.25">
      <c r="A536" s="52">
        <v>535</v>
      </c>
      <c r="B536" s="48" t="s">
        <v>2</v>
      </c>
      <c r="C536" s="48" t="s">
        <v>2</v>
      </c>
      <c r="D536" s="13" t="s">
        <v>2</v>
      </c>
      <c r="E536" s="133">
        <v>1317000</v>
      </c>
      <c r="F536" s="49">
        <f t="shared" si="69"/>
        <v>0</v>
      </c>
      <c r="G536" s="49">
        <f t="shared" si="70"/>
        <v>535</v>
      </c>
      <c r="H536" s="48">
        <f t="shared" si="73"/>
        <v>439</v>
      </c>
      <c r="I536" s="50">
        <f>IF($D536="-",0,'STOCK ITEMS'!N566)</f>
        <v>0</v>
      </c>
      <c r="J536" s="50">
        <f>IF($D536="-",0,'STOCK ITEMS'!O566)</f>
        <v>0</v>
      </c>
      <c r="K536" s="50">
        <f>IF($D536="-",0,'STOCK ITEMS'!P566)</f>
        <v>0</v>
      </c>
      <c r="L536" s="51">
        <f>IF($D536="-",0,'STOCK ITEMS'!B566)</f>
        <v>0</v>
      </c>
      <c r="M536" s="48" t="str">
        <f t="shared" si="71"/>
        <v>-</v>
      </c>
      <c r="N536" s="48">
        <f t="shared" si="72"/>
        <v>0</v>
      </c>
    </row>
    <row r="537" spans="1:14" x14ac:dyDescent="0.25">
      <c r="A537" s="52">
        <v>536</v>
      </c>
      <c r="B537" s="48" t="s">
        <v>2</v>
      </c>
      <c r="C537" s="48" t="s">
        <v>2</v>
      </c>
      <c r="D537" s="13" t="s">
        <v>2</v>
      </c>
      <c r="E537" s="133">
        <v>1314000</v>
      </c>
      <c r="F537" s="49">
        <f t="shared" si="69"/>
        <v>0</v>
      </c>
      <c r="G537" s="49">
        <f t="shared" si="70"/>
        <v>536</v>
      </c>
      <c r="H537" s="48">
        <f t="shared" si="73"/>
        <v>438</v>
      </c>
      <c r="I537" s="50">
        <f>IF($D537="-",0,'STOCK ITEMS'!N567)</f>
        <v>0</v>
      </c>
      <c r="J537" s="50">
        <f>IF($D537="-",0,'STOCK ITEMS'!O567)</f>
        <v>0</v>
      </c>
      <c r="K537" s="50">
        <f>IF($D537="-",0,'STOCK ITEMS'!P567)</f>
        <v>0</v>
      </c>
      <c r="L537" s="51">
        <f>IF($D537="-",0,'STOCK ITEMS'!B567)</f>
        <v>0</v>
      </c>
      <c r="M537" s="48" t="str">
        <f t="shared" si="71"/>
        <v>-</v>
      </c>
      <c r="N537" s="48">
        <f t="shared" si="72"/>
        <v>0</v>
      </c>
    </row>
    <row r="538" spans="1:14" x14ac:dyDescent="0.25">
      <c r="A538" s="52">
        <v>537</v>
      </c>
      <c r="B538" s="48" t="s">
        <v>2</v>
      </c>
      <c r="C538" s="48" t="s">
        <v>2</v>
      </c>
      <c r="D538" s="13" t="s">
        <v>2</v>
      </c>
      <c r="E538" s="133">
        <v>1311000</v>
      </c>
      <c r="F538" s="49">
        <f t="shared" si="69"/>
        <v>0</v>
      </c>
      <c r="G538" s="49">
        <f t="shared" si="70"/>
        <v>537</v>
      </c>
      <c r="H538" s="48">
        <f t="shared" si="73"/>
        <v>437</v>
      </c>
      <c r="I538" s="50">
        <f>IF($D538="-",0,'STOCK ITEMS'!N568)</f>
        <v>0</v>
      </c>
      <c r="J538" s="50">
        <f>IF($D538="-",0,'STOCK ITEMS'!O568)</f>
        <v>0</v>
      </c>
      <c r="K538" s="50">
        <f>IF($D538="-",0,'STOCK ITEMS'!P568)</f>
        <v>0</v>
      </c>
      <c r="L538" s="51">
        <f>IF($D538="-",0,'STOCK ITEMS'!B568)</f>
        <v>0</v>
      </c>
      <c r="M538" s="48" t="str">
        <f t="shared" si="71"/>
        <v>-</v>
      </c>
      <c r="N538" s="48">
        <f t="shared" si="72"/>
        <v>0</v>
      </c>
    </row>
    <row r="539" spans="1:14" x14ac:dyDescent="0.25">
      <c r="A539" s="52">
        <v>538</v>
      </c>
      <c r="B539" s="48" t="s">
        <v>2</v>
      </c>
      <c r="C539" s="48" t="s">
        <v>2</v>
      </c>
      <c r="D539" s="13" t="s">
        <v>2</v>
      </c>
      <c r="E539" s="133">
        <v>1308000</v>
      </c>
      <c r="F539" s="49">
        <f t="shared" si="69"/>
        <v>0</v>
      </c>
      <c r="G539" s="49">
        <f t="shared" si="70"/>
        <v>538</v>
      </c>
      <c r="H539" s="48">
        <f t="shared" si="73"/>
        <v>436</v>
      </c>
      <c r="I539" s="50">
        <f>IF($D539="-",0,'STOCK ITEMS'!N569)</f>
        <v>0</v>
      </c>
      <c r="J539" s="50">
        <f>IF($D539="-",0,'STOCK ITEMS'!O569)</f>
        <v>0</v>
      </c>
      <c r="K539" s="50">
        <f>IF($D539="-",0,'STOCK ITEMS'!P569)</f>
        <v>0</v>
      </c>
      <c r="L539" s="51">
        <f>IF($D539="-",0,'STOCK ITEMS'!B569)</f>
        <v>0</v>
      </c>
      <c r="M539" s="48" t="str">
        <f t="shared" si="71"/>
        <v>-</v>
      </c>
      <c r="N539" s="48">
        <f t="shared" si="72"/>
        <v>0</v>
      </c>
    </row>
    <row r="540" spans="1:14" x14ac:dyDescent="0.25">
      <c r="A540" s="52">
        <v>539</v>
      </c>
      <c r="B540" s="48" t="s">
        <v>2</v>
      </c>
      <c r="C540" s="48" t="s">
        <v>2</v>
      </c>
      <c r="D540" s="13" t="s">
        <v>2</v>
      </c>
      <c r="E540" s="133">
        <v>1305000</v>
      </c>
      <c r="F540" s="49">
        <f t="shared" si="69"/>
        <v>0</v>
      </c>
      <c r="G540" s="49">
        <f t="shared" si="70"/>
        <v>539</v>
      </c>
      <c r="H540" s="48">
        <f t="shared" si="73"/>
        <v>435</v>
      </c>
      <c r="I540" s="50">
        <f>IF($D540="-",0,'STOCK ITEMS'!N570)</f>
        <v>0</v>
      </c>
      <c r="J540" s="50">
        <f>IF($D540="-",0,'STOCK ITEMS'!O570)</f>
        <v>0</v>
      </c>
      <c r="K540" s="50">
        <f>IF($D540="-",0,'STOCK ITEMS'!P570)</f>
        <v>0</v>
      </c>
      <c r="L540" s="51">
        <f>IF($D540="-",0,'STOCK ITEMS'!B570)</f>
        <v>0</v>
      </c>
      <c r="M540" s="48" t="str">
        <f t="shared" si="71"/>
        <v>-</v>
      </c>
      <c r="N540" s="48">
        <f t="shared" si="72"/>
        <v>0</v>
      </c>
    </row>
    <row r="541" spans="1:14" x14ac:dyDescent="0.25">
      <c r="A541" s="52">
        <v>540</v>
      </c>
      <c r="B541" s="48" t="s">
        <v>2</v>
      </c>
      <c r="C541" s="48" t="s">
        <v>2</v>
      </c>
      <c r="D541" s="13" t="s">
        <v>2</v>
      </c>
      <c r="E541" s="133">
        <v>1302000</v>
      </c>
      <c r="F541" s="49">
        <f t="shared" si="69"/>
        <v>0</v>
      </c>
      <c r="G541" s="49">
        <f t="shared" si="70"/>
        <v>540</v>
      </c>
      <c r="H541" s="48">
        <f t="shared" si="73"/>
        <v>434</v>
      </c>
      <c r="I541" s="50">
        <f>IF($D541="-",0,'STOCK ITEMS'!N571)</f>
        <v>0</v>
      </c>
      <c r="J541" s="50">
        <f>IF($D541="-",0,'STOCK ITEMS'!O571)</f>
        <v>0</v>
      </c>
      <c r="K541" s="50">
        <f>IF($D541="-",0,'STOCK ITEMS'!P571)</f>
        <v>0</v>
      </c>
      <c r="L541" s="51">
        <f>IF($D541="-",0,'STOCK ITEMS'!B571)</f>
        <v>0</v>
      </c>
      <c r="M541" s="48" t="str">
        <f t="shared" si="71"/>
        <v>-</v>
      </c>
      <c r="N541" s="48">
        <f t="shared" si="72"/>
        <v>0</v>
      </c>
    </row>
    <row r="542" spans="1:14" x14ac:dyDescent="0.25">
      <c r="A542" s="52">
        <v>541</v>
      </c>
      <c r="B542" s="48" t="s">
        <v>2</v>
      </c>
      <c r="C542" s="48" t="s">
        <v>2</v>
      </c>
      <c r="D542" s="13" t="s">
        <v>2</v>
      </c>
      <c r="E542" s="133">
        <v>1299000</v>
      </c>
      <c r="F542" s="49">
        <f t="shared" si="69"/>
        <v>0</v>
      </c>
      <c r="G542" s="49">
        <f t="shared" si="70"/>
        <v>541</v>
      </c>
      <c r="H542" s="48">
        <f t="shared" si="73"/>
        <v>433</v>
      </c>
      <c r="I542" s="50">
        <f>IF($D542="-",0,'STOCK ITEMS'!N572)</f>
        <v>0</v>
      </c>
      <c r="J542" s="50">
        <f>IF($D542="-",0,'STOCK ITEMS'!O572)</f>
        <v>0</v>
      </c>
      <c r="K542" s="50">
        <f>IF($D542="-",0,'STOCK ITEMS'!P572)</f>
        <v>0</v>
      </c>
      <c r="L542" s="51">
        <f>IF($D542="-",0,'STOCK ITEMS'!B572)</f>
        <v>0</v>
      </c>
      <c r="M542" s="48" t="str">
        <f t="shared" si="71"/>
        <v>-</v>
      </c>
      <c r="N542" s="48">
        <f t="shared" si="72"/>
        <v>0</v>
      </c>
    </row>
    <row r="543" spans="1:14" x14ac:dyDescent="0.25">
      <c r="A543" s="52">
        <v>542</v>
      </c>
      <c r="B543" s="48" t="s">
        <v>2</v>
      </c>
      <c r="C543" s="48" t="s">
        <v>2</v>
      </c>
      <c r="D543" s="13" t="s">
        <v>2</v>
      </c>
      <c r="E543" s="133">
        <v>1296000</v>
      </c>
      <c r="F543" s="49">
        <f t="shared" si="69"/>
        <v>0</v>
      </c>
      <c r="G543" s="49">
        <f t="shared" si="70"/>
        <v>542</v>
      </c>
      <c r="H543" s="48">
        <f t="shared" si="73"/>
        <v>432</v>
      </c>
      <c r="I543" s="50">
        <f>IF($D543="-",0,'STOCK ITEMS'!N573)</f>
        <v>0</v>
      </c>
      <c r="J543" s="50">
        <f>IF($D543="-",0,'STOCK ITEMS'!O573)</f>
        <v>0</v>
      </c>
      <c r="K543" s="50">
        <f>IF($D543="-",0,'STOCK ITEMS'!P573)</f>
        <v>0</v>
      </c>
      <c r="L543" s="51">
        <f>IF($D543="-",0,'STOCK ITEMS'!B573)</f>
        <v>0</v>
      </c>
      <c r="M543" s="48" t="str">
        <f t="shared" si="71"/>
        <v>-</v>
      </c>
      <c r="N543" s="48">
        <f t="shared" si="72"/>
        <v>0</v>
      </c>
    </row>
    <row r="544" spans="1:14" x14ac:dyDescent="0.25">
      <c r="A544" s="52">
        <v>543</v>
      </c>
      <c r="B544" s="48" t="s">
        <v>2</v>
      </c>
      <c r="C544" s="48" t="s">
        <v>2</v>
      </c>
      <c r="D544" s="13" t="s">
        <v>2</v>
      </c>
      <c r="E544" s="133">
        <v>1293000</v>
      </c>
      <c r="F544" s="49">
        <f t="shared" si="69"/>
        <v>0</v>
      </c>
      <c r="G544" s="49">
        <f t="shared" si="70"/>
        <v>543</v>
      </c>
      <c r="H544" s="48">
        <f t="shared" si="73"/>
        <v>431</v>
      </c>
      <c r="I544" s="50">
        <f>IF($D544="-",0,'STOCK ITEMS'!N574)</f>
        <v>0</v>
      </c>
      <c r="J544" s="50">
        <f>IF($D544="-",0,'STOCK ITEMS'!O574)</f>
        <v>0</v>
      </c>
      <c r="K544" s="50">
        <f>IF($D544="-",0,'STOCK ITEMS'!P574)</f>
        <v>0</v>
      </c>
      <c r="L544" s="51">
        <f>IF($D544="-",0,'STOCK ITEMS'!B574)</f>
        <v>0</v>
      </c>
      <c r="M544" s="48" t="str">
        <f t="shared" si="71"/>
        <v>-</v>
      </c>
      <c r="N544" s="48">
        <f t="shared" si="72"/>
        <v>0</v>
      </c>
    </row>
    <row r="545" spans="1:14" x14ac:dyDescent="0.25">
      <c r="A545" s="52">
        <v>544</v>
      </c>
      <c r="B545" s="48" t="s">
        <v>2</v>
      </c>
      <c r="C545" s="48" t="s">
        <v>2</v>
      </c>
      <c r="D545" s="13" t="s">
        <v>2</v>
      </c>
      <c r="E545" s="133">
        <v>1290000</v>
      </c>
      <c r="F545" s="49">
        <f t="shared" si="69"/>
        <v>0</v>
      </c>
      <c r="G545" s="49">
        <f t="shared" si="70"/>
        <v>544</v>
      </c>
      <c r="H545" s="48">
        <f t="shared" si="73"/>
        <v>430</v>
      </c>
      <c r="I545" s="50">
        <f>IF($D545="-",0,'STOCK ITEMS'!N575)</f>
        <v>0</v>
      </c>
      <c r="J545" s="50">
        <f>IF($D545="-",0,'STOCK ITEMS'!O575)</f>
        <v>0</v>
      </c>
      <c r="K545" s="50">
        <f>IF($D545="-",0,'STOCK ITEMS'!P575)</f>
        <v>0</v>
      </c>
      <c r="L545" s="51">
        <f>IF($D545="-",0,'STOCK ITEMS'!B575)</f>
        <v>0</v>
      </c>
      <c r="M545" s="48" t="str">
        <f t="shared" si="71"/>
        <v>-</v>
      </c>
      <c r="N545" s="48">
        <f t="shared" si="72"/>
        <v>0</v>
      </c>
    </row>
    <row r="546" spans="1:14" x14ac:dyDescent="0.25">
      <c r="A546" s="52">
        <v>545</v>
      </c>
      <c r="B546" s="48" t="s">
        <v>2</v>
      </c>
      <c r="C546" s="48" t="s">
        <v>2</v>
      </c>
      <c r="D546" s="13" t="s">
        <v>2</v>
      </c>
      <c r="E546" s="133">
        <v>1287000</v>
      </c>
      <c r="F546" s="49">
        <f t="shared" si="69"/>
        <v>0</v>
      </c>
      <c r="G546" s="49">
        <f t="shared" si="70"/>
        <v>545</v>
      </c>
      <c r="H546" s="48">
        <f t="shared" si="73"/>
        <v>429</v>
      </c>
      <c r="I546" s="50">
        <f>IF($D546="-",0,'STOCK ITEMS'!N576)</f>
        <v>0</v>
      </c>
      <c r="J546" s="50">
        <f>IF($D546="-",0,'STOCK ITEMS'!O576)</f>
        <v>0</v>
      </c>
      <c r="K546" s="50">
        <f>IF($D546="-",0,'STOCK ITEMS'!P576)</f>
        <v>0</v>
      </c>
      <c r="L546" s="51">
        <f>IF($D546="-",0,'STOCK ITEMS'!B576)</f>
        <v>0</v>
      </c>
      <c r="M546" s="48" t="str">
        <f t="shared" si="71"/>
        <v>-</v>
      </c>
      <c r="N546" s="48">
        <f t="shared" si="72"/>
        <v>0</v>
      </c>
    </row>
    <row r="547" spans="1:14" x14ac:dyDescent="0.25">
      <c r="A547" s="52">
        <v>546</v>
      </c>
      <c r="B547" s="48" t="s">
        <v>2</v>
      </c>
      <c r="C547" s="48" t="s">
        <v>2</v>
      </c>
      <c r="D547" s="13" t="s">
        <v>2</v>
      </c>
      <c r="E547" s="133">
        <v>1284000</v>
      </c>
      <c r="F547" s="49">
        <f t="shared" si="69"/>
        <v>0</v>
      </c>
      <c r="G547" s="49">
        <f t="shared" si="70"/>
        <v>546</v>
      </c>
      <c r="H547" s="48">
        <f t="shared" si="73"/>
        <v>428</v>
      </c>
      <c r="I547" s="50">
        <f>IF($D547="-",0,'STOCK ITEMS'!N577)</f>
        <v>0</v>
      </c>
      <c r="J547" s="50">
        <f>IF($D547="-",0,'STOCK ITEMS'!O577)</f>
        <v>0</v>
      </c>
      <c r="K547" s="50">
        <f>IF($D547="-",0,'STOCK ITEMS'!P577)</f>
        <v>0</v>
      </c>
      <c r="L547" s="51">
        <f>IF($D547="-",0,'STOCK ITEMS'!B577)</f>
        <v>0</v>
      </c>
      <c r="M547" s="48" t="str">
        <f t="shared" si="71"/>
        <v>-</v>
      </c>
      <c r="N547" s="48">
        <f t="shared" si="72"/>
        <v>0</v>
      </c>
    </row>
    <row r="548" spans="1:14" x14ac:dyDescent="0.25">
      <c r="A548" s="52">
        <v>547</v>
      </c>
      <c r="B548" s="48" t="s">
        <v>2</v>
      </c>
      <c r="C548" s="48" t="s">
        <v>2</v>
      </c>
      <c r="D548" s="13" t="s">
        <v>2</v>
      </c>
      <c r="E548" s="133">
        <v>1281000</v>
      </c>
      <c r="F548" s="49">
        <f t="shared" si="69"/>
        <v>0</v>
      </c>
      <c r="G548" s="49">
        <f t="shared" si="70"/>
        <v>547</v>
      </c>
      <c r="H548" s="48">
        <f t="shared" si="73"/>
        <v>427</v>
      </c>
      <c r="I548" s="50">
        <f>IF($D548="-",0,'STOCK ITEMS'!N578)</f>
        <v>0</v>
      </c>
      <c r="J548" s="50">
        <f>IF($D548="-",0,'STOCK ITEMS'!O578)</f>
        <v>0</v>
      </c>
      <c r="K548" s="50">
        <f>IF($D548="-",0,'STOCK ITEMS'!P578)</f>
        <v>0</v>
      </c>
      <c r="L548" s="51">
        <f>IF($D548="-",0,'STOCK ITEMS'!B578)</f>
        <v>0</v>
      </c>
      <c r="M548" s="48" t="str">
        <f t="shared" si="71"/>
        <v>-</v>
      </c>
      <c r="N548" s="48">
        <f t="shared" si="72"/>
        <v>0</v>
      </c>
    </row>
    <row r="549" spans="1:14" x14ac:dyDescent="0.25">
      <c r="A549" s="52">
        <v>548</v>
      </c>
      <c r="B549" s="48" t="s">
        <v>2</v>
      </c>
      <c r="C549" s="48" t="s">
        <v>2</v>
      </c>
      <c r="D549" s="13" t="s">
        <v>2</v>
      </c>
      <c r="E549" s="133">
        <v>1278000</v>
      </c>
      <c r="F549" s="49">
        <f t="shared" si="69"/>
        <v>0</v>
      </c>
      <c r="G549" s="49">
        <f t="shared" si="70"/>
        <v>548</v>
      </c>
      <c r="H549" s="48">
        <f t="shared" si="73"/>
        <v>426</v>
      </c>
      <c r="I549" s="50">
        <f>IF($D549="-",0,'STOCK ITEMS'!N579)</f>
        <v>0</v>
      </c>
      <c r="J549" s="50">
        <f>IF($D549="-",0,'STOCK ITEMS'!O579)</f>
        <v>0</v>
      </c>
      <c r="K549" s="50">
        <f>IF($D549="-",0,'STOCK ITEMS'!P579)</f>
        <v>0</v>
      </c>
      <c r="L549" s="51">
        <f>IF($D549="-",0,'STOCK ITEMS'!B579)</f>
        <v>0</v>
      </c>
      <c r="M549" s="48" t="str">
        <f t="shared" si="71"/>
        <v>-</v>
      </c>
      <c r="N549" s="48">
        <f t="shared" si="72"/>
        <v>0</v>
      </c>
    </row>
    <row r="550" spans="1:14" x14ac:dyDescent="0.25">
      <c r="A550" s="52">
        <v>549</v>
      </c>
      <c r="B550" s="48" t="s">
        <v>2</v>
      </c>
      <c r="C550" s="48" t="s">
        <v>2</v>
      </c>
      <c r="D550" s="13" t="s">
        <v>2</v>
      </c>
      <c r="E550" s="133">
        <v>1275000</v>
      </c>
      <c r="F550" s="49">
        <f t="shared" si="69"/>
        <v>0</v>
      </c>
      <c r="G550" s="49">
        <f t="shared" si="70"/>
        <v>549</v>
      </c>
      <c r="H550" s="48">
        <f t="shared" si="73"/>
        <v>425</v>
      </c>
      <c r="I550" s="50">
        <f>IF($D550="-",0,'STOCK ITEMS'!N580)</f>
        <v>0</v>
      </c>
      <c r="J550" s="50">
        <f>IF($D550="-",0,'STOCK ITEMS'!O580)</f>
        <v>0</v>
      </c>
      <c r="K550" s="50">
        <f>IF($D550="-",0,'STOCK ITEMS'!P580)</f>
        <v>0</v>
      </c>
      <c r="L550" s="51">
        <f>IF($D550="-",0,'STOCK ITEMS'!B580)</f>
        <v>0</v>
      </c>
      <c r="M550" s="48" t="str">
        <f t="shared" si="71"/>
        <v>-</v>
      </c>
      <c r="N550" s="48">
        <f t="shared" si="72"/>
        <v>0</v>
      </c>
    </row>
    <row r="551" spans="1:14" x14ac:dyDescent="0.25">
      <c r="A551" s="52">
        <v>550</v>
      </c>
      <c r="B551" s="48" t="s">
        <v>2</v>
      </c>
      <c r="C551" s="48" t="s">
        <v>2</v>
      </c>
      <c r="D551" s="13" t="s">
        <v>2</v>
      </c>
      <c r="E551" s="133">
        <v>1272000</v>
      </c>
      <c r="F551" s="49">
        <f t="shared" si="69"/>
        <v>0</v>
      </c>
      <c r="G551" s="49">
        <f t="shared" si="70"/>
        <v>550</v>
      </c>
      <c r="H551" s="48">
        <f t="shared" si="73"/>
        <v>424</v>
      </c>
      <c r="I551" s="50">
        <f>IF($D551="-",0,'STOCK ITEMS'!N581)</f>
        <v>0</v>
      </c>
      <c r="J551" s="50">
        <f>IF($D551="-",0,'STOCK ITEMS'!O581)</f>
        <v>0</v>
      </c>
      <c r="K551" s="50">
        <f>IF($D551="-",0,'STOCK ITEMS'!P581)</f>
        <v>0</v>
      </c>
      <c r="L551" s="51">
        <f>IF($D551="-",0,'STOCK ITEMS'!B581)</f>
        <v>0</v>
      </c>
      <c r="M551" s="48" t="str">
        <f t="shared" si="71"/>
        <v>-</v>
      </c>
      <c r="N551" s="48">
        <f t="shared" si="72"/>
        <v>0</v>
      </c>
    </row>
    <row r="552" spans="1:14" x14ac:dyDescent="0.25">
      <c r="A552" s="52">
        <v>551</v>
      </c>
      <c r="B552" s="48" t="s">
        <v>2</v>
      </c>
      <c r="C552" s="48" t="s">
        <v>2</v>
      </c>
      <c r="D552" s="13" t="s">
        <v>2</v>
      </c>
      <c r="E552" s="133">
        <v>1269000</v>
      </c>
      <c r="F552" s="49">
        <f t="shared" si="69"/>
        <v>0</v>
      </c>
      <c r="G552" s="49">
        <f t="shared" si="70"/>
        <v>551</v>
      </c>
      <c r="H552" s="48">
        <f t="shared" si="73"/>
        <v>423</v>
      </c>
      <c r="I552" s="50">
        <f>IF($D552="-",0,'STOCK ITEMS'!N582)</f>
        <v>0</v>
      </c>
      <c r="J552" s="50">
        <f>IF($D552="-",0,'STOCK ITEMS'!O582)</f>
        <v>0</v>
      </c>
      <c r="K552" s="50">
        <f>IF($D552="-",0,'STOCK ITEMS'!P582)</f>
        <v>0</v>
      </c>
      <c r="L552" s="51">
        <f>IF($D552="-",0,'STOCK ITEMS'!B582)</f>
        <v>0</v>
      </c>
      <c r="M552" s="48" t="str">
        <f t="shared" si="71"/>
        <v>-</v>
      </c>
      <c r="N552" s="48">
        <f t="shared" si="72"/>
        <v>0</v>
      </c>
    </row>
    <row r="553" spans="1:14" x14ac:dyDescent="0.25">
      <c r="A553" s="52">
        <v>552</v>
      </c>
      <c r="B553" s="48" t="s">
        <v>2</v>
      </c>
      <c r="C553" s="48" t="s">
        <v>2</v>
      </c>
      <c r="D553" s="13" t="s">
        <v>2</v>
      </c>
      <c r="E553" s="133">
        <v>1266000</v>
      </c>
      <c r="F553" s="49">
        <f t="shared" si="69"/>
        <v>0</v>
      </c>
      <c r="G553" s="49">
        <f t="shared" si="70"/>
        <v>552</v>
      </c>
      <c r="H553" s="48">
        <f t="shared" si="73"/>
        <v>422</v>
      </c>
      <c r="I553" s="50">
        <f>IF($D553="-",0,'STOCK ITEMS'!N583)</f>
        <v>0</v>
      </c>
      <c r="J553" s="50">
        <f>IF($D553="-",0,'STOCK ITEMS'!O583)</f>
        <v>0</v>
      </c>
      <c r="K553" s="50">
        <f>IF($D553="-",0,'STOCK ITEMS'!P583)</f>
        <v>0</v>
      </c>
      <c r="L553" s="51">
        <f>IF($D553="-",0,'STOCK ITEMS'!B583)</f>
        <v>0</v>
      </c>
      <c r="M553" s="48" t="str">
        <f t="shared" si="71"/>
        <v>-</v>
      </c>
      <c r="N553" s="48">
        <f t="shared" si="72"/>
        <v>0</v>
      </c>
    </row>
    <row r="554" spans="1:14" x14ac:dyDescent="0.25">
      <c r="A554" s="52">
        <v>553</v>
      </c>
      <c r="B554" s="48" t="s">
        <v>2</v>
      </c>
      <c r="C554" s="48" t="s">
        <v>2</v>
      </c>
      <c r="D554" s="13" t="s">
        <v>2</v>
      </c>
      <c r="E554" s="133">
        <v>1263000</v>
      </c>
      <c r="F554" s="49">
        <f t="shared" si="69"/>
        <v>0</v>
      </c>
      <c r="G554" s="49">
        <f t="shared" si="70"/>
        <v>553</v>
      </c>
      <c r="H554" s="48">
        <f t="shared" si="73"/>
        <v>421</v>
      </c>
      <c r="I554" s="50">
        <f>IF($D554="-",0,'STOCK ITEMS'!N584)</f>
        <v>0</v>
      </c>
      <c r="J554" s="50">
        <f>IF($D554="-",0,'STOCK ITEMS'!O584)</f>
        <v>0</v>
      </c>
      <c r="K554" s="50">
        <f>IF($D554="-",0,'STOCK ITEMS'!P584)</f>
        <v>0</v>
      </c>
      <c r="L554" s="51">
        <f>IF($D554="-",0,'STOCK ITEMS'!B584)</f>
        <v>0</v>
      </c>
      <c r="M554" s="48" t="str">
        <f t="shared" si="71"/>
        <v>-</v>
      </c>
      <c r="N554" s="48">
        <f t="shared" si="72"/>
        <v>0</v>
      </c>
    </row>
    <row r="555" spans="1:14" x14ac:dyDescent="0.25">
      <c r="A555" s="52">
        <v>554</v>
      </c>
      <c r="B555" s="48" t="s">
        <v>2</v>
      </c>
      <c r="C555" s="48" t="s">
        <v>2</v>
      </c>
      <c r="D555" s="13" t="s">
        <v>2</v>
      </c>
      <c r="E555" s="133">
        <v>1260000</v>
      </c>
      <c r="F555" s="49">
        <f t="shared" si="69"/>
        <v>0</v>
      </c>
      <c r="G555" s="49">
        <f t="shared" si="70"/>
        <v>554</v>
      </c>
      <c r="H555" s="48">
        <f t="shared" si="73"/>
        <v>420</v>
      </c>
      <c r="I555" s="50">
        <f>IF($D555="-",0,'STOCK ITEMS'!N585)</f>
        <v>0</v>
      </c>
      <c r="J555" s="50">
        <f>IF($D555="-",0,'STOCK ITEMS'!O585)</f>
        <v>0</v>
      </c>
      <c r="K555" s="50">
        <f>IF($D555="-",0,'STOCK ITEMS'!P585)</f>
        <v>0</v>
      </c>
      <c r="L555" s="51">
        <f>IF($D555="-",0,'STOCK ITEMS'!B585)</f>
        <v>0</v>
      </c>
      <c r="M555" s="48" t="str">
        <f t="shared" si="71"/>
        <v>-</v>
      </c>
      <c r="N555" s="48">
        <f t="shared" si="72"/>
        <v>0</v>
      </c>
    </row>
    <row r="556" spans="1:14" x14ac:dyDescent="0.25">
      <c r="A556" s="52">
        <v>555</v>
      </c>
      <c r="B556" s="48" t="s">
        <v>2</v>
      </c>
      <c r="C556" s="48" t="s">
        <v>2</v>
      </c>
      <c r="D556" s="13" t="s">
        <v>2</v>
      </c>
      <c r="E556" s="133">
        <v>1257000</v>
      </c>
      <c r="F556" s="49">
        <f t="shared" si="69"/>
        <v>0</v>
      </c>
      <c r="G556" s="49">
        <f t="shared" si="70"/>
        <v>555</v>
      </c>
      <c r="H556" s="48">
        <f t="shared" si="73"/>
        <v>419</v>
      </c>
      <c r="I556" s="50">
        <f>IF($D556="-",0,'STOCK ITEMS'!N586)</f>
        <v>0</v>
      </c>
      <c r="J556" s="50">
        <f>IF($D556="-",0,'STOCK ITEMS'!O586)</f>
        <v>0</v>
      </c>
      <c r="K556" s="50">
        <f>IF($D556="-",0,'STOCK ITEMS'!P586)</f>
        <v>0</v>
      </c>
      <c r="L556" s="51">
        <f>IF($D556="-",0,'STOCK ITEMS'!B586)</f>
        <v>0</v>
      </c>
      <c r="M556" s="48" t="str">
        <f t="shared" si="71"/>
        <v>-</v>
      </c>
      <c r="N556" s="48">
        <f t="shared" si="72"/>
        <v>0</v>
      </c>
    </row>
    <row r="557" spans="1:14" x14ac:dyDescent="0.25">
      <c r="A557" s="52">
        <v>556</v>
      </c>
      <c r="B557" s="48" t="s">
        <v>2</v>
      </c>
      <c r="C557" s="48" t="s">
        <v>2</v>
      </c>
      <c r="D557" s="13" t="s">
        <v>2</v>
      </c>
      <c r="E557" s="133">
        <v>1254000</v>
      </c>
      <c r="F557" s="49">
        <f t="shared" si="69"/>
        <v>0</v>
      </c>
      <c r="G557" s="49">
        <f t="shared" si="70"/>
        <v>556</v>
      </c>
      <c r="H557" s="48">
        <f t="shared" si="73"/>
        <v>418</v>
      </c>
      <c r="I557" s="50">
        <f>IF($D557="-",0,'STOCK ITEMS'!N587)</f>
        <v>0</v>
      </c>
      <c r="J557" s="50">
        <f>IF($D557="-",0,'STOCK ITEMS'!O587)</f>
        <v>0</v>
      </c>
      <c r="K557" s="50">
        <f>IF($D557="-",0,'STOCK ITEMS'!P587)</f>
        <v>0</v>
      </c>
      <c r="L557" s="51">
        <f>IF($D557="-",0,'STOCK ITEMS'!B587)</f>
        <v>0</v>
      </c>
      <c r="M557" s="48" t="str">
        <f t="shared" si="71"/>
        <v>-</v>
      </c>
      <c r="N557" s="48">
        <f t="shared" si="72"/>
        <v>0</v>
      </c>
    </row>
    <row r="558" spans="1:14" x14ac:dyDescent="0.25">
      <c r="A558" s="52">
        <v>557</v>
      </c>
      <c r="B558" s="48" t="s">
        <v>2</v>
      </c>
      <c r="C558" s="48" t="s">
        <v>2</v>
      </c>
      <c r="D558" s="13" t="s">
        <v>2</v>
      </c>
      <c r="E558" s="133">
        <v>1251000</v>
      </c>
      <c r="F558" s="49">
        <f t="shared" si="69"/>
        <v>0</v>
      </c>
      <c r="G558" s="49">
        <f t="shared" si="70"/>
        <v>557</v>
      </c>
      <c r="H558" s="48">
        <f t="shared" si="73"/>
        <v>417</v>
      </c>
      <c r="I558" s="50">
        <f>IF($D558="-",0,'STOCK ITEMS'!N588)</f>
        <v>0</v>
      </c>
      <c r="J558" s="50">
        <f>IF($D558="-",0,'STOCK ITEMS'!O588)</f>
        <v>0</v>
      </c>
      <c r="K558" s="50">
        <f>IF($D558="-",0,'STOCK ITEMS'!P588)</f>
        <v>0</v>
      </c>
      <c r="L558" s="51">
        <f>IF($D558="-",0,'STOCK ITEMS'!B588)</f>
        <v>0</v>
      </c>
      <c r="M558" s="48" t="str">
        <f t="shared" si="71"/>
        <v>-</v>
      </c>
      <c r="N558" s="48">
        <f t="shared" si="72"/>
        <v>0</v>
      </c>
    </row>
    <row r="559" spans="1:14" x14ac:dyDescent="0.25">
      <c r="A559" s="52">
        <v>558</v>
      </c>
      <c r="B559" s="48" t="s">
        <v>2</v>
      </c>
      <c r="C559" s="48" t="s">
        <v>2</v>
      </c>
      <c r="D559" s="13" t="s">
        <v>2</v>
      </c>
      <c r="E559" s="133">
        <v>1248000</v>
      </c>
      <c r="F559" s="49">
        <f t="shared" si="69"/>
        <v>0</v>
      </c>
      <c r="G559" s="49">
        <f t="shared" si="70"/>
        <v>558</v>
      </c>
      <c r="H559" s="48">
        <f t="shared" si="73"/>
        <v>416</v>
      </c>
      <c r="I559" s="50">
        <f>IF($D559="-",0,'STOCK ITEMS'!N589)</f>
        <v>0</v>
      </c>
      <c r="J559" s="50">
        <f>IF($D559="-",0,'STOCK ITEMS'!O589)</f>
        <v>0</v>
      </c>
      <c r="K559" s="50">
        <f>IF($D559="-",0,'STOCK ITEMS'!P589)</f>
        <v>0</v>
      </c>
      <c r="L559" s="51">
        <f>IF($D559="-",0,'STOCK ITEMS'!B589)</f>
        <v>0</v>
      </c>
      <c r="M559" s="48" t="str">
        <f t="shared" si="71"/>
        <v>-</v>
      </c>
      <c r="N559" s="48">
        <f t="shared" si="72"/>
        <v>0</v>
      </c>
    </row>
    <row r="560" spans="1:14" x14ac:dyDescent="0.25">
      <c r="A560" s="52">
        <v>559</v>
      </c>
      <c r="B560" s="48" t="s">
        <v>2</v>
      </c>
      <c r="C560" s="48" t="s">
        <v>2</v>
      </c>
      <c r="D560" s="13" t="s">
        <v>2</v>
      </c>
      <c r="E560" s="133">
        <v>1245000</v>
      </c>
      <c r="F560" s="49">
        <f t="shared" si="69"/>
        <v>0</v>
      </c>
      <c r="G560" s="49">
        <f t="shared" si="70"/>
        <v>559</v>
      </c>
      <c r="H560" s="48">
        <f t="shared" si="73"/>
        <v>415</v>
      </c>
      <c r="I560" s="50">
        <f>IF($D560="-",0,'STOCK ITEMS'!N590)</f>
        <v>0</v>
      </c>
      <c r="J560" s="50">
        <f>IF($D560="-",0,'STOCK ITEMS'!O590)</f>
        <v>0</v>
      </c>
      <c r="K560" s="50">
        <f>IF($D560="-",0,'STOCK ITEMS'!P590)</f>
        <v>0</v>
      </c>
      <c r="L560" s="51">
        <f>IF($D560="-",0,'STOCK ITEMS'!B590)</f>
        <v>0</v>
      </c>
      <c r="M560" s="48" t="str">
        <f t="shared" si="71"/>
        <v>-</v>
      </c>
      <c r="N560" s="48">
        <f t="shared" si="72"/>
        <v>0</v>
      </c>
    </row>
    <row r="561" spans="1:14" x14ac:dyDescent="0.25">
      <c r="A561" s="52">
        <v>560</v>
      </c>
      <c r="B561" s="48" t="s">
        <v>2</v>
      </c>
      <c r="C561" s="48" t="s">
        <v>2</v>
      </c>
      <c r="D561" s="13" t="s">
        <v>2</v>
      </c>
      <c r="E561" s="133">
        <v>1242000</v>
      </c>
      <c r="F561" s="49">
        <f t="shared" si="69"/>
        <v>0</v>
      </c>
      <c r="G561" s="49">
        <f t="shared" si="70"/>
        <v>560</v>
      </c>
      <c r="H561" s="48">
        <f t="shared" si="73"/>
        <v>414</v>
      </c>
      <c r="I561" s="50">
        <f>IF($D561="-",0,'STOCK ITEMS'!N591)</f>
        <v>0</v>
      </c>
      <c r="J561" s="50">
        <f>IF($D561="-",0,'STOCK ITEMS'!O591)</f>
        <v>0</v>
      </c>
      <c r="K561" s="50">
        <f>IF($D561="-",0,'STOCK ITEMS'!P591)</f>
        <v>0</v>
      </c>
      <c r="L561" s="51">
        <f>IF($D561="-",0,'STOCK ITEMS'!B591)</f>
        <v>0</v>
      </c>
      <c r="M561" s="48" t="str">
        <f t="shared" si="71"/>
        <v>-</v>
      </c>
      <c r="N561" s="48">
        <f t="shared" si="72"/>
        <v>0</v>
      </c>
    </row>
    <row r="562" spans="1:14" x14ac:dyDescent="0.25">
      <c r="A562" s="52">
        <v>561</v>
      </c>
      <c r="B562" s="48" t="s">
        <v>2</v>
      </c>
      <c r="C562" s="48" t="s">
        <v>2</v>
      </c>
      <c r="D562" s="13" t="s">
        <v>2</v>
      </c>
      <c r="E562" s="133">
        <v>1239000</v>
      </c>
      <c r="F562" s="49">
        <f t="shared" si="69"/>
        <v>0</v>
      </c>
      <c r="G562" s="49">
        <f t="shared" si="70"/>
        <v>561</v>
      </c>
      <c r="H562" s="48">
        <f t="shared" si="73"/>
        <v>413</v>
      </c>
      <c r="I562" s="50">
        <f>IF($D562="-",0,'STOCK ITEMS'!N592)</f>
        <v>0</v>
      </c>
      <c r="J562" s="50">
        <f>IF($D562="-",0,'STOCK ITEMS'!O592)</f>
        <v>0</v>
      </c>
      <c r="K562" s="50">
        <f>IF($D562="-",0,'STOCK ITEMS'!P592)</f>
        <v>0</v>
      </c>
      <c r="L562" s="51">
        <f>IF($D562="-",0,'STOCK ITEMS'!B592)</f>
        <v>0</v>
      </c>
      <c r="M562" s="48" t="str">
        <f t="shared" si="71"/>
        <v>-</v>
      </c>
      <c r="N562" s="48">
        <f t="shared" si="72"/>
        <v>0</v>
      </c>
    </row>
    <row r="563" spans="1:14" x14ac:dyDescent="0.25">
      <c r="A563" s="52">
        <v>562</v>
      </c>
      <c r="B563" s="48" t="s">
        <v>2</v>
      </c>
      <c r="C563" s="48" t="s">
        <v>2</v>
      </c>
      <c r="D563" s="13" t="s">
        <v>2</v>
      </c>
      <c r="E563" s="133">
        <v>1236000</v>
      </c>
      <c r="F563" s="49">
        <f t="shared" si="69"/>
        <v>0</v>
      </c>
      <c r="G563" s="49">
        <f t="shared" si="70"/>
        <v>562</v>
      </c>
      <c r="H563" s="48">
        <f t="shared" si="73"/>
        <v>412</v>
      </c>
      <c r="I563" s="50">
        <f>IF($D563="-",0,'STOCK ITEMS'!N593)</f>
        <v>0</v>
      </c>
      <c r="J563" s="50">
        <f>IF($D563="-",0,'STOCK ITEMS'!O593)</f>
        <v>0</v>
      </c>
      <c r="K563" s="50">
        <f>IF($D563="-",0,'STOCK ITEMS'!P593)</f>
        <v>0</v>
      </c>
      <c r="L563" s="51">
        <f>IF($D563="-",0,'STOCK ITEMS'!B593)</f>
        <v>0</v>
      </c>
      <c r="M563" s="48" t="str">
        <f t="shared" si="71"/>
        <v>-</v>
      </c>
      <c r="N563" s="48">
        <f t="shared" si="72"/>
        <v>0</v>
      </c>
    </row>
    <row r="564" spans="1:14" x14ac:dyDescent="0.25">
      <c r="A564" s="52">
        <v>563</v>
      </c>
      <c r="B564" s="48" t="s">
        <v>2</v>
      </c>
      <c r="C564" s="48" t="s">
        <v>2</v>
      </c>
      <c r="D564" s="13" t="s">
        <v>2</v>
      </c>
      <c r="E564" s="133">
        <v>1233000</v>
      </c>
      <c r="F564" s="49">
        <f t="shared" ref="F564:F627" si="74">IF(D564="-",0,E564)</f>
        <v>0</v>
      </c>
      <c r="G564" s="49">
        <f t="shared" ref="G564:G627" si="75">F564+A564</f>
        <v>563</v>
      </c>
      <c r="H564" s="48">
        <f t="shared" si="73"/>
        <v>411</v>
      </c>
      <c r="I564" s="50">
        <f>IF($D564="-",0,'STOCK ITEMS'!N594)</f>
        <v>0</v>
      </c>
      <c r="J564" s="50">
        <f>IF($D564="-",0,'STOCK ITEMS'!O594)</f>
        <v>0</v>
      </c>
      <c r="K564" s="50">
        <f>IF($D564="-",0,'STOCK ITEMS'!P594)</f>
        <v>0</v>
      </c>
      <c r="L564" s="51">
        <f>IF($D564="-",0,'STOCK ITEMS'!B594)</f>
        <v>0</v>
      </c>
      <c r="M564" s="48" t="str">
        <f t="shared" ref="M564:M627" si="76">D564</f>
        <v>-</v>
      </c>
      <c r="N564" s="48">
        <f t="shared" ref="N564:N627" si="77">IF(L564&lt;1,0,J564/I564)</f>
        <v>0</v>
      </c>
    </row>
    <row r="565" spans="1:14" x14ac:dyDescent="0.25">
      <c r="A565" s="52">
        <v>564</v>
      </c>
      <c r="B565" s="48" t="s">
        <v>2</v>
      </c>
      <c r="C565" s="48" t="s">
        <v>2</v>
      </c>
      <c r="D565" s="13" t="s">
        <v>2</v>
      </c>
      <c r="E565" s="133">
        <v>1230000</v>
      </c>
      <c r="F565" s="49">
        <f t="shared" si="74"/>
        <v>0</v>
      </c>
      <c r="G565" s="49">
        <f t="shared" si="75"/>
        <v>564</v>
      </c>
      <c r="H565" s="48">
        <f t="shared" si="73"/>
        <v>410</v>
      </c>
      <c r="I565" s="50">
        <f>IF($D565="-",0,'STOCK ITEMS'!N595)</f>
        <v>0</v>
      </c>
      <c r="J565" s="50">
        <f>IF($D565="-",0,'STOCK ITEMS'!O595)</f>
        <v>0</v>
      </c>
      <c r="K565" s="50">
        <f>IF($D565="-",0,'STOCK ITEMS'!P595)</f>
        <v>0</v>
      </c>
      <c r="L565" s="51">
        <f>IF($D565="-",0,'STOCK ITEMS'!B595)</f>
        <v>0</v>
      </c>
      <c r="M565" s="48" t="str">
        <f t="shared" si="76"/>
        <v>-</v>
      </c>
      <c r="N565" s="48">
        <f t="shared" si="77"/>
        <v>0</v>
      </c>
    </row>
    <row r="566" spans="1:14" x14ac:dyDescent="0.25">
      <c r="A566" s="52">
        <v>565</v>
      </c>
      <c r="B566" s="48" t="s">
        <v>2</v>
      </c>
      <c r="C566" s="48" t="s">
        <v>2</v>
      </c>
      <c r="D566" s="13" t="s">
        <v>2</v>
      </c>
      <c r="E566" s="133">
        <v>1227000</v>
      </c>
      <c r="F566" s="49">
        <f t="shared" si="74"/>
        <v>0</v>
      </c>
      <c r="G566" s="49">
        <f t="shared" si="75"/>
        <v>565</v>
      </c>
      <c r="H566" s="48">
        <f t="shared" si="73"/>
        <v>409</v>
      </c>
      <c r="I566" s="50">
        <f>IF($D566="-",0,'STOCK ITEMS'!N596)</f>
        <v>0</v>
      </c>
      <c r="J566" s="50">
        <f>IF($D566="-",0,'STOCK ITEMS'!O596)</f>
        <v>0</v>
      </c>
      <c r="K566" s="50">
        <f>IF($D566="-",0,'STOCK ITEMS'!P596)</f>
        <v>0</v>
      </c>
      <c r="L566" s="51">
        <f>IF($D566="-",0,'STOCK ITEMS'!B596)</f>
        <v>0</v>
      </c>
      <c r="M566" s="48" t="str">
        <f t="shared" si="76"/>
        <v>-</v>
      </c>
      <c r="N566" s="48">
        <f t="shared" si="77"/>
        <v>0</v>
      </c>
    </row>
    <row r="567" spans="1:14" x14ac:dyDescent="0.25">
      <c r="A567" s="52">
        <v>566</v>
      </c>
      <c r="B567" s="48" t="s">
        <v>2</v>
      </c>
      <c r="C567" s="48" t="s">
        <v>2</v>
      </c>
      <c r="D567" s="13" t="s">
        <v>2</v>
      </c>
      <c r="E567" s="133">
        <v>1224000</v>
      </c>
      <c r="F567" s="49">
        <f t="shared" si="74"/>
        <v>0</v>
      </c>
      <c r="G567" s="49">
        <f t="shared" si="75"/>
        <v>566</v>
      </c>
      <c r="H567" s="48">
        <f t="shared" si="73"/>
        <v>408</v>
      </c>
      <c r="I567" s="50">
        <f>IF($D567="-",0,'STOCK ITEMS'!N597)</f>
        <v>0</v>
      </c>
      <c r="J567" s="50">
        <f>IF($D567="-",0,'STOCK ITEMS'!O597)</f>
        <v>0</v>
      </c>
      <c r="K567" s="50">
        <f>IF($D567="-",0,'STOCK ITEMS'!P597)</f>
        <v>0</v>
      </c>
      <c r="L567" s="51">
        <f>IF($D567="-",0,'STOCK ITEMS'!B597)</f>
        <v>0</v>
      </c>
      <c r="M567" s="48" t="str">
        <f t="shared" si="76"/>
        <v>-</v>
      </c>
      <c r="N567" s="48">
        <f t="shared" si="77"/>
        <v>0</v>
      </c>
    </row>
    <row r="568" spans="1:14" x14ac:dyDescent="0.25">
      <c r="A568" s="52">
        <v>567</v>
      </c>
      <c r="B568" s="48" t="s">
        <v>2</v>
      </c>
      <c r="C568" s="48" t="s">
        <v>2</v>
      </c>
      <c r="D568" s="13" t="s">
        <v>2</v>
      </c>
      <c r="E568" s="133">
        <v>1221000</v>
      </c>
      <c r="F568" s="49">
        <f t="shared" si="74"/>
        <v>0</v>
      </c>
      <c r="G568" s="49">
        <f t="shared" si="75"/>
        <v>567</v>
      </c>
      <c r="H568" s="48">
        <f t="shared" si="73"/>
        <v>407</v>
      </c>
      <c r="I568" s="50">
        <f>IF($D568="-",0,'STOCK ITEMS'!N598)</f>
        <v>0</v>
      </c>
      <c r="J568" s="50">
        <f>IF($D568="-",0,'STOCK ITEMS'!O598)</f>
        <v>0</v>
      </c>
      <c r="K568" s="50">
        <f>IF($D568="-",0,'STOCK ITEMS'!P598)</f>
        <v>0</v>
      </c>
      <c r="L568" s="51">
        <f>IF($D568="-",0,'STOCK ITEMS'!B598)</f>
        <v>0</v>
      </c>
      <c r="M568" s="48" t="str">
        <f t="shared" si="76"/>
        <v>-</v>
      </c>
      <c r="N568" s="48">
        <f t="shared" si="77"/>
        <v>0</v>
      </c>
    </row>
    <row r="569" spans="1:14" x14ac:dyDescent="0.25">
      <c r="A569" s="52">
        <v>568</v>
      </c>
      <c r="B569" s="48" t="s">
        <v>2</v>
      </c>
      <c r="C569" s="48" t="s">
        <v>2</v>
      </c>
      <c r="D569" s="13" t="s">
        <v>2</v>
      </c>
      <c r="E569" s="133">
        <v>1218000</v>
      </c>
      <c r="F569" s="49">
        <f t="shared" si="74"/>
        <v>0</v>
      </c>
      <c r="G569" s="49">
        <f t="shared" si="75"/>
        <v>568</v>
      </c>
      <c r="H569" s="48">
        <f t="shared" si="73"/>
        <v>406</v>
      </c>
      <c r="I569" s="50">
        <f>IF($D569="-",0,'STOCK ITEMS'!N599)</f>
        <v>0</v>
      </c>
      <c r="J569" s="50">
        <f>IF($D569="-",0,'STOCK ITEMS'!O599)</f>
        <v>0</v>
      </c>
      <c r="K569" s="50">
        <f>IF($D569="-",0,'STOCK ITEMS'!P599)</f>
        <v>0</v>
      </c>
      <c r="L569" s="51">
        <f>IF($D569="-",0,'STOCK ITEMS'!B599)</f>
        <v>0</v>
      </c>
      <c r="M569" s="48" t="str">
        <f t="shared" si="76"/>
        <v>-</v>
      </c>
      <c r="N569" s="48">
        <f t="shared" si="77"/>
        <v>0</v>
      </c>
    </row>
    <row r="570" spans="1:14" x14ac:dyDescent="0.25">
      <c r="A570" s="52">
        <v>569</v>
      </c>
      <c r="B570" s="48" t="s">
        <v>2</v>
      </c>
      <c r="C570" s="48" t="s">
        <v>2</v>
      </c>
      <c r="D570" s="13" t="s">
        <v>2</v>
      </c>
      <c r="E570" s="133">
        <v>1215000</v>
      </c>
      <c r="F570" s="49">
        <f t="shared" si="74"/>
        <v>0</v>
      </c>
      <c r="G570" s="49">
        <f t="shared" si="75"/>
        <v>569</v>
      </c>
      <c r="H570" s="48">
        <f t="shared" si="73"/>
        <v>405</v>
      </c>
      <c r="I570" s="50">
        <f>IF($D570="-",0,'STOCK ITEMS'!N600)</f>
        <v>0</v>
      </c>
      <c r="J570" s="50">
        <f>IF($D570="-",0,'STOCK ITEMS'!O600)</f>
        <v>0</v>
      </c>
      <c r="K570" s="50">
        <f>IF($D570="-",0,'STOCK ITEMS'!P600)</f>
        <v>0</v>
      </c>
      <c r="L570" s="51">
        <f>IF($D570="-",0,'STOCK ITEMS'!B600)</f>
        <v>0</v>
      </c>
      <c r="M570" s="48" t="str">
        <f t="shared" si="76"/>
        <v>-</v>
      </c>
      <c r="N570" s="48">
        <f t="shared" si="77"/>
        <v>0</v>
      </c>
    </row>
    <row r="571" spans="1:14" x14ac:dyDescent="0.25">
      <c r="A571" s="52">
        <v>570</v>
      </c>
      <c r="B571" s="48" t="s">
        <v>2</v>
      </c>
      <c r="C571" s="48" t="s">
        <v>2</v>
      </c>
      <c r="D571" s="13" t="s">
        <v>2</v>
      </c>
      <c r="E571" s="133">
        <v>1212000</v>
      </c>
      <c r="F571" s="49">
        <f t="shared" si="74"/>
        <v>0</v>
      </c>
      <c r="G571" s="49">
        <f t="shared" si="75"/>
        <v>570</v>
      </c>
      <c r="H571" s="48">
        <f t="shared" si="73"/>
        <v>404</v>
      </c>
      <c r="I571" s="50">
        <f>IF($D571="-",0,'STOCK ITEMS'!N601)</f>
        <v>0</v>
      </c>
      <c r="J571" s="50">
        <f>IF($D571="-",0,'STOCK ITEMS'!O601)</f>
        <v>0</v>
      </c>
      <c r="K571" s="50">
        <f>IF($D571="-",0,'STOCK ITEMS'!P601)</f>
        <v>0</v>
      </c>
      <c r="L571" s="51">
        <f>IF($D571="-",0,'STOCK ITEMS'!B601)</f>
        <v>0</v>
      </c>
      <c r="M571" s="48" t="str">
        <f t="shared" si="76"/>
        <v>-</v>
      </c>
      <c r="N571" s="48">
        <f t="shared" si="77"/>
        <v>0</v>
      </c>
    </row>
    <row r="572" spans="1:14" x14ac:dyDescent="0.25">
      <c r="A572" s="52">
        <v>571</v>
      </c>
      <c r="B572" s="48" t="s">
        <v>2</v>
      </c>
      <c r="C572" s="48" t="s">
        <v>2</v>
      </c>
      <c r="D572" s="13" t="s">
        <v>2</v>
      </c>
      <c r="E572" s="133">
        <v>1209000</v>
      </c>
      <c r="F572" s="49">
        <f t="shared" si="74"/>
        <v>0</v>
      </c>
      <c r="G572" s="49">
        <f t="shared" si="75"/>
        <v>571</v>
      </c>
      <c r="H572" s="48">
        <f t="shared" si="73"/>
        <v>403</v>
      </c>
      <c r="I572" s="50">
        <f>IF($D572="-",0,'STOCK ITEMS'!N602)</f>
        <v>0</v>
      </c>
      <c r="J572" s="50">
        <f>IF($D572="-",0,'STOCK ITEMS'!O602)</f>
        <v>0</v>
      </c>
      <c r="K572" s="50">
        <f>IF($D572="-",0,'STOCK ITEMS'!P602)</f>
        <v>0</v>
      </c>
      <c r="L572" s="51">
        <f>IF($D572="-",0,'STOCK ITEMS'!B602)</f>
        <v>0</v>
      </c>
      <c r="M572" s="48" t="str">
        <f t="shared" si="76"/>
        <v>-</v>
      </c>
      <c r="N572" s="48">
        <f t="shared" si="77"/>
        <v>0</v>
      </c>
    </row>
    <row r="573" spans="1:14" x14ac:dyDescent="0.25">
      <c r="A573" s="52">
        <v>572</v>
      </c>
      <c r="B573" s="48" t="s">
        <v>2</v>
      </c>
      <c r="C573" s="48" t="s">
        <v>2</v>
      </c>
      <c r="D573" s="13" t="s">
        <v>2</v>
      </c>
      <c r="E573" s="133">
        <v>1206000</v>
      </c>
      <c r="F573" s="49">
        <f t="shared" si="74"/>
        <v>0</v>
      </c>
      <c r="G573" s="49">
        <f t="shared" si="75"/>
        <v>572</v>
      </c>
      <c r="H573" s="48">
        <f t="shared" si="73"/>
        <v>402</v>
      </c>
      <c r="I573" s="50">
        <f>IF($D573="-",0,'STOCK ITEMS'!N603)</f>
        <v>0</v>
      </c>
      <c r="J573" s="50">
        <f>IF($D573="-",0,'STOCK ITEMS'!O603)</f>
        <v>0</v>
      </c>
      <c r="K573" s="50">
        <f>IF($D573="-",0,'STOCK ITEMS'!P603)</f>
        <v>0</v>
      </c>
      <c r="L573" s="51">
        <f>IF($D573="-",0,'STOCK ITEMS'!B603)</f>
        <v>0</v>
      </c>
      <c r="M573" s="48" t="str">
        <f t="shared" si="76"/>
        <v>-</v>
      </c>
      <c r="N573" s="48">
        <f t="shared" si="77"/>
        <v>0</v>
      </c>
    </row>
    <row r="574" spans="1:14" x14ac:dyDescent="0.25">
      <c r="A574" s="52">
        <v>573</v>
      </c>
      <c r="B574" s="48" t="s">
        <v>2</v>
      </c>
      <c r="C574" s="48" t="s">
        <v>2</v>
      </c>
      <c r="D574" s="13" t="s">
        <v>2</v>
      </c>
      <c r="E574" s="133">
        <v>1203000</v>
      </c>
      <c r="F574" s="49">
        <f t="shared" si="74"/>
        <v>0</v>
      </c>
      <c r="G574" s="49">
        <f t="shared" si="75"/>
        <v>573</v>
      </c>
      <c r="H574" s="48">
        <f t="shared" si="73"/>
        <v>401</v>
      </c>
      <c r="I574" s="50">
        <f>IF($D574="-",0,'STOCK ITEMS'!N604)</f>
        <v>0</v>
      </c>
      <c r="J574" s="50">
        <f>IF($D574="-",0,'STOCK ITEMS'!O604)</f>
        <v>0</v>
      </c>
      <c r="K574" s="50">
        <f>IF($D574="-",0,'STOCK ITEMS'!P604)</f>
        <v>0</v>
      </c>
      <c r="L574" s="51">
        <f>IF($D574="-",0,'STOCK ITEMS'!B604)</f>
        <v>0</v>
      </c>
      <c r="M574" s="48" t="str">
        <f t="shared" si="76"/>
        <v>-</v>
      </c>
      <c r="N574" s="48">
        <f t="shared" si="77"/>
        <v>0</v>
      </c>
    </row>
    <row r="575" spans="1:14" x14ac:dyDescent="0.25">
      <c r="A575" s="52">
        <v>574</v>
      </c>
      <c r="B575" s="48" t="s">
        <v>2</v>
      </c>
      <c r="C575" s="48" t="s">
        <v>2</v>
      </c>
      <c r="D575" s="13" t="s">
        <v>2</v>
      </c>
      <c r="E575" s="133">
        <v>1200000</v>
      </c>
      <c r="F575" s="49">
        <f t="shared" si="74"/>
        <v>0</v>
      </c>
      <c r="G575" s="49">
        <f t="shared" si="75"/>
        <v>574</v>
      </c>
      <c r="H575" s="48">
        <f t="shared" si="73"/>
        <v>400</v>
      </c>
      <c r="I575" s="50">
        <f>IF($D575="-",0,'STOCK ITEMS'!N605)</f>
        <v>0</v>
      </c>
      <c r="J575" s="50">
        <f>IF($D575="-",0,'STOCK ITEMS'!O605)</f>
        <v>0</v>
      </c>
      <c r="K575" s="50">
        <f>IF($D575="-",0,'STOCK ITEMS'!P605)</f>
        <v>0</v>
      </c>
      <c r="L575" s="51">
        <f>IF($D575="-",0,'STOCK ITEMS'!B605)</f>
        <v>0</v>
      </c>
      <c r="M575" s="48" t="str">
        <f t="shared" si="76"/>
        <v>-</v>
      </c>
      <c r="N575" s="48">
        <f t="shared" si="77"/>
        <v>0</v>
      </c>
    </row>
    <row r="576" spans="1:14" x14ac:dyDescent="0.25">
      <c r="A576" s="52">
        <v>575</v>
      </c>
      <c r="B576" s="48" t="s">
        <v>2</v>
      </c>
      <c r="C576" s="48" t="s">
        <v>2</v>
      </c>
      <c r="D576" s="13" t="s">
        <v>2</v>
      </c>
      <c r="E576" s="133">
        <v>1197000</v>
      </c>
      <c r="F576" s="49">
        <f t="shared" si="74"/>
        <v>0</v>
      </c>
      <c r="G576" s="49">
        <f t="shared" si="75"/>
        <v>575</v>
      </c>
      <c r="H576" s="48">
        <f t="shared" si="73"/>
        <v>399</v>
      </c>
      <c r="I576" s="50">
        <f>IF($D576="-",0,'STOCK ITEMS'!N606)</f>
        <v>0</v>
      </c>
      <c r="J576" s="50">
        <f>IF($D576="-",0,'STOCK ITEMS'!O606)</f>
        <v>0</v>
      </c>
      <c r="K576" s="50">
        <f>IF($D576="-",0,'STOCK ITEMS'!P606)</f>
        <v>0</v>
      </c>
      <c r="L576" s="51">
        <f>IF($D576="-",0,'STOCK ITEMS'!B606)</f>
        <v>0</v>
      </c>
      <c r="M576" s="48" t="str">
        <f t="shared" si="76"/>
        <v>-</v>
      </c>
      <c r="N576" s="48">
        <f t="shared" si="77"/>
        <v>0</v>
      </c>
    </row>
    <row r="577" spans="1:14" x14ac:dyDescent="0.25">
      <c r="A577" s="52">
        <v>576</v>
      </c>
      <c r="B577" s="48" t="s">
        <v>2</v>
      </c>
      <c r="C577" s="48" t="s">
        <v>2</v>
      </c>
      <c r="D577" s="13" t="s">
        <v>2</v>
      </c>
      <c r="E577" s="133">
        <v>1194000</v>
      </c>
      <c r="F577" s="49">
        <f t="shared" si="74"/>
        <v>0</v>
      </c>
      <c r="G577" s="49">
        <f t="shared" si="75"/>
        <v>576</v>
      </c>
      <c r="H577" s="48">
        <f t="shared" si="73"/>
        <v>398</v>
      </c>
      <c r="I577" s="50">
        <f>IF($D577="-",0,'STOCK ITEMS'!N607)</f>
        <v>0</v>
      </c>
      <c r="J577" s="50">
        <f>IF($D577="-",0,'STOCK ITEMS'!O607)</f>
        <v>0</v>
      </c>
      <c r="K577" s="50">
        <f>IF($D577="-",0,'STOCK ITEMS'!P607)</f>
        <v>0</v>
      </c>
      <c r="L577" s="51">
        <f>IF($D577="-",0,'STOCK ITEMS'!B607)</f>
        <v>0</v>
      </c>
      <c r="M577" s="48" t="str">
        <f t="shared" si="76"/>
        <v>-</v>
      </c>
      <c r="N577" s="48">
        <f t="shared" si="77"/>
        <v>0</v>
      </c>
    </row>
    <row r="578" spans="1:14" x14ac:dyDescent="0.25">
      <c r="A578" s="52">
        <v>577</v>
      </c>
      <c r="B578" s="48" t="s">
        <v>2</v>
      </c>
      <c r="C578" s="48" t="s">
        <v>2</v>
      </c>
      <c r="D578" s="13" t="s">
        <v>2</v>
      </c>
      <c r="E578" s="133">
        <v>1191000</v>
      </c>
      <c r="F578" s="49">
        <f t="shared" si="74"/>
        <v>0</v>
      </c>
      <c r="G578" s="49">
        <f t="shared" si="75"/>
        <v>577</v>
      </c>
      <c r="H578" s="48">
        <f t="shared" si="73"/>
        <v>397</v>
      </c>
      <c r="I578" s="50">
        <f>IF($D578="-",0,'STOCK ITEMS'!N608)</f>
        <v>0</v>
      </c>
      <c r="J578" s="50">
        <f>IF($D578="-",0,'STOCK ITEMS'!O608)</f>
        <v>0</v>
      </c>
      <c r="K578" s="50">
        <f>IF($D578="-",0,'STOCK ITEMS'!P608)</f>
        <v>0</v>
      </c>
      <c r="L578" s="51">
        <f>IF($D578="-",0,'STOCK ITEMS'!B608)</f>
        <v>0</v>
      </c>
      <c r="M578" s="48" t="str">
        <f t="shared" si="76"/>
        <v>-</v>
      </c>
      <c r="N578" s="48">
        <f t="shared" si="77"/>
        <v>0</v>
      </c>
    </row>
    <row r="579" spans="1:14" x14ac:dyDescent="0.25">
      <c r="A579" s="52">
        <v>578</v>
      </c>
      <c r="B579" s="48" t="s">
        <v>2</v>
      </c>
      <c r="C579" s="48" t="s">
        <v>2</v>
      </c>
      <c r="D579" s="13" t="s">
        <v>2</v>
      </c>
      <c r="E579" s="133">
        <v>1188000</v>
      </c>
      <c r="F579" s="49">
        <f t="shared" si="74"/>
        <v>0</v>
      </c>
      <c r="G579" s="49">
        <f t="shared" si="75"/>
        <v>578</v>
      </c>
      <c r="H579" s="48">
        <f t="shared" si="73"/>
        <v>396</v>
      </c>
      <c r="I579" s="50">
        <f>IF($D579="-",0,'STOCK ITEMS'!N609)</f>
        <v>0</v>
      </c>
      <c r="J579" s="50">
        <f>IF($D579="-",0,'STOCK ITEMS'!O609)</f>
        <v>0</v>
      </c>
      <c r="K579" s="50">
        <f>IF($D579="-",0,'STOCK ITEMS'!P609)</f>
        <v>0</v>
      </c>
      <c r="L579" s="51">
        <f>IF($D579="-",0,'STOCK ITEMS'!B609)</f>
        <v>0</v>
      </c>
      <c r="M579" s="48" t="str">
        <f t="shared" si="76"/>
        <v>-</v>
      </c>
      <c r="N579" s="48">
        <f t="shared" si="77"/>
        <v>0</v>
      </c>
    </row>
    <row r="580" spans="1:14" x14ac:dyDescent="0.25">
      <c r="A580" s="52">
        <v>579</v>
      </c>
      <c r="B580" s="48" t="s">
        <v>2</v>
      </c>
      <c r="C580" s="48" t="s">
        <v>2</v>
      </c>
      <c r="D580" s="13" t="s">
        <v>2</v>
      </c>
      <c r="E580" s="133">
        <v>1185000</v>
      </c>
      <c r="F580" s="49">
        <f t="shared" si="74"/>
        <v>0</v>
      </c>
      <c r="G580" s="49">
        <f t="shared" si="75"/>
        <v>579</v>
      </c>
      <c r="H580" s="48">
        <f t="shared" si="73"/>
        <v>395</v>
      </c>
      <c r="I580" s="50">
        <f>IF($D580="-",0,'STOCK ITEMS'!N610)</f>
        <v>0</v>
      </c>
      <c r="J580" s="50">
        <f>IF($D580="-",0,'STOCK ITEMS'!O610)</f>
        <v>0</v>
      </c>
      <c r="K580" s="50">
        <f>IF($D580="-",0,'STOCK ITEMS'!P610)</f>
        <v>0</v>
      </c>
      <c r="L580" s="51">
        <f>IF($D580="-",0,'STOCK ITEMS'!B610)</f>
        <v>0</v>
      </c>
      <c r="M580" s="48" t="str">
        <f t="shared" si="76"/>
        <v>-</v>
      </c>
      <c r="N580" s="48">
        <f t="shared" si="77"/>
        <v>0</v>
      </c>
    </row>
    <row r="581" spans="1:14" x14ac:dyDescent="0.25">
      <c r="A581" s="52">
        <v>580</v>
      </c>
      <c r="B581" s="48" t="s">
        <v>2</v>
      </c>
      <c r="C581" s="48" t="s">
        <v>2</v>
      </c>
      <c r="D581" s="13" t="s">
        <v>2</v>
      </c>
      <c r="E581" s="133">
        <v>1182000</v>
      </c>
      <c r="F581" s="49">
        <f t="shared" si="74"/>
        <v>0</v>
      </c>
      <c r="G581" s="49">
        <f t="shared" si="75"/>
        <v>580</v>
      </c>
      <c r="H581" s="48">
        <f t="shared" si="73"/>
        <v>394</v>
      </c>
      <c r="I581" s="50">
        <f>IF($D581="-",0,'STOCK ITEMS'!N611)</f>
        <v>0</v>
      </c>
      <c r="J581" s="50">
        <f>IF($D581="-",0,'STOCK ITEMS'!O611)</f>
        <v>0</v>
      </c>
      <c r="K581" s="50">
        <f>IF($D581="-",0,'STOCK ITEMS'!P611)</f>
        <v>0</v>
      </c>
      <c r="L581" s="51">
        <f>IF($D581="-",0,'STOCK ITEMS'!B611)</f>
        <v>0</v>
      </c>
      <c r="M581" s="48" t="str">
        <f t="shared" si="76"/>
        <v>-</v>
      </c>
      <c r="N581" s="48">
        <f t="shared" si="77"/>
        <v>0</v>
      </c>
    </row>
    <row r="582" spans="1:14" x14ac:dyDescent="0.25">
      <c r="A582" s="52">
        <v>581</v>
      </c>
      <c r="B582" s="48" t="s">
        <v>2</v>
      </c>
      <c r="C582" s="48" t="s">
        <v>2</v>
      </c>
      <c r="D582" s="13" t="s">
        <v>2</v>
      </c>
      <c r="E582" s="133">
        <v>1179000</v>
      </c>
      <c r="F582" s="49">
        <f t="shared" si="74"/>
        <v>0</v>
      </c>
      <c r="G582" s="49">
        <f t="shared" si="75"/>
        <v>581</v>
      </c>
      <c r="H582" s="48">
        <f t="shared" si="73"/>
        <v>393</v>
      </c>
      <c r="I582" s="50">
        <f>IF($D582="-",0,'STOCK ITEMS'!N612)</f>
        <v>0</v>
      </c>
      <c r="J582" s="50">
        <f>IF($D582="-",0,'STOCK ITEMS'!O612)</f>
        <v>0</v>
      </c>
      <c r="K582" s="50">
        <f>IF($D582="-",0,'STOCK ITEMS'!P612)</f>
        <v>0</v>
      </c>
      <c r="L582" s="51">
        <f>IF($D582="-",0,'STOCK ITEMS'!B612)</f>
        <v>0</v>
      </c>
      <c r="M582" s="48" t="str">
        <f t="shared" si="76"/>
        <v>-</v>
      </c>
      <c r="N582" s="48">
        <f t="shared" si="77"/>
        <v>0</v>
      </c>
    </row>
    <row r="583" spans="1:14" x14ac:dyDescent="0.25">
      <c r="A583" s="52">
        <v>582</v>
      </c>
      <c r="B583" s="48" t="s">
        <v>2</v>
      </c>
      <c r="C583" s="48" t="s">
        <v>2</v>
      </c>
      <c r="D583" s="13" t="s">
        <v>2</v>
      </c>
      <c r="E583" s="133">
        <v>1176000</v>
      </c>
      <c r="F583" s="49">
        <f t="shared" si="74"/>
        <v>0</v>
      </c>
      <c r="G583" s="49">
        <f t="shared" si="75"/>
        <v>582</v>
      </c>
      <c r="H583" s="48">
        <f t="shared" si="73"/>
        <v>392</v>
      </c>
      <c r="I583" s="50">
        <f>IF($D583="-",0,'STOCK ITEMS'!N613)</f>
        <v>0</v>
      </c>
      <c r="J583" s="50">
        <f>IF($D583="-",0,'STOCK ITEMS'!O613)</f>
        <v>0</v>
      </c>
      <c r="K583" s="50">
        <f>IF($D583="-",0,'STOCK ITEMS'!P613)</f>
        <v>0</v>
      </c>
      <c r="L583" s="51">
        <f>IF($D583="-",0,'STOCK ITEMS'!B613)</f>
        <v>0</v>
      </c>
      <c r="M583" s="48" t="str">
        <f t="shared" si="76"/>
        <v>-</v>
      </c>
      <c r="N583" s="48">
        <f t="shared" si="77"/>
        <v>0</v>
      </c>
    </row>
    <row r="584" spans="1:14" x14ac:dyDescent="0.25">
      <c r="A584" s="52">
        <v>583</v>
      </c>
      <c r="B584" s="48" t="s">
        <v>2</v>
      </c>
      <c r="C584" s="48" t="s">
        <v>2</v>
      </c>
      <c r="D584" s="13" t="s">
        <v>2</v>
      </c>
      <c r="E584" s="133">
        <v>1173000</v>
      </c>
      <c r="F584" s="49">
        <f t="shared" si="74"/>
        <v>0</v>
      </c>
      <c r="G584" s="49">
        <f t="shared" si="75"/>
        <v>583</v>
      </c>
      <c r="H584" s="48">
        <f t="shared" si="73"/>
        <v>391</v>
      </c>
      <c r="I584" s="50">
        <f>IF($D584="-",0,'STOCK ITEMS'!N614)</f>
        <v>0</v>
      </c>
      <c r="J584" s="50">
        <f>IF($D584="-",0,'STOCK ITEMS'!O614)</f>
        <v>0</v>
      </c>
      <c r="K584" s="50">
        <f>IF($D584="-",0,'STOCK ITEMS'!P614)</f>
        <v>0</v>
      </c>
      <c r="L584" s="51">
        <f>IF($D584="-",0,'STOCK ITEMS'!B614)</f>
        <v>0</v>
      </c>
      <c r="M584" s="48" t="str">
        <f t="shared" si="76"/>
        <v>-</v>
      </c>
      <c r="N584" s="48">
        <f t="shared" si="77"/>
        <v>0</v>
      </c>
    </row>
    <row r="585" spans="1:14" x14ac:dyDescent="0.25">
      <c r="A585" s="52">
        <v>584</v>
      </c>
      <c r="B585" s="48" t="s">
        <v>2</v>
      </c>
      <c r="C585" s="48" t="s">
        <v>2</v>
      </c>
      <c r="D585" s="13" t="s">
        <v>2</v>
      </c>
      <c r="E585" s="133">
        <v>1170000</v>
      </c>
      <c r="F585" s="49">
        <f t="shared" si="74"/>
        <v>0</v>
      </c>
      <c r="G585" s="49">
        <f t="shared" si="75"/>
        <v>584</v>
      </c>
      <c r="H585" s="48">
        <f t="shared" ref="H585:H648" si="78">RANK(G585,$G$2:$G$974,0)</f>
        <v>390</v>
      </c>
      <c r="I585" s="50">
        <f>IF($D585="-",0,'STOCK ITEMS'!N615)</f>
        <v>0</v>
      </c>
      <c r="J585" s="50">
        <f>IF($D585="-",0,'STOCK ITEMS'!O615)</f>
        <v>0</v>
      </c>
      <c r="K585" s="50">
        <f>IF($D585="-",0,'STOCK ITEMS'!P615)</f>
        <v>0</v>
      </c>
      <c r="L585" s="51">
        <f>IF($D585="-",0,'STOCK ITEMS'!B615)</f>
        <v>0</v>
      </c>
      <c r="M585" s="48" t="str">
        <f t="shared" si="76"/>
        <v>-</v>
      </c>
      <c r="N585" s="48">
        <f t="shared" si="77"/>
        <v>0</v>
      </c>
    </row>
    <row r="586" spans="1:14" x14ac:dyDescent="0.25">
      <c r="A586" s="52">
        <v>585</v>
      </c>
      <c r="B586" s="48" t="s">
        <v>2</v>
      </c>
      <c r="C586" s="48" t="s">
        <v>2</v>
      </c>
      <c r="D586" s="13" t="s">
        <v>2</v>
      </c>
      <c r="E586" s="133">
        <v>1167000</v>
      </c>
      <c r="F586" s="49">
        <f t="shared" si="74"/>
        <v>0</v>
      </c>
      <c r="G586" s="49">
        <f t="shared" si="75"/>
        <v>585</v>
      </c>
      <c r="H586" s="48">
        <f t="shared" si="78"/>
        <v>389</v>
      </c>
      <c r="I586" s="50">
        <f>IF($D586="-",0,'STOCK ITEMS'!N616)</f>
        <v>0</v>
      </c>
      <c r="J586" s="50">
        <f>IF($D586="-",0,'STOCK ITEMS'!O616)</f>
        <v>0</v>
      </c>
      <c r="K586" s="50">
        <f>IF($D586="-",0,'STOCK ITEMS'!P616)</f>
        <v>0</v>
      </c>
      <c r="L586" s="51">
        <f>IF($D586="-",0,'STOCK ITEMS'!B616)</f>
        <v>0</v>
      </c>
      <c r="M586" s="48" t="str">
        <f t="shared" si="76"/>
        <v>-</v>
      </c>
      <c r="N586" s="48">
        <f t="shared" si="77"/>
        <v>0</v>
      </c>
    </row>
    <row r="587" spans="1:14" x14ac:dyDescent="0.25">
      <c r="A587" s="52">
        <v>586</v>
      </c>
      <c r="B587" s="48" t="s">
        <v>2</v>
      </c>
      <c r="C587" s="48" t="s">
        <v>2</v>
      </c>
      <c r="D587" s="13" t="s">
        <v>2</v>
      </c>
      <c r="E587" s="133">
        <v>1164000</v>
      </c>
      <c r="F587" s="49">
        <f t="shared" si="74"/>
        <v>0</v>
      </c>
      <c r="G587" s="49">
        <f t="shared" si="75"/>
        <v>586</v>
      </c>
      <c r="H587" s="48">
        <f t="shared" si="78"/>
        <v>388</v>
      </c>
      <c r="I587" s="50">
        <f>IF($D587="-",0,'STOCK ITEMS'!N617)</f>
        <v>0</v>
      </c>
      <c r="J587" s="50">
        <f>IF($D587="-",0,'STOCK ITEMS'!O617)</f>
        <v>0</v>
      </c>
      <c r="K587" s="50">
        <f>IF($D587="-",0,'STOCK ITEMS'!P617)</f>
        <v>0</v>
      </c>
      <c r="L587" s="51">
        <f>IF($D587="-",0,'STOCK ITEMS'!B617)</f>
        <v>0</v>
      </c>
      <c r="M587" s="48" t="str">
        <f t="shared" si="76"/>
        <v>-</v>
      </c>
      <c r="N587" s="48">
        <f t="shared" si="77"/>
        <v>0</v>
      </c>
    </row>
    <row r="588" spans="1:14" x14ac:dyDescent="0.25">
      <c r="A588" s="52">
        <v>587</v>
      </c>
      <c r="B588" s="48" t="s">
        <v>2</v>
      </c>
      <c r="C588" s="48" t="s">
        <v>2</v>
      </c>
      <c r="D588" s="13" t="s">
        <v>2</v>
      </c>
      <c r="E588" s="133">
        <v>1161000</v>
      </c>
      <c r="F588" s="49">
        <f t="shared" si="74"/>
        <v>0</v>
      </c>
      <c r="G588" s="49">
        <f t="shared" si="75"/>
        <v>587</v>
      </c>
      <c r="H588" s="48">
        <f t="shared" si="78"/>
        <v>387</v>
      </c>
      <c r="I588" s="50">
        <f>IF($D588="-",0,'STOCK ITEMS'!N618)</f>
        <v>0</v>
      </c>
      <c r="J588" s="50">
        <f>IF($D588="-",0,'STOCK ITEMS'!O618)</f>
        <v>0</v>
      </c>
      <c r="K588" s="50">
        <f>IF($D588="-",0,'STOCK ITEMS'!P618)</f>
        <v>0</v>
      </c>
      <c r="L588" s="51">
        <f>IF($D588="-",0,'STOCK ITEMS'!B618)</f>
        <v>0</v>
      </c>
      <c r="M588" s="48" t="str">
        <f t="shared" si="76"/>
        <v>-</v>
      </c>
      <c r="N588" s="48">
        <f t="shared" si="77"/>
        <v>0</v>
      </c>
    </row>
    <row r="589" spans="1:14" x14ac:dyDescent="0.25">
      <c r="A589" s="52">
        <v>588</v>
      </c>
      <c r="B589" s="48" t="s">
        <v>2</v>
      </c>
      <c r="C589" s="48" t="s">
        <v>2</v>
      </c>
      <c r="D589" s="13" t="s">
        <v>2</v>
      </c>
      <c r="E589" s="133">
        <v>1158000</v>
      </c>
      <c r="F589" s="49">
        <f t="shared" si="74"/>
        <v>0</v>
      </c>
      <c r="G589" s="49">
        <f t="shared" si="75"/>
        <v>588</v>
      </c>
      <c r="H589" s="48">
        <f t="shared" si="78"/>
        <v>386</v>
      </c>
      <c r="I589" s="50">
        <f>IF($D589="-",0,'STOCK ITEMS'!N619)</f>
        <v>0</v>
      </c>
      <c r="J589" s="50">
        <f>IF($D589="-",0,'STOCK ITEMS'!O619)</f>
        <v>0</v>
      </c>
      <c r="K589" s="50">
        <f>IF($D589="-",0,'STOCK ITEMS'!P619)</f>
        <v>0</v>
      </c>
      <c r="L589" s="51">
        <f>IF($D589="-",0,'STOCK ITEMS'!B619)</f>
        <v>0</v>
      </c>
      <c r="M589" s="48" t="str">
        <f t="shared" si="76"/>
        <v>-</v>
      </c>
      <c r="N589" s="48">
        <f t="shared" si="77"/>
        <v>0</v>
      </c>
    </row>
    <row r="590" spans="1:14" x14ac:dyDescent="0.25">
      <c r="A590" s="52">
        <v>589</v>
      </c>
      <c r="B590" s="48" t="s">
        <v>2</v>
      </c>
      <c r="C590" s="48" t="s">
        <v>2</v>
      </c>
      <c r="D590" s="13" t="s">
        <v>2</v>
      </c>
      <c r="E590" s="133">
        <v>1155000</v>
      </c>
      <c r="F590" s="49">
        <f t="shared" si="74"/>
        <v>0</v>
      </c>
      <c r="G590" s="49">
        <f t="shared" si="75"/>
        <v>589</v>
      </c>
      <c r="H590" s="48">
        <f t="shared" si="78"/>
        <v>385</v>
      </c>
      <c r="I590" s="50">
        <f>IF($D590="-",0,'STOCK ITEMS'!N620)</f>
        <v>0</v>
      </c>
      <c r="J590" s="50">
        <f>IF($D590="-",0,'STOCK ITEMS'!O620)</f>
        <v>0</v>
      </c>
      <c r="K590" s="50">
        <f>IF($D590="-",0,'STOCK ITEMS'!P620)</f>
        <v>0</v>
      </c>
      <c r="L590" s="51">
        <f>IF($D590="-",0,'STOCK ITEMS'!B620)</f>
        <v>0</v>
      </c>
      <c r="M590" s="48" t="str">
        <f t="shared" si="76"/>
        <v>-</v>
      </c>
      <c r="N590" s="48">
        <f t="shared" si="77"/>
        <v>0</v>
      </c>
    </row>
    <row r="591" spans="1:14" x14ac:dyDescent="0.25">
      <c r="A591" s="52">
        <v>590</v>
      </c>
      <c r="B591" s="48" t="s">
        <v>2</v>
      </c>
      <c r="C591" s="48" t="s">
        <v>2</v>
      </c>
      <c r="D591" s="13" t="s">
        <v>2</v>
      </c>
      <c r="E591" s="133">
        <v>1152000</v>
      </c>
      <c r="F591" s="49">
        <f t="shared" si="74"/>
        <v>0</v>
      </c>
      <c r="G591" s="49">
        <f t="shared" si="75"/>
        <v>590</v>
      </c>
      <c r="H591" s="48">
        <f t="shared" si="78"/>
        <v>384</v>
      </c>
      <c r="I591" s="50">
        <f>IF($D591="-",0,'STOCK ITEMS'!N621)</f>
        <v>0</v>
      </c>
      <c r="J591" s="50">
        <f>IF($D591="-",0,'STOCK ITEMS'!O621)</f>
        <v>0</v>
      </c>
      <c r="K591" s="50">
        <f>IF($D591="-",0,'STOCK ITEMS'!P621)</f>
        <v>0</v>
      </c>
      <c r="L591" s="51">
        <f>IF($D591="-",0,'STOCK ITEMS'!B621)</f>
        <v>0</v>
      </c>
      <c r="M591" s="48" t="str">
        <f t="shared" si="76"/>
        <v>-</v>
      </c>
      <c r="N591" s="48">
        <f t="shared" si="77"/>
        <v>0</v>
      </c>
    </row>
    <row r="592" spans="1:14" x14ac:dyDescent="0.25">
      <c r="A592" s="52">
        <v>591</v>
      </c>
      <c r="B592" s="48" t="s">
        <v>2</v>
      </c>
      <c r="C592" s="48" t="s">
        <v>2</v>
      </c>
      <c r="D592" s="13" t="s">
        <v>2</v>
      </c>
      <c r="E592" s="133">
        <v>1149000</v>
      </c>
      <c r="F592" s="49">
        <f t="shared" si="74"/>
        <v>0</v>
      </c>
      <c r="G592" s="49">
        <f t="shared" si="75"/>
        <v>591</v>
      </c>
      <c r="H592" s="48">
        <f t="shared" si="78"/>
        <v>383</v>
      </c>
      <c r="I592" s="50">
        <f>IF($D592="-",0,'STOCK ITEMS'!N622)</f>
        <v>0</v>
      </c>
      <c r="J592" s="50">
        <f>IF($D592="-",0,'STOCK ITEMS'!O622)</f>
        <v>0</v>
      </c>
      <c r="K592" s="50">
        <f>IF($D592="-",0,'STOCK ITEMS'!P622)</f>
        <v>0</v>
      </c>
      <c r="L592" s="51">
        <f>IF($D592="-",0,'STOCK ITEMS'!B622)</f>
        <v>0</v>
      </c>
      <c r="M592" s="48" t="str">
        <f t="shared" si="76"/>
        <v>-</v>
      </c>
      <c r="N592" s="48">
        <f t="shared" si="77"/>
        <v>0</v>
      </c>
    </row>
    <row r="593" spans="1:14" x14ac:dyDescent="0.25">
      <c r="A593" s="52">
        <v>592</v>
      </c>
      <c r="B593" s="48" t="s">
        <v>2</v>
      </c>
      <c r="C593" s="48" t="s">
        <v>2</v>
      </c>
      <c r="D593" s="13" t="s">
        <v>2</v>
      </c>
      <c r="E593" s="133">
        <v>1146000</v>
      </c>
      <c r="F593" s="49">
        <f t="shared" si="74"/>
        <v>0</v>
      </c>
      <c r="G593" s="49">
        <f t="shared" si="75"/>
        <v>592</v>
      </c>
      <c r="H593" s="48">
        <f t="shared" si="78"/>
        <v>382</v>
      </c>
      <c r="I593" s="50">
        <f>IF($D593="-",0,'STOCK ITEMS'!N623)</f>
        <v>0</v>
      </c>
      <c r="J593" s="50">
        <f>IF($D593="-",0,'STOCK ITEMS'!O623)</f>
        <v>0</v>
      </c>
      <c r="K593" s="50">
        <f>IF($D593="-",0,'STOCK ITEMS'!P623)</f>
        <v>0</v>
      </c>
      <c r="L593" s="51">
        <f>IF($D593="-",0,'STOCK ITEMS'!B623)</f>
        <v>0</v>
      </c>
      <c r="M593" s="48" t="str">
        <f t="shared" si="76"/>
        <v>-</v>
      </c>
      <c r="N593" s="48">
        <f t="shared" si="77"/>
        <v>0</v>
      </c>
    </row>
    <row r="594" spans="1:14" x14ac:dyDescent="0.25">
      <c r="A594" s="52">
        <v>593</v>
      </c>
      <c r="B594" s="48" t="s">
        <v>2</v>
      </c>
      <c r="C594" s="48" t="s">
        <v>2</v>
      </c>
      <c r="D594" s="13" t="s">
        <v>2</v>
      </c>
      <c r="E594" s="133">
        <v>1143000</v>
      </c>
      <c r="F594" s="49">
        <f t="shared" si="74"/>
        <v>0</v>
      </c>
      <c r="G594" s="49">
        <f t="shared" si="75"/>
        <v>593</v>
      </c>
      <c r="H594" s="48">
        <f t="shared" si="78"/>
        <v>381</v>
      </c>
      <c r="I594" s="50">
        <f>IF($D594="-",0,'STOCK ITEMS'!N624)</f>
        <v>0</v>
      </c>
      <c r="J594" s="50">
        <f>IF($D594="-",0,'STOCK ITEMS'!O624)</f>
        <v>0</v>
      </c>
      <c r="K594" s="50">
        <f>IF($D594="-",0,'STOCK ITEMS'!P624)</f>
        <v>0</v>
      </c>
      <c r="L594" s="51">
        <f>IF($D594="-",0,'STOCK ITEMS'!B624)</f>
        <v>0</v>
      </c>
      <c r="M594" s="48" t="str">
        <f t="shared" si="76"/>
        <v>-</v>
      </c>
      <c r="N594" s="48">
        <f t="shared" si="77"/>
        <v>0</v>
      </c>
    </row>
    <row r="595" spans="1:14" x14ac:dyDescent="0.25">
      <c r="A595" s="52">
        <v>594</v>
      </c>
      <c r="B595" s="48" t="s">
        <v>2</v>
      </c>
      <c r="C595" s="48" t="s">
        <v>2</v>
      </c>
      <c r="D595" s="13" t="s">
        <v>2</v>
      </c>
      <c r="E595" s="133">
        <v>1140000</v>
      </c>
      <c r="F595" s="49">
        <f t="shared" si="74"/>
        <v>0</v>
      </c>
      <c r="G595" s="49">
        <f t="shared" si="75"/>
        <v>594</v>
      </c>
      <c r="H595" s="48">
        <f t="shared" si="78"/>
        <v>380</v>
      </c>
      <c r="I595" s="50">
        <f>IF($D595="-",0,'STOCK ITEMS'!N625)</f>
        <v>0</v>
      </c>
      <c r="J595" s="50">
        <f>IF($D595="-",0,'STOCK ITEMS'!O625)</f>
        <v>0</v>
      </c>
      <c r="K595" s="50">
        <f>IF($D595="-",0,'STOCK ITEMS'!P625)</f>
        <v>0</v>
      </c>
      <c r="L595" s="51">
        <f>IF($D595="-",0,'STOCK ITEMS'!B625)</f>
        <v>0</v>
      </c>
      <c r="M595" s="48" t="str">
        <f t="shared" si="76"/>
        <v>-</v>
      </c>
      <c r="N595" s="48">
        <f t="shared" si="77"/>
        <v>0</v>
      </c>
    </row>
    <row r="596" spans="1:14" x14ac:dyDescent="0.25">
      <c r="A596" s="52">
        <v>595</v>
      </c>
      <c r="B596" s="48" t="s">
        <v>2</v>
      </c>
      <c r="C596" s="48" t="s">
        <v>2</v>
      </c>
      <c r="D596" s="13" t="s">
        <v>2</v>
      </c>
      <c r="E596" s="133">
        <v>1137000</v>
      </c>
      <c r="F596" s="49">
        <f t="shared" si="74"/>
        <v>0</v>
      </c>
      <c r="G596" s="49">
        <f t="shared" si="75"/>
        <v>595</v>
      </c>
      <c r="H596" s="48">
        <f t="shared" si="78"/>
        <v>379</v>
      </c>
      <c r="I596" s="50">
        <f>IF($D596="-",0,'STOCK ITEMS'!N626)</f>
        <v>0</v>
      </c>
      <c r="J596" s="50">
        <f>IF($D596="-",0,'STOCK ITEMS'!O626)</f>
        <v>0</v>
      </c>
      <c r="K596" s="50">
        <f>IF($D596="-",0,'STOCK ITEMS'!P626)</f>
        <v>0</v>
      </c>
      <c r="L596" s="51">
        <f>IF($D596="-",0,'STOCK ITEMS'!B626)</f>
        <v>0</v>
      </c>
      <c r="M596" s="48" t="str">
        <f t="shared" si="76"/>
        <v>-</v>
      </c>
      <c r="N596" s="48">
        <f t="shared" si="77"/>
        <v>0</v>
      </c>
    </row>
    <row r="597" spans="1:14" x14ac:dyDescent="0.25">
      <c r="A597" s="52">
        <v>596</v>
      </c>
      <c r="B597" s="48" t="s">
        <v>2</v>
      </c>
      <c r="C597" s="48" t="s">
        <v>2</v>
      </c>
      <c r="D597" s="13" t="s">
        <v>2</v>
      </c>
      <c r="E597" s="133">
        <v>1134000</v>
      </c>
      <c r="F597" s="49">
        <f t="shared" si="74"/>
        <v>0</v>
      </c>
      <c r="G597" s="49">
        <f t="shared" si="75"/>
        <v>596</v>
      </c>
      <c r="H597" s="48">
        <f t="shared" si="78"/>
        <v>378</v>
      </c>
      <c r="I597" s="50">
        <f>IF($D597="-",0,'STOCK ITEMS'!N627)</f>
        <v>0</v>
      </c>
      <c r="J597" s="50">
        <f>IF($D597="-",0,'STOCK ITEMS'!O627)</f>
        <v>0</v>
      </c>
      <c r="K597" s="50">
        <f>IF($D597="-",0,'STOCK ITEMS'!P627)</f>
        <v>0</v>
      </c>
      <c r="L597" s="51">
        <f>IF($D597="-",0,'STOCK ITEMS'!B627)</f>
        <v>0</v>
      </c>
      <c r="M597" s="48" t="str">
        <f t="shared" si="76"/>
        <v>-</v>
      </c>
      <c r="N597" s="48">
        <f t="shared" si="77"/>
        <v>0</v>
      </c>
    </row>
    <row r="598" spans="1:14" x14ac:dyDescent="0.25">
      <c r="A598" s="52">
        <v>597</v>
      </c>
      <c r="B598" s="48" t="s">
        <v>2</v>
      </c>
      <c r="C598" s="48" t="s">
        <v>2</v>
      </c>
      <c r="D598" s="13" t="s">
        <v>2</v>
      </c>
      <c r="E598" s="133">
        <v>1131000</v>
      </c>
      <c r="F598" s="49">
        <f t="shared" si="74"/>
        <v>0</v>
      </c>
      <c r="G598" s="49">
        <f t="shared" si="75"/>
        <v>597</v>
      </c>
      <c r="H598" s="48">
        <f t="shared" si="78"/>
        <v>377</v>
      </c>
      <c r="I598" s="50">
        <f>IF($D598="-",0,'STOCK ITEMS'!N628)</f>
        <v>0</v>
      </c>
      <c r="J598" s="50">
        <f>IF($D598="-",0,'STOCK ITEMS'!O628)</f>
        <v>0</v>
      </c>
      <c r="K598" s="50">
        <f>IF($D598="-",0,'STOCK ITEMS'!P628)</f>
        <v>0</v>
      </c>
      <c r="L598" s="51">
        <f>IF($D598="-",0,'STOCK ITEMS'!B628)</f>
        <v>0</v>
      </c>
      <c r="M598" s="48" t="str">
        <f t="shared" si="76"/>
        <v>-</v>
      </c>
      <c r="N598" s="48">
        <f t="shared" si="77"/>
        <v>0</v>
      </c>
    </row>
    <row r="599" spans="1:14" x14ac:dyDescent="0.25">
      <c r="A599" s="52">
        <v>598</v>
      </c>
      <c r="B599" s="48" t="s">
        <v>2</v>
      </c>
      <c r="C599" s="48" t="s">
        <v>2</v>
      </c>
      <c r="D599" s="13" t="s">
        <v>2</v>
      </c>
      <c r="E599" s="133">
        <v>1128000</v>
      </c>
      <c r="F599" s="49">
        <f t="shared" si="74"/>
        <v>0</v>
      </c>
      <c r="G599" s="49">
        <f t="shared" si="75"/>
        <v>598</v>
      </c>
      <c r="H599" s="48">
        <f t="shared" si="78"/>
        <v>376</v>
      </c>
      <c r="I599" s="50">
        <f>IF($D599="-",0,'STOCK ITEMS'!N629)</f>
        <v>0</v>
      </c>
      <c r="J599" s="50">
        <f>IF($D599="-",0,'STOCK ITEMS'!O629)</f>
        <v>0</v>
      </c>
      <c r="K599" s="50">
        <f>IF($D599="-",0,'STOCK ITEMS'!P629)</f>
        <v>0</v>
      </c>
      <c r="L599" s="51">
        <f>IF($D599="-",0,'STOCK ITEMS'!B629)</f>
        <v>0</v>
      </c>
      <c r="M599" s="48" t="str">
        <f t="shared" si="76"/>
        <v>-</v>
      </c>
      <c r="N599" s="48">
        <f t="shared" si="77"/>
        <v>0</v>
      </c>
    </row>
    <row r="600" spans="1:14" x14ac:dyDescent="0.25">
      <c r="A600" s="52">
        <v>599</v>
      </c>
      <c r="B600" s="48" t="s">
        <v>2</v>
      </c>
      <c r="C600" s="48" t="s">
        <v>2</v>
      </c>
      <c r="D600" s="13" t="s">
        <v>2</v>
      </c>
      <c r="E600" s="133">
        <v>1125000</v>
      </c>
      <c r="F600" s="49">
        <f t="shared" si="74"/>
        <v>0</v>
      </c>
      <c r="G600" s="49">
        <f t="shared" si="75"/>
        <v>599</v>
      </c>
      <c r="H600" s="48">
        <f t="shared" si="78"/>
        <v>375</v>
      </c>
      <c r="I600" s="50">
        <f>IF($D600="-",0,'STOCK ITEMS'!N630)</f>
        <v>0</v>
      </c>
      <c r="J600" s="50">
        <f>IF($D600="-",0,'STOCK ITEMS'!O630)</f>
        <v>0</v>
      </c>
      <c r="K600" s="50">
        <f>IF($D600="-",0,'STOCK ITEMS'!P630)</f>
        <v>0</v>
      </c>
      <c r="L600" s="51">
        <f>IF($D600="-",0,'STOCK ITEMS'!B630)</f>
        <v>0</v>
      </c>
      <c r="M600" s="48" t="str">
        <f t="shared" si="76"/>
        <v>-</v>
      </c>
      <c r="N600" s="48">
        <f t="shared" si="77"/>
        <v>0</v>
      </c>
    </row>
    <row r="601" spans="1:14" x14ac:dyDescent="0.25">
      <c r="A601" s="52">
        <v>600</v>
      </c>
      <c r="B601" s="48" t="s">
        <v>2</v>
      </c>
      <c r="C601" s="48" t="s">
        <v>2</v>
      </c>
      <c r="D601" s="13" t="s">
        <v>2</v>
      </c>
      <c r="E601" s="133">
        <v>1122000</v>
      </c>
      <c r="F601" s="49">
        <f t="shared" si="74"/>
        <v>0</v>
      </c>
      <c r="G601" s="49">
        <f t="shared" si="75"/>
        <v>600</v>
      </c>
      <c r="H601" s="48">
        <f t="shared" si="78"/>
        <v>374</v>
      </c>
      <c r="I601" s="50">
        <f>IF($D601="-",0,'STOCK ITEMS'!N631)</f>
        <v>0</v>
      </c>
      <c r="J601" s="50">
        <f>IF($D601="-",0,'STOCK ITEMS'!O631)</f>
        <v>0</v>
      </c>
      <c r="K601" s="50">
        <f>IF($D601="-",0,'STOCK ITEMS'!P631)</f>
        <v>0</v>
      </c>
      <c r="L601" s="51">
        <f>IF($D601="-",0,'STOCK ITEMS'!B631)</f>
        <v>0</v>
      </c>
      <c r="M601" s="48" t="str">
        <f t="shared" si="76"/>
        <v>-</v>
      </c>
      <c r="N601" s="48">
        <f t="shared" si="77"/>
        <v>0</v>
      </c>
    </row>
    <row r="602" spans="1:14" x14ac:dyDescent="0.25">
      <c r="A602" s="52">
        <v>601</v>
      </c>
      <c r="B602" s="48" t="s">
        <v>2</v>
      </c>
      <c r="C602" s="48" t="s">
        <v>2</v>
      </c>
      <c r="D602" s="13" t="s">
        <v>2</v>
      </c>
      <c r="E602" s="133">
        <v>1119000</v>
      </c>
      <c r="F602" s="49">
        <f t="shared" si="74"/>
        <v>0</v>
      </c>
      <c r="G602" s="49">
        <f t="shared" si="75"/>
        <v>601</v>
      </c>
      <c r="H602" s="48">
        <f t="shared" si="78"/>
        <v>373</v>
      </c>
      <c r="I602" s="50">
        <f>IF($D602="-",0,'STOCK ITEMS'!N632)</f>
        <v>0</v>
      </c>
      <c r="J602" s="50">
        <f>IF($D602="-",0,'STOCK ITEMS'!O632)</f>
        <v>0</v>
      </c>
      <c r="K602" s="50">
        <f>IF($D602="-",0,'STOCK ITEMS'!P632)</f>
        <v>0</v>
      </c>
      <c r="L602" s="51">
        <f>IF($D602="-",0,'STOCK ITEMS'!B632)</f>
        <v>0</v>
      </c>
      <c r="M602" s="48" t="str">
        <f t="shared" si="76"/>
        <v>-</v>
      </c>
      <c r="N602" s="48">
        <f t="shared" si="77"/>
        <v>0</v>
      </c>
    </row>
    <row r="603" spans="1:14" x14ac:dyDescent="0.25">
      <c r="A603" s="52">
        <v>602</v>
      </c>
      <c r="B603" s="48" t="s">
        <v>2</v>
      </c>
      <c r="C603" s="48" t="s">
        <v>2</v>
      </c>
      <c r="D603" s="13" t="s">
        <v>2</v>
      </c>
      <c r="E603" s="133">
        <v>1116000</v>
      </c>
      <c r="F603" s="49">
        <f t="shared" si="74"/>
        <v>0</v>
      </c>
      <c r="G603" s="49">
        <f t="shared" si="75"/>
        <v>602</v>
      </c>
      <c r="H603" s="48">
        <f t="shared" si="78"/>
        <v>372</v>
      </c>
      <c r="I603" s="50">
        <f>IF($D603="-",0,'STOCK ITEMS'!N633)</f>
        <v>0</v>
      </c>
      <c r="J603" s="50">
        <f>IF($D603="-",0,'STOCK ITEMS'!O633)</f>
        <v>0</v>
      </c>
      <c r="K603" s="50">
        <f>IF($D603="-",0,'STOCK ITEMS'!P633)</f>
        <v>0</v>
      </c>
      <c r="L603" s="51">
        <f>IF($D603="-",0,'STOCK ITEMS'!B633)</f>
        <v>0</v>
      </c>
      <c r="M603" s="48" t="str">
        <f t="shared" si="76"/>
        <v>-</v>
      </c>
      <c r="N603" s="48">
        <f t="shared" si="77"/>
        <v>0</v>
      </c>
    </row>
    <row r="604" spans="1:14" x14ac:dyDescent="0.25">
      <c r="A604" s="52">
        <v>603</v>
      </c>
      <c r="B604" s="48" t="s">
        <v>2</v>
      </c>
      <c r="C604" s="48" t="s">
        <v>2</v>
      </c>
      <c r="D604" s="13" t="s">
        <v>2</v>
      </c>
      <c r="E604" s="133">
        <v>1113000</v>
      </c>
      <c r="F604" s="49">
        <f t="shared" si="74"/>
        <v>0</v>
      </c>
      <c r="G604" s="49">
        <f t="shared" si="75"/>
        <v>603</v>
      </c>
      <c r="H604" s="48">
        <f t="shared" si="78"/>
        <v>371</v>
      </c>
      <c r="I604" s="50">
        <f>IF($D604="-",0,'STOCK ITEMS'!N634)</f>
        <v>0</v>
      </c>
      <c r="J604" s="50">
        <f>IF($D604="-",0,'STOCK ITEMS'!O634)</f>
        <v>0</v>
      </c>
      <c r="K604" s="50">
        <f>IF($D604="-",0,'STOCK ITEMS'!P634)</f>
        <v>0</v>
      </c>
      <c r="L604" s="51">
        <f>IF($D604="-",0,'STOCK ITEMS'!B634)</f>
        <v>0</v>
      </c>
      <c r="M604" s="48" t="str">
        <f t="shared" si="76"/>
        <v>-</v>
      </c>
      <c r="N604" s="48">
        <f t="shared" si="77"/>
        <v>0</v>
      </c>
    </row>
    <row r="605" spans="1:14" x14ac:dyDescent="0.25">
      <c r="A605" s="52">
        <v>604</v>
      </c>
      <c r="B605" s="48" t="s">
        <v>2</v>
      </c>
      <c r="C605" s="48" t="s">
        <v>2</v>
      </c>
      <c r="D605" s="13" t="s">
        <v>2</v>
      </c>
      <c r="E605" s="133">
        <v>1110000</v>
      </c>
      <c r="F605" s="49">
        <f t="shared" si="74"/>
        <v>0</v>
      </c>
      <c r="G605" s="49">
        <f t="shared" si="75"/>
        <v>604</v>
      </c>
      <c r="H605" s="48">
        <f t="shared" si="78"/>
        <v>370</v>
      </c>
      <c r="I605" s="50">
        <f>IF($D605="-",0,'STOCK ITEMS'!N635)</f>
        <v>0</v>
      </c>
      <c r="J605" s="50">
        <f>IF($D605="-",0,'STOCK ITEMS'!O635)</f>
        <v>0</v>
      </c>
      <c r="K605" s="50">
        <f>IF($D605="-",0,'STOCK ITEMS'!P635)</f>
        <v>0</v>
      </c>
      <c r="L605" s="51">
        <f>IF($D605="-",0,'STOCK ITEMS'!B635)</f>
        <v>0</v>
      </c>
      <c r="M605" s="48" t="str">
        <f t="shared" si="76"/>
        <v>-</v>
      </c>
      <c r="N605" s="48">
        <f t="shared" si="77"/>
        <v>0</v>
      </c>
    </row>
    <row r="606" spans="1:14" x14ac:dyDescent="0.25">
      <c r="A606" s="52">
        <v>605</v>
      </c>
      <c r="B606" s="48" t="s">
        <v>2</v>
      </c>
      <c r="C606" s="48" t="s">
        <v>2</v>
      </c>
      <c r="D606" s="13" t="s">
        <v>2</v>
      </c>
      <c r="E606" s="133">
        <v>1107000</v>
      </c>
      <c r="F606" s="49">
        <f t="shared" si="74"/>
        <v>0</v>
      </c>
      <c r="G606" s="49">
        <f t="shared" si="75"/>
        <v>605</v>
      </c>
      <c r="H606" s="48">
        <f t="shared" si="78"/>
        <v>369</v>
      </c>
      <c r="I606" s="50">
        <f>IF($D606="-",0,'STOCK ITEMS'!N636)</f>
        <v>0</v>
      </c>
      <c r="J606" s="50">
        <f>IF($D606="-",0,'STOCK ITEMS'!O636)</f>
        <v>0</v>
      </c>
      <c r="K606" s="50">
        <f>IF($D606="-",0,'STOCK ITEMS'!P636)</f>
        <v>0</v>
      </c>
      <c r="L606" s="51">
        <f>IF($D606="-",0,'STOCK ITEMS'!B636)</f>
        <v>0</v>
      </c>
      <c r="M606" s="48" t="str">
        <f t="shared" si="76"/>
        <v>-</v>
      </c>
      <c r="N606" s="48">
        <f t="shared" si="77"/>
        <v>0</v>
      </c>
    </row>
    <row r="607" spans="1:14" x14ac:dyDescent="0.25">
      <c r="A607" s="52">
        <v>606</v>
      </c>
      <c r="B607" s="48" t="s">
        <v>2</v>
      </c>
      <c r="C607" s="48" t="s">
        <v>2</v>
      </c>
      <c r="D607" s="13" t="s">
        <v>2</v>
      </c>
      <c r="E607" s="133">
        <v>1104000</v>
      </c>
      <c r="F607" s="49">
        <f t="shared" si="74"/>
        <v>0</v>
      </c>
      <c r="G607" s="49">
        <f t="shared" si="75"/>
        <v>606</v>
      </c>
      <c r="H607" s="48">
        <f t="shared" si="78"/>
        <v>368</v>
      </c>
      <c r="I607" s="50">
        <f>IF($D607="-",0,'STOCK ITEMS'!N637)</f>
        <v>0</v>
      </c>
      <c r="J607" s="50">
        <f>IF($D607="-",0,'STOCK ITEMS'!O637)</f>
        <v>0</v>
      </c>
      <c r="K607" s="50">
        <f>IF($D607="-",0,'STOCK ITEMS'!P637)</f>
        <v>0</v>
      </c>
      <c r="L607" s="51">
        <f>IF($D607="-",0,'STOCK ITEMS'!B637)</f>
        <v>0</v>
      </c>
      <c r="M607" s="48" t="str">
        <f t="shared" si="76"/>
        <v>-</v>
      </c>
      <c r="N607" s="48">
        <f t="shared" si="77"/>
        <v>0</v>
      </c>
    </row>
    <row r="608" spans="1:14" x14ac:dyDescent="0.25">
      <c r="A608" s="52">
        <v>607</v>
      </c>
      <c r="B608" s="48" t="s">
        <v>2</v>
      </c>
      <c r="C608" s="48" t="s">
        <v>2</v>
      </c>
      <c r="D608" s="13" t="s">
        <v>2</v>
      </c>
      <c r="E608" s="133">
        <v>1101000</v>
      </c>
      <c r="F608" s="49">
        <f t="shared" si="74"/>
        <v>0</v>
      </c>
      <c r="G608" s="49">
        <f t="shared" si="75"/>
        <v>607</v>
      </c>
      <c r="H608" s="48">
        <f t="shared" si="78"/>
        <v>367</v>
      </c>
      <c r="I608" s="50">
        <f>IF($D608="-",0,'STOCK ITEMS'!N638)</f>
        <v>0</v>
      </c>
      <c r="J608" s="50">
        <f>IF($D608="-",0,'STOCK ITEMS'!O638)</f>
        <v>0</v>
      </c>
      <c r="K608" s="50">
        <f>IF($D608="-",0,'STOCK ITEMS'!P638)</f>
        <v>0</v>
      </c>
      <c r="L608" s="51">
        <f>IF($D608="-",0,'STOCK ITEMS'!B638)</f>
        <v>0</v>
      </c>
      <c r="M608" s="48" t="str">
        <f t="shared" si="76"/>
        <v>-</v>
      </c>
      <c r="N608" s="48">
        <f t="shared" si="77"/>
        <v>0</v>
      </c>
    </row>
    <row r="609" spans="1:14" x14ac:dyDescent="0.25">
      <c r="A609" s="52">
        <v>608</v>
      </c>
      <c r="B609" s="48" t="s">
        <v>2</v>
      </c>
      <c r="C609" s="48" t="s">
        <v>2</v>
      </c>
      <c r="D609" s="13" t="s">
        <v>2</v>
      </c>
      <c r="E609" s="133">
        <v>1098000</v>
      </c>
      <c r="F609" s="49">
        <f t="shared" si="74"/>
        <v>0</v>
      </c>
      <c r="G609" s="49">
        <f t="shared" si="75"/>
        <v>608</v>
      </c>
      <c r="H609" s="48">
        <f t="shared" si="78"/>
        <v>366</v>
      </c>
      <c r="I609" s="50">
        <f>IF($D609="-",0,'STOCK ITEMS'!N639)</f>
        <v>0</v>
      </c>
      <c r="J609" s="50">
        <f>IF($D609="-",0,'STOCK ITEMS'!O639)</f>
        <v>0</v>
      </c>
      <c r="K609" s="50">
        <f>IF($D609="-",0,'STOCK ITEMS'!P639)</f>
        <v>0</v>
      </c>
      <c r="L609" s="51">
        <f>IF($D609="-",0,'STOCK ITEMS'!B639)</f>
        <v>0</v>
      </c>
      <c r="M609" s="48" t="str">
        <f t="shared" si="76"/>
        <v>-</v>
      </c>
      <c r="N609" s="48">
        <f t="shared" si="77"/>
        <v>0</v>
      </c>
    </row>
    <row r="610" spans="1:14" x14ac:dyDescent="0.25">
      <c r="A610" s="52">
        <v>609</v>
      </c>
      <c r="B610" s="48" t="s">
        <v>2</v>
      </c>
      <c r="C610" s="48" t="s">
        <v>2</v>
      </c>
      <c r="D610" s="13" t="s">
        <v>2</v>
      </c>
      <c r="E610" s="133">
        <v>1095000</v>
      </c>
      <c r="F610" s="49">
        <f t="shared" si="74"/>
        <v>0</v>
      </c>
      <c r="G610" s="49">
        <f t="shared" si="75"/>
        <v>609</v>
      </c>
      <c r="H610" s="48">
        <f t="shared" si="78"/>
        <v>365</v>
      </c>
      <c r="I610" s="50">
        <f>IF($D610="-",0,'STOCK ITEMS'!N640)</f>
        <v>0</v>
      </c>
      <c r="J610" s="50">
        <f>IF($D610="-",0,'STOCK ITEMS'!O640)</f>
        <v>0</v>
      </c>
      <c r="K610" s="50">
        <f>IF($D610="-",0,'STOCK ITEMS'!P640)</f>
        <v>0</v>
      </c>
      <c r="L610" s="51">
        <f>IF($D610="-",0,'STOCK ITEMS'!B640)</f>
        <v>0</v>
      </c>
      <c r="M610" s="48" t="str">
        <f t="shared" si="76"/>
        <v>-</v>
      </c>
      <c r="N610" s="48">
        <f t="shared" si="77"/>
        <v>0</v>
      </c>
    </row>
    <row r="611" spans="1:14" x14ac:dyDescent="0.25">
      <c r="A611" s="52">
        <v>610</v>
      </c>
      <c r="B611" s="48" t="s">
        <v>2</v>
      </c>
      <c r="C611" s="48" t="s">
        <v>2</v>
      </c>
      <c r="D611" s="13" t="s">
        <v>2</v>
      </c>
      <c r="E611" s="133">
        <v>1092000</v>
      </c>
      <c r="F611" s="49">
        <f t="shared" si="74"/>
        <v>0</v>
      </c>
      <c r="G611" s="49">
        <f t="shared" si="75"/>
        <v>610</v>
      </c>
      <c r="H611" s="48">
        <f t="shared" si="78"/>
        <v>364</v>
      </c>
      <c r="I611" s="50">
        <f>IF($D611="-",0,'STOCK ITEMS'!N641)</f>
        <v>0</v>
      </c>
      <c r="J611" s="50">
        <f>IF($D611="-",0,'STOCK ITEMS'!O641)</f>
        <v>0</v>
      </c>
      <c r="K611" s="50">
        <f>IF($D611="-",0,'STOCK ITEMS'!P641)</f>
        <v>0</v>
      </c>
      <c r="L611" s="51">
        <f>IF($D611="-",0,'STOCK ITEMS'!B641)</f>
        <v>0</v>
      </c>
      <c r="M611" s="48" t="str">
        <f t="shared" si="76"/>
        <v>-</v>
      </c>
      <c r="N611" s="48">
        <f t="shared" si="77"/>
        <v>0</v>
      </c>
    </row>
    <row r="612" spans="1:14" x14ac:dyDescent="0.25">
      <c r="A612" s="52">
        <v>611</v>
      </c>
      <c r="B612" s="48" t="s">
        <v>2</v>
      </c>
      <c r="C612" s="48" t="s">
        <v>2</v>
      </c>
      <c r="D612" s="13" t="s">
        <v>2</v>
      </c>
      <c r="E612" s="133">
        <v>1089000</v>
      </c>
      <c r="F612" s="49">
        <f t="shared" si="74"/>
        <v>0</v>
      </c>
      <c r="G612" s="49">
        <f t="shared" si="75"/>
        <v>611</v>
      </c>
      <c r="H612" s="48">
        <f t="shared" si="78"/>
        <v>363</v>
      </c>
      <c r="I612" s="50">
        <f>IF($D612="-",0,'STOCK ITEMS'!N642)</f>
        <v>0</v>
      </c>
      <c r="J612" s="50">
        <f>IF($D612="-",0,'STOCK ITEMS'!O642)</f>
        <v>0</v>
      </c>
      <c r="K612" s="50">
        <f>IF($D612="-",0,'STOCK ITEMS'!P642)</f>
        <v>0</v>
      </c>
      <c r="L612" s="51">
        <f>IF($D612="-",0,'STOCK ITEMS'!B642)</f>
        <v>0</v>
      </c>
      <c r="M612" s="48" t="str">
        <f t="shared" si="76"/>
        <v>-</v>
      </c>
      <c r="N612" s="48">
        <f t="shared" si="77"/>
        <v>0</v>
      </c>
    </row>
    <row r="613" spans="1:14" x14ac:dyDescent="0.25">
      <c r="A613" s="52">
        <v>612</v>
      </c>
      <c r="B613" s="48" t="s">
        <v>2</v>
      </c>
      <c r="C613" s="48" t="s">
        <v>2</v>
      </c>
      <c r="D613" s="13" t="s">
        <v>2</v>
      </c>
      <c r="E613" s="133">
        <v>1086000</v>
      </c>
      <c r="F613" s="49">
        <f t="shared" si="74"/>
        <v>0</v>
      </c>
      <c r="G613" s="49">
        <f t="shared" si="75"/>
        <v>612</v>
      </c>
      <c r="H613" s="48">
        <f t="shared" si="78"/>
        <v>362</v>
      </c>
      <c r="I613" s="50">
        <f>IF($D613="-",0,'STOCK ITEMS'!N643)</f>
        <v>0</v>
      </c>
      <c r="J613" s="50">
        <f>IF($D613="-",0,'STOCK ITEMS'!O643)</f>
        <v>0</v>
      </c>
      <c r="K613" s="50">
        <f>IF($D613="-",0,'STOCK ITEMS'!P643)</f>
        <v>0</v>
      </c>
      <c r="L613" s="51">
        <f>IF($D613="-",0,'STOCK ITEMS'!B643)</f>
        <v>0</v>
      </c>
      <c r="M613" s="48" t="str">
        <f t="shared" si="76"/>
        <v>-</v>
      </c>
      <c r="N613" s="48">
        <f t="shared" si="77"/>
        <v>0</v>
      </c>
    </row>
    <row r="614" spans="1:14" x14ac:dyDescent="0.25">
      <c r="A614" s="52">
        <v>613</v>
      </c>
      <c r="B614" s="48" t="s">
        <v>2</v>
      </c>
      <c r="C614" s="48" t="s">
        <v>2</v>
      </c>
      <c r="D614" s="13" t="s">
        <v>2</v>
      </c>
      <c r="E614" s="133">
        <v>1083000</v>
      </c>
      <c r="F614" s="49">
        <f t="shared" si="74"/>
        <v>0</v>
      </c>
      <c r="G614" s="49">
        <f t="shared" si="75"/>
        <v>613</v>
      </c>
      <c r="H614" s="48">
        <f t="shared" si="78"/>
        <v>361</v>
      </c>
      <c r="I614" s="50">
        <f>IF($D614="-",0,'STOCK ITEMS'!N644)</f>
        <v>0</v>
      </c>
      <c r="J614" s="50">
        <f>IF($D614="-",0,'STOCK ITEMS'!O644)</f>
        <v>0</v>
      </c>
      <c r="K614" s="50">
        <f>IF($D614="-",0,'STOCK ITEMS'!P644)</f>
        <v>0</v>
      </c>
      <c r="L614" s="51">
        <f>IF($D614="-",0,'STOCK ITEMS'!B644)</f>
        <v>0</v>
      </c>
      <c r="M614" s="48" t="str">
        <f t="shared" si="76"/>
        <v>-</v>
      </c>
      <c r="N614" s="48">
        <f t="shared" si="77"/>
        <v>0</v>
      </c>
    </row>
    <row r="615" spans="1:14" x14ac:dyDescent="0.25">
      <c r="A615" s="52">
        <v>614</v>
      </c>
      <c r="B615" s="48" t="s">
        <v>2</v>
      </c>
      <c r="C615" s="48" t="s">
        <v>2</v>
      </c>
      <c r="D615" s="13" t="s">
        <v>2</v>
      </c>
      <c r="E615" s="133">
        <v>1080000</v>
      </c>
      <c r="F615" s="49">
        <f t="shared" si="74"/>
        <v>0</v>
      </c>
      <c r="G615" s="49">
        <f t="shared" si="75"/>
        <v>614</v>
      </c>
      <c r="H615" s="48">
        <f t="shared" si="78"/>
        <v>360</v>
      </c>
      <c r="I615" s="50">
        <f>IF($D615="-",0,'STOCK ITEMS'!N645)</f>
        <v>0</v>
      </c>
      <c r="J615" s="50">
        <f>IF($D615="-",0,'STOCK ITEMS'!O645)</f>
        <v>0</v>
      </c>
      <c r="K615" s="50">
        <f>IF($D615="-",0,'STOCK ITEMS'!P645)</f>
        <v>0</v>
      </c>
      <c r="L615" s="51">
        <f>IF($D615="-",0,'STOCK ITEMS'!B645)</f>
        <v>0</v>
      </c>
      <c r="M615" s="48" t="str">
        <f t="shared" si="76"/>
        <v>-</v>
      </c>
      <c r="N615" s="48">
        <f t="shared" si="77"/>
        <v>0</v>
      </c>
    </row>
    <row r="616" spans="1:14" x14ac:dyDescent="0.25">
      <c r="A616" s="52">
        <v>615</v>
      </c>
      <c r="B616" s="48" t="s">
        <v>2</v>
      </c>
      <c r="C616" s="48" t="s">
        <v>2</v>
      </c>
      <c r="D616" s="13" t="s">
        <v>2</v>
      </c>
      <c r="E616" s="133">
        <v>1077000</v>
      </c>
      <c r="F616" s="49">
        <f t="shared" si="74"/>
        <v>0</v>
      </c>
      <c r="G616" s="49">
        <f t="shared" si="75"/>
        <v>615</v>
      </c>
      <c r="H616" s="48">
        <f t="shared" si="78"/>
        <v>359</v>
      </c>
      <c r="I616" s="50">
        <f>IF($D616="-",0,'STOCK ITEMS'!N646)</f>
        <v>0</v>
      </c>
      <c r="J616" s="50">
        <f>IF($D616="-",0,'STOCK ITEMS'!O646)</f>
        <v>0</v>
      </c>
      <c r="K616" s="50">
        <f>IF($D616="-",0,'STOCK ITEMS'!P646)</f>
        <v>0</v>
      </c>
      <c r="L616" s="51">
        <f>IF($D616="-",0,'STOCK ITEMS'!B646)</f>
        <v>0</v>
      </c>
      <c r="M616" s="48" t="str">
        <f t="shared" si="76"/>
        <v>-</v>
      </c>
      <c r="N616" s="48">
        <f t="shared" si="77"/>
        <v>0</v>
      </c>
    </row>
    <row r="617" spans="1:14" x14ac:dyDescent="0.25">
      <c r="A617" s="52">
        <v>616</v>
      </c>
      <c r="B617" s="48" t="s">
        <v>2</v>
      </c>
      <c r="C617" s="48" t="s">
        <v>2</v>
      </c>
      <c r="D617" s="13" t="s">
        <v>2</v>
      </c>
      <c r="E617" s="133">
        <v>1074000</v>
      </c>
      <c r="F617" s="49">
        <f t="shared" si="74"/>
        <v>0</v>
      </c>
      <c r="G617" s="49">
        <f t="shared" si="75"/>
        <v>616</v>
      </c>
      <c r="H617" s="48">
        <f t="shared" si="78"/>
        <v>358</v>
      </c>
      <c r="I617" s="50">
        <f>IF($D617="-",0,'STOCK ITEMS'!N647)</f>
        <v>0</v>
      </c>
      <c r="J617" s="50">
        <f>IF($D617="-",0,'STOCK ITEMS'!O647)</f>
        <v>0</v>
      </c>
      <c r="K617" s="50">
        <f>IF($D617="-",0,'STOCK ITEMS'!P647)</f>
        <v>0</v>
      </c>
      <c r="L617" s="51">
        <f>IF($D617="-",0,'STOCK ITEMS'!B647)</f>
        <v>0</v>
      </c>
      <c r="M617" s="48" t="str">
        <f t="shared" si="76"/>
        <v>-</v>
      </c>
      <c r="N617" s="48">
        <f t="shared" si="77"/>
        <v>0</v>
      </c>
    </row>
    <row r="618" spans="1:14" x14ac:dyDescent="0.25">
      <c r="A618" s="52">
        <v>617</v>
      </c>
      <c r="B618" s="48" t="s">
        <v>2</v>
      </c>
      <c r="C618" s="48" t="s">
        <v>2</v>
      </c>
      <c r="D618" s="13" t="s">
        <v>2</v>
      </c>
      <c r="E618" s="133">
        <v>1071000</v>
      </c>
      <c r="F618" s="49">
        <f t="shared" si="74"/>
        <v>0</v>
      </c>
      <c r="G618" s="49">
        <f t="shared" si="75"/>
        <v>617</v>
      </c>
      <c r="H618" s="48">
        <f t="shared" si="78"/>
        <v>357</v>
      </c>
      <c r="I618" s="50">
        <f>IF($D618="-",0,'STOCK ITEMS'!N648)</f>
        <v>0</v>
      </c>
      <c r="J618" s="50">
        <f>IF($D618="-",0,'STOCK ITEMS'!O648)</f>
        <v>0</v>
      </c>
      <c r="K618" s="50">
        <f>IF($D618="-",0,'STOCK ITEMS'!P648)</f>
        <v>0</v>
      </c>
      <c r="L618" s="51">
        <f>IF($D618="-",0,'STOCK ITEMS'!B648)</f>
        <v>0</v>
      </c>
      <c r="M618" s="48" t="str">
        <f t="shared" si="76"/>
        <v>-</v>
      </c>
      <c r="N618" s="48">
        <f t="shared" si="77"/>
        <v>0</v>
      </c>
    </row>
    <row r="619" spans="1:14" x14ac:dyDescent="0.25">
      <c r="A619" s="52">
        <v>618</v>
      </c>
      <c r="B619" s="48" t="s">
        <v>2</v>
      </c>
      <c r="C619" s="48" t="s">
        <v>2</v>
      </c>
      <c r="D619" s="13" t="s">
        <v>2</v>
      </c>
      <c r="E619" s="133">
        <v>1068000</v>
      </c>
      <c r="F619" s="49">
        <f t="shared" si="74"/>
        <v>0</v>
      </c>
      <c r="G619" s="49">
        <f t="shared" si="75"/>
        <v>618</v>
      </c>
      <c r="H619" s="48">
        <f t="shared" si="78"/>
        <v>356</v>
      </c>
      <c r="I619" s="50">
        <f>IF($D619="-",0,'STOCK ITEMS'!N649)</f>
        <v>0</v>
      </c>
      <c r="J619" s="50">
        <f>IF($D619="-",0,'STOCK ITEMS'!O649)</f>
        <v>0</v>
      </c>
      <c r="K619" s="50">
        <f>IF($D619="-",0,'STOCK ITEMS'!P649)</f>
        <v>0</v>
      </c>
      <c r="L619" s="51">
        <f>IF($D619="-",0,'STOCK ITEMS'!B649)</f>
        <v>0</v>
      </c>
      <c r="M619" s="48" t="str">
        <f t="shared" si="76"/>
        <v>-</v>
      </c>
      <c r="N619" s="48">
        <f t="shared" si="77"/>
        <v>0</v>
      </c>
    </row>
    <row r="620" spans="1:14" x14ac:dyDescent="0.25">
      <c r="A620" s="52">
        <v>619</v>
      </c>
      <c r="B620" s="48" t="s">
        <v>2</v>
      </c>
      <c r="C620" s="48" t="s">
        <v>2</v>
      </c>
      <c r="D620" s="13" t="s">
        <v>2</v>
      </c>
      <c r="E620" s="133">
        <v>1065000</v>
      </c>
      <c r="F620" s="49">
        <f t="shared" si="74"/>
        <v>0</v>
      </c>
      <c r="G620" s="49">
        <f t="shared" si="75"/>
        <v>619</v>
      </c>
      <c r="H620" s="48">
        <f t="shared" si="78"/>
        <v>355</v>
      </c>
      <c r="I620" s="50">
        <f>IF($D620="-",0,'STOCK ITEMS'!N650)</f>
        <v>0</v>
      </c>
      <c r="J620" s="50">
        <f>IF($D620="-",0,'STOCK ITEMS'!O650)</f>
        <v>0</v>
      </c>
      <c r="K620" s="50">
        <f>IF($D620="-",0,'STOCK ITEMS'!P650)</f>
        <v>0</v>
      </c>
      <c r="L620" s="51">
        <f>IF($D620="-",0,'STOCK ITEMS'!B650)</f>
        <v>0</v>
      </c>
      <c r="M620" s="48" t="str">
        <f t="shared" si="76"/>
        <v>-</v>
      </c>
      <c r="N620" s="48">
        <f t="shared" si="77"/>
        <v>0</v>
      </c>
    </row>
    <row r="621" spans="1:14" x14ac:dyDescent="0.25">
      <c r="A621" s="52">
        <v>620</v>
      </c>
      <c r="B621" s="48" t="s">
        <v>2</v>
      </c>
      <c r="C621" s="48" t="s">
        <v>2</v>
      </c>
      <c r="D621" s="13" t="s">
        <v>2</v>
      </c>
      <c r="E621" s="133">
        <v>1062000</v>
      </c>
      <c r="F621" s="49">
        <f t="shared" si="74"/>
        <v>0</v>
      </c>
      <c r="G621" s="49">
        <f t="shared" si="75"/>
        <v>620</v>
      </c>
      <c r="H621" s="48">
        <f t="shared" si="78"/>
        <v>354</v>
      </c>
      <c r="I621" s="50">
        <f>IF($D621="-",0,'STOCK ITEMS'!N651)</f>
        <v>0</v>
      </c>
      <c r="J621" s="50">
        <f>IF($D621="-",0,'STOCK ITEMS'!O651)</f>
        <v>0</v>
      </c>
      <c r="K621" s="50">
        <f>IF($D621="-",0,'STOCK ITEMS'!P651)</f>
        <v>0</v>
      </c>
      <c r="L621" s="51">
        <f>IF($D621="-",0,'STOCK ITEMS'!B651)</f>
        <v>0</v>
      </c>
      <c r="M621" s="48" t="str">
        <f t="shared" si="76"/>
        <v>-</v>
      </c>
      <c r="N621" s="48">
        <f t="shared" si="77"/>
        <v>0</v>
      </c>
    </row>
    <row r="622" spans="1:14" x14ac:dyDescent="0.25">
      <c r="A622" s="52">
        <v>621</v>
      </c>
      <c r="B622" s="48" t="s">
        <v>2</v>
      </c>
      <c r="C622" s="48" t="s">
        <v>2</v>
      </c>
      <c r="D622" s="13" t="s">
        <v>2</v>
      </c>
      <c r="E622" s="133">
        <v>1059000</v>
      </c>
      <c r="F622" s="49">
        <f t="shared" si="74"/>
        <v>0</v>
      </c>
      <c r="G622" s="49">
        <f t="shared" si="75"/>
        <v>621</v>
      </c>
      <c r="H622" s="48">
        <f t="shared" si="78"/>
        <v>353</v>
      </c>
      <c r="I622" s="50">
        <f>IF($D622="-",0,'STOCK ITEMS'!N652)</f>
        <v>0</v>
      </c>
      <c r="J622" s="50">
        <f>IF($D622="-",0,'STOCK ITEMS'!O652)</f>
        <v>0</v>
      </c>
      <c r="K622" s="50">
        <f>IF($D622="-",0,'STOCK ITEMS'!P652)</f>
        <v>0</v>
      </c>
      <c r="L622" s="51">
        <f>IF($D622="-",0,'STOCK ITEMS'!B652)</f>
        <v>0</v>
      </c>
      <c r="M622" s="48" t="str">
        <f t="shared" si="76"/>
        <v>-</v>
      </c>
      <c r="N622" s="48">
        <f t="shared" si="77"/>
        <v>0</v>
      </c>
    </row>
    <row r="623" spans="1:14" x14ac:dyDescent="0.25">
      <c r="A623" s="52">
        <v>622</v>
      </c>
      <c r="B623" s="48" t="s">
        <v>2</v>
      </c>
      <c r="C623" s="48" t="s">
        <v>2</v>
      </c>
      <c r="D623" s="13" t="s">
        <v>2</v>
      </c>
      <c r="E623" s="133">
        <v>1056000</v>
      </c>
      <c r="F623" s="49">
        <f t="shared" si="74"/>
        <v>0</v>
      </c>
      <c r="G623" s="49">
        <f t="shared" si="75"/>
        <v>622</v>
      </c>
      <c r="H623" s="48">
        <f t="shared" si="78"/>
        <v>352</v>
      </c>
      <c r="I623" s="50">
        <f>IF($D623="-",0,'STOCK ITEMS'!N653)</f>
        <v>0</v>
      </c>
      <c r="J623" s="50">
        <f>IF($D623="-",0,'STOCK ITEMS'!O653)</f>
        <v>0</v>
      </c>
      <c r="K623" s="50">
        <f>IF($D623="-",0,'STOCK ITEMS'!P653)</f>
        <v>0</v>
      </c>
      <c r="L623" s="51">
        <f>IF($D623="-",0,'STOCK ITEMS'!B653)</f>
        <v>0</v>
      </c>
      <c r="M623" s="48" t="str">
        <f t="shared" si="76"/>
        <v>-</v>
      </c>
      <c r="N623" s="48">
        <f t="shared" si="77"/>
        <v>0</v>
      </c>
    </row>
    <row r="624" spans="1:14" x14ac:dyDescent="0.25">
      <c r="A624" s="52">
        <v>623</v>
      </c>
      <c r="B624" s="48" t="s">
        <v>2</v>
      </c>
      <c r="C624" s="48" t="s">
        <v>2</v>
      </c>
      <c r="D624" s="13" t="s">
        <v>2</v>
      </c>
      <c r="E624" s="133">
        <v>1053000</v>
      </c>
      <c r="F624" s="49">
        <f t="shared" si="74"/>
        <v>0</v>
      </c>
      <c r="G624" s="49">
        <f t="shared" si="75"/>
        <v>623</v>
      </c>
      <c r="H624" s="48">
        <f t="shared" si="78"/>
        <v>351</v>
      </c>
      <c r="I624" s="50">
        <f>IF($D624="-",0,'STOCK ITEMS'!N654)</f>
        <v>0</v>
      </c>
      <c r="J624" s="50">
        <f>IF($D624="-",0,'STOCK ITEMS'!O654)</f>
        <v>0</v>
      </c>
      <c r="K624" s="50">
        <f>IF($D624="-",0,'STOCK ITEMS'!P654)</f>
        <v>0</v>
      </c>
      <c r="L624" s="51">
        <f>IF($D624="-",0,'STOCK ITEMS'!B654)</f>
        <v>0</v>
      </c>
      <c r="M624" s="48" t="str">
        <f t="shared" si="76"/>
        <v>-</v>
      </c>
      <c r="N624" s="48">
        <f t="shared" si="77"/>
        <v>0</v>
      </c>
    </row>
    <row r="625" spans="1:14" x14ac:dyDescent="0.25">
      <c r="A625" s="52">
        <v>624</v>
      </c>
      <c r="B625" s="48" t="s">
        <v>2</v>
      </c>
      <c r="C625" s="48" t="s">
        <v>2</v>
      </c>
      <c r="D625" s="13" t="s">
        <v>2</v>
      </c>
      <c r="E625" s="133">
        <v>1050000</v>
      </c>
      <c r="F625" s="49">
        <f t="shared" si="74"/>
        <v>0</v>
      </c>
      <c r="G625" s="49">
        <f t="shared" si="75"/>
        <v>624</v>
      </c>
      <c r="H625" s="48">
        <f t="shared" si="78"/>
        <v>350</v>
      </c>
      <c r="I625" s="50">
        <f>IF($D625="-",0,'STOCK ITEMS'!N655)</f>
        <v>0</v>
      </c>
      <c r="J625" s="50">
        <f>IF($D625="-",0,'STOCK ITEMS'!O655)</f>
        <v>0</v>
      </c>
      <c r="K625" s="50">
        <f>IF($D625="-",0,'STOCK ITEMS'!P655)</f>
        <v>0</v>
      </c>
      <c r="L625" s="51">
        <f>IF($D625="-",0,'STOCK ITEMS'!B655)</f>
        <v>0</v>
      </c>
      <c r="M625" s="48" t="str">
        <f t="shared" si="76"/>
        <v>-</v>
      </c>
      <c r="N625" s="48">
        <f t="shared" si="77"/>
        <v>0</v>
      </c>
    </row>
    <row r="626" spans="1:14" x14ac:dyDescent="0.25">
      <c r="A626" s="52">
        <v>625</v>
      </c>
      <c r="B626" s="48" t="s">
        <v>2</v>
      </c>
      <c r="C626" s="48" t="s">
        <v>2</v>
      </c>
      <c r="D626" s="13" t="s">
        <v>2</v>
      </c>
      <c r="E626" s="133">
        <v>1047000</v>
      </c>
      <c r="F626" s="49">
        <f t="shared" si="74"/>
        <v>0</v>
      </c>
      <c r="G626" s="49">
        <f t="shared" si="75"/>
        <v>625</v>
      </c>
      <c r="H626" s="48">
        <f t="shared" si="78"/>
        <v>349</v>
      </c>
      <c r="I626" s="50">
        <f>IF($D626="-",0,'STOCK ITEMS'!N656)</f>
        <v>0</v>
      </c>
      <c r="J626" s="50">
        <f>IF($D626="-",0,'STOCK ITEMS'!O656)</f>
        <v>0</v>
      </c>
      <c r="K626" s="50">
        <f>IF($D626="-",0,'STOCK ITEMS'!P656)</f>
        <v>0</v>
      </c>
      <c r="L626" s="51">
        <f>IF($D626="-",0,'STOCK ITEMS'!B656)</f>
        <v>0</v>
      </c>
      <c r="M626" s="48" t="str">
        <f t="shared" si="76"/>
        <v>-</v>
      </c>
      <c r="N626" s="48">
        <f t="shared" si="77"/>
        <v>0</v>
      </c>
    </row>
    <row r="627" spans="1:14" x14ac:dyDescent="0.25">
      <c r="A627" s="52">
        <v>626</v>
      </c>
      <c r="B627" s="48" t="s">
        <v>2</v>
      </c>
      <c r="C627" s="48" t="s">
        <v>2</v>
      </c>
      <c r="D627" s="13" t="s">
        <v>2</v>
      </c>
      <c r="E627" s="133">
        <v>1044000</v>
      </c>
      <c r="F627" s="49">
        <f t="shared" si="74"/>
        <v>0</v>
      </c>
      <c r="G627" s="49">
        <f t="shared" si="75"/>
        <v>626</v>
      </c>
      <c r="H627" s="48">
        <f t="shared" si="78"/>
        <v>348</v>
      </c>
      <c r="I627" s="50">
        <f>IF($D627="-",0,'STOCK ITEMS'!N657)</f>
        <v>0</v>
      </c>
      <c r="J627" s="50">
        <f>IF($D627="-",0,'STOCK ITEMS'!O657)</f>
        <v>0</v>
      </c>
      <c r="K627" s="50">
        <f>IF($D627="-",0,'STOCK ITEMS'!P657)</f>
        <v>0</v>
      </c>
      <c r="L627" s="51">
        <f>IF($D627="-",0,'STOCK ITEMS'!B657)</f>
        <v>0</v>
      </c>
      <c r="M627" s="48" t="str">
        <f t="shared" si="76"/>
        <v>-</v>
      </c>
      <c r="N627" s="48">
        <f t="shared" si="77"/>
        <v>0</v>
      </c>
    </row>
    <row r="628" spans="1:14" x14ac:dyDescent="0.25">
      <c r="A628" s="52">
        <v>627</v>
      </c>
      <c r="B628" s="48" t="s">
        <v>2</v>
      </c>
      <c r="C628" s="48" t="s">
        <v>2</v>
      </c>
      <c r="D628" s="13" t="s">
        <v>2</v>
      </c>
      <c r="E628" s="133">
        <v>1041000</v>
      </c>
      <c r="F628" s="49">
        <f t="shared" ref="F628:F691" si="79">IF(D628="-",0,E628)</f>
        <v>0</v>
      </c>
      <c r="G628" s="49">
        <f t="shared" ref="G628:G691" si="80">F628+A628</f>
        <v>627</v>
      </c>
      <c r="H628" s="48">
        <f t="shared" si="78"/>
        <v>347</v>
      </c>
      <c r="I628" s="50">
        <f>IF($D628="-",0,'STOCK ITEMS'!N658)</f>
        <v>0</v>
      </c>
      <c r="J628" s="50">
        <f>IF($D628="-",0,'STOCK ITEMS'!O658)</f>
        <v>0</v>
      </c>
      <c r="K628" s="50">
        <f>IF($D628="-",0,'STOCK ITEMS'!P658)</f>
        <v>0</v>
      </c>
      <c r="L628" s="51">
        <f>IF($D628="-",0,'STOCK ITEMS'!B658)</f>
        <v>0</v>
      </c>
      <c r="M628" s="48" t="str">
        <f t="shared" ref="M628:M691" si="81">D628</f>
        <v>-</v>
      </c>
      <c r="N628" s="48">
        <f t="shared" ref="N628:N691" si="82">IF(L628&lt;1,0,J628/I628)</f>
        <v>0</v>
      </c>
    </row>
    <row r="629" spans="1:14" x14ac:dyDescent="0.25">
      <c r="A629" s="52">
        <v>628</v>
      </c>
      <c r="B629" s="48" t="s">
        <v>2</v>
      </c>
      <c r="C629" s="48" t="s">
        <v>2</v>
      </c>
      <c r="D629" s="13" t="s">
        <v>2</v>
      </c>
      <c r="E629" s="133">
        <v>1038000</v>
      </c>
      <c r="F629" s="49">
        <f t="shared" si="79"/>
        <v>0</v>
      </c>
      <c r="G629" s="49">
        <f t="shared" si="80"/>
        <v>628</v>
      </c>
      <c r="H629" s="48">
        <f t="shared" si="78"/>
        <v>346</v>
      </c>
      <c r="I629" s="50">
        <f>IF($D629="-",0,'STOCK ITEMS'!N659)</f>
        <v>0</v>
      </c>
      <c r="J629" s="50">
        <f>IF($D629="-",0,'STOCK ITEMS'!O659)</f>
        <v>0</v>
      </c>
      <c r="K629" s="50">
        <f>IF($D629="-",0,'STOCK ITEMS'!P659)</f>
        <v>0</v>
      </c>
      <c r="L629" s="51">
        <f>IF($D629="-",0,'STOCK ITEMS'!B659)</f>
        <v>0</v>
      </c>
      <c r="M629" s="48" t="str">
        <f t="shared" si="81"/>
        <v>-</v>
      </c>
      <c r="N629" s="48">
        <f t="shared" si="82"/>
        <v>0</v>
      </c>
    </row>
    <row r="630" spans="1:14" x14ac:dyDescent="0.25">
      <c r="A630" s="52">
        <v>629</v>
      </c>
      <c r="B630" s="48" t="s">
        <v>2</v>
      </c>
      <c r="C630" s="48" t="s">
        <v>2</v>
      </c>
      <c r="D630" s="13" t="s">
        <v>2</v>
      </c>
      <c r="E630" s="133">
        <v>1035000</v>
      </c>
      <c r="F630" s="49">
        <f t="shared" si="79"/>
        <v>0</v>
      </c>
      <c r="G630" s="49">
        <f t="shared" si="80"/>
        <v>629</v>
      </c>
      <c r="H630" s="48">
        <f t="shared" si="78"/>
        <v>345</v>
      </c>
      <c r="I630" s="50">
        <f>IF($D630="-",0,'STOCK ITEMS'!N660)</f>
        <v>0</v>
      </c>
      <c r="J630" s="50">
        <f>IF($D630="-",0,'STOCK ITEMS'!O660)</f>
        <v>0</v>
      </c>
      <c r="K630" s="50">
        <f>IF($D630="-",0,'STOCK ITEMS'!P660)</f>
        <v>0</v>
      </c>
      <c r="L630" s="51">
        <f>IF($D630="-",0,'STOCK ITEMS'!B660)</f>
        <v>0</v>
      </c>
      <c r="M630" s="48" t="str">
        <f t="shared" si="81"/>
        <v>-</v>
      </c>
      <c r="N630" s="48">
        <f t="shared" si="82"/>
        <v>0</v>
      </c>
    </row>
    <row r="631" spans="1:14" x14ac:dyDescent="0.25">
      <c r="A631" s="52">
        <v>630</v>
      </c>
      <c r="B631" s="48" t="s">
        <v>2</v>
      </c>
      <c r="C631" s="48" t="s">
        <v>2</v>
      </c>
      <c r="D631" s="13" t="s">
        <v>2</v>
      </c>
      <c r="E631" s="133">
        <v>1032000</v>
      </c>
      <c r="F631" s="49">
        <f t="shared" si="79"/>
        <v>0</v>
      </c>
      <c r="G631" s="49">
        <f t="shared" si="80"/>
        <v>630</v>
      </c>
      <c r="H631" s="48">
        <f t="shared" si="78"/>
        <v>344</v>
      </c>
      <c r="I631" s="50">
        <f>IF($D631="-",0,'STOCK ITEMS'!N661)</f>
        <v>0</v>
      </c>
      <c r="J631" s="50">
        <f>IF($D631="-",0,'STOCK ITEMS'!O661)</f>
        <v>0</v>
      </c>
      <c r="K631" s="50">
        <f>IF($D631="-",0,'STOCK ITEMS'!P661)</f>
        <v>0</v>
      </c>
      <c r="L631" s="51">
        <f>IF($D631="-",0,'STOCK ITEMS'!B661)</f>
        <v>0</v>
      </c>
      <c r="M631" s="48" t="str">
        <f t="shared" si="81"/>
        <v>-</v>
      </c>
      <c r="N631" s="48">
        <f t="shared" si="82"/>
        <v>0</v>
      </c>
    </row>
    <row r="632" spans="1:14" x14ac:dyDescent="0.25">
      <c r="A632" s="52">
        <v>631</v>
      </c>
      <c r="B632" s="48" t="s">
        <v>2</v>
      </c>
      <c r="C632" s="48" t="s">
        <v>2</v>
      </c>
      <c r="D632" s="13" t="s">
        <v>2</v>
      </c>
      <c r="E632" s="133">
        <v>1029000</v>
      </c>
      <c r="F632" s="49">
        <f t="shared" si="79"/>
        <v>0</v>
      </c>
      <c r="G632" s="49">
        <f t="shared" si="80"/>
        <v>631</v>
      </c>
      <c r="H632" s="48">
        <f t="shared" si="78"/>
        <v>343</v>
      </c>
      <c r="I632" s="50">
        <f>IF($D632="-",0,'STOCK ITEMS'!N662)</f>
        <v>0</v>
      </c>
      <c r="J632" s="50">
        <f>IF($D632="-",0,'STOCK ITEMS'!O662)</f>
        <v>0</v>
      </c>
      <c r="K632" s="50">
        <f>IF($D632="-",0,'STOCK ITEMS'!P662)</f>
        <v>0</v>
      </c>
      <c r="L632" s="51">
        <f>IF($D632="-",0,'STOCK ITEMS'!B662)</f>
        <v>0</v>
      </c>
      <c r="M632" s="48" t="str">
        <f t="shared" si="81"/>
        <v>-</v>
      </c>
      <c r="N632" s="48">
        <f t="shared" si="82"/>
        <v>0</v>
      </c>
    </row>
    <row r="633" spans="1:14" x14ac:dyDescent="0.25">
      <c r="A633" s="52">
        <v>632</v>
      </c>
      <c r="B633" s="48" t="s">
        <v>2</v>
      </c>
      <c r="C633" s="48" t="s">
        <v>2</v>
      </c>
      <c r="D633" s="13" t="s">
        <v>2</v>
      </c>
      <c r="E633" s="133">
        <v>1026000</v>
      </c>
      <c r="F633" s="49">
        <f t="shared" si="79"/>
        <v>0</v>
      </c>
      <c r="G633" s="49">
        <f t="shared" si="80"/>
        <v>632</v>
      </c>
      <c r="H633" s="48">
        <f t="shared" si="78"/>
        <v>342</v>
      </c>
      <c r="I633" s="50">
        <f>IF($D633="-",0,'STOCK ITEMS'!N663)</f>
        <v>0</v>
      </c>
      <c r="J633" s="50">
        <f>IF($D633="-",0,'STOCK ITEMS'!O663)</f>
        <v>0</v>
      </c>
      <c r="K633" s="50">
        <f>IF($D633="-",0,'STOCK ITEMS'!P663)</f>
        <v>0</v>
      </c>
      <c r="L633" s="51">
        <f>IF($D633="-",0,'STOCK ITEMS'!B663)</f>
        <v>0</v>
      </c>
      <c r="M633" s="48" t="str">
        <f t="shared" si="81"/>
        <v>-</v>
      </c>
      <c r="N633" s="48">
        <f t="shared" si="82"/>
        <v>0</v>
      </c>
    </row>
    <row r="634" spans="1:14" x14ac:dyDescent="0.25">
      <c r="A634" s="52">
        <v>633</v>
      </c>
      <c r="B634" s="48" t="s">
        <v>2</v>
      </c>
      <c r="C634" s="48" t="s">
        <v>2</v>
      </c>
      <c r="D634" s="13" t="s">
        <v>2</v>
      </c>
      <c r="E634" s="133">
        <v>1023000</v>
      </c>
      <c r="F634" s="49">
        <f t="shared" si="79"/>
        <v>0</v>
      </c>
      <c r="G634" s="49">
        <f t="shared" si="80"/>
        <v>633</v>
      </c>
      <c r="H634" s="48">
        <f t="shared" si="78"/>
        <v>341</v>
      </c>
      <c r="I634" s="50">
        <f>IF($D634="-",0,'STOCK ITEMS'!N664)</f>
        <v>0</v>
      </c>
      <c r="J634" s="50">
        <f>IF($D634="-",0,'STOCK ITEMS'!O664)</f>
        <v>0</v>
      </c>
      <c r="K634" s="50">
        <f>IF($D634="-",0,'STOCK ITEMS'!P664)</f>
        <v>0</v>
      </c>
      <c r="L634" s="51">
        <f>IF($D634="-",0,'STOCK ITEMS'!B664)</f>
        <v>0</v>
      </c>
      <c r="M634" s="48" t="str">
        <f t="shared" si="81"/>
        <v>-</v>
      </c>
      <c r="N634" s="48">
        <f t="shared" si="82"/>
        <v>0</v>
      </c>
    </row>
    <row r="635" spans="1:14" x14ac:dyDescent="0.25">
      <c r="A635" s="52">
        <v>634</v>
      </c>
      <c r="B635" s="48" t="s">
        <v>2</v>
      </c>
      <c r="C635" s="48" t="s">
        <v>2</v>
      </c>
      <c r="D635" s="13" t="s">
        <v>2</v>
      </c>
      <c r="E635" s="133">
        <v>1020000</v>
      </c>
      <c r="F635" s="49">
        <f t="shared" si="79"/>
        <v>0</v>
      </c>
      <c r="G635" s="49">
        <f t="shared" si="80"/>
        <v>634</v>
      </c>
      <c r="H635" s="48">
        <f t="shared" si="78"/>
        <v>340</v>
      </c>
      <c r="I635" s="50">
        <f>IF($D635="-",0,'STOCK ITEMS'!N665)</f>
        <v>0</v>
      </c>
      <c r="J635" s="50">
        <f>IF($D635="-",0,'STOCK ITEMS'!O665)</f>
        <v>0</v>
      </c>
      <c r="K635" s="50">
        <f>IF($D635="-",0,'STOCK ITEMS'!P665)</f>
        <v>0</v>
      </c>
      <c r="L635" s="51">
        <f>IF($D635="-",0,'STOCK ITEMS'!B665)</f>
        <v>0</v>
      </c>
      <c r="M635" s="48" t="str">
        <f t="shared" si="81"/>
        <v>-</v>
      </c>
      <c r="N635" s="48">
        <f t="shared" si="82"/>
        <v>0</v>
      </c>
    </row>
    <row r="636" spans="1:14" x14ac:dyDescent="0.25">
      <c r="A636" s="52">
        <v>635</v>
      </c>
      <c r="B636" s="48" t="s">
        <v>2</v>
      </c>
      <c r="C636" s="48" t="s">
        <v>2</v>
      </c>
      <c r="D636" s="13" t="s">
        <v>2</v>
      </c>
      <c r="E636" s="133">
        <v>1017000</v>
      </c>
      <c r="F636" s="49">
        <f t="shared" si="79"/>
        <v>0</v>
      </c>
      <c r="G636" s="49">
        <f t="shared" si="80"/>
        <v>635</v>
      </c>
      <c r="H636" s="48">
        <f t="shared" si="78"/>
        <v>339</v>
      </c>
      <c r="I636" s="50">
        <f>IF($D636="-",0,'STOCK ITEMS'!N666)</f>
        <v>0</v>
      </c>
      <c r="J636" s="50">
        <f>IF($D636="-",0,'STOCK ITEMS'!O666)</f>
        <v>0</v>
      </c>
      <c r="K636" s="50">
        <f>IF($D636="-",0,'STOCK ITEMS'!P666)</f>
        <v>0</v>
      </c>
      <c r="L636" s="51">
        <f>IF($D636="-",0,'STOCK ITEMS'!B666)</f>
        <v>0</v>
      </c>
      <c r="M636" s="48" t="str">
        <f t="shared" si="81"/>
        <v>-</v>
      </c>
      <c r="N636" s="48">
        <f t="shared" si="82"/>
        <v>0</v>
      </c>
    </row>
    <row r="637" spans="1:14" x14ac:dyDescent="0.25">
      <c r="A637" s="52">
        <v>636</v>
      </c>
      <c r="B637" s="48" t="s">
        <v>2</v>
      </c>
      <c r="C637" s="48" t="s">
        <v>2</v>
      </c>
      <c r="D637" s="13" t="s">
        <v>2</v>
      </c>
      <c r="E637" s="133">
        <v>1014000</v>
      </c>
      <c r="F637" s="49">
        <f t="shared" si="79"/>
        <v>0</v>
      </c>
      <c r="G637" s="49">
        <f t="shared" si="80"/>
        <v>636</v>
      </c>
      <c r="H637" s="48">
        <f t="shared" si="78"/>
        <v>338</v>
      </c>
      <c r="I637" s="50">
        <f>IF($D637="-",0,'STOCK ITEMS'!N667)</f>
        <v>0</v>
      </c>
      <c r="J637" s="50">
        <f>IF($D637="-",0,'STOCK ITEMS'!O667)</f>
        <v>0</v>
      </c>
      <c r="K637" s="50">
        <f>IF($D637="-",0,'STOCK ITEMS'!P667)</f>
        <v>0</v>
      </c>
      <c r="L637" s="51">
        <f>IF($D637="-",0,'STOCK ITEMS'!B667)</f>
        <v>0</v>
      </c>
      <c r="M637" s="48" t="str">
        <f t="shared" si="81"/>
        <v>-</v>
      </c>
      <c r="N637" s="48">
        <f t="shared" si="82"/>
        <v>0</v>
      </c>
    </row>
    <row r="638" spans="1:14" x14ac:dyDescent="0.25">
      <c r="A638" s="52">
        <v>637</v>
      </c>
      <c r="B638" s="48" t="s">
        <v>2</v>
      </c>
      <c r="C638" s="48" t="s">
        <v>2</v>
      </c>
      <c r="D638" s="13" t="s">
        <v>2</v>
      </c>
      <c r="E638" s="133">
        <v>1011000</v>
      </c>
      <c r="F638" s="49">
        <f t="shared" si="79"/>
        <v>0</v>
      </c>
      <c r="G638" s="49">
        <f t="shared" si="80"/>
        <v>637</v>
      </c>
      <c r="H638" s="48">
        <f t="shared" si="78"/>
        <v>337</v>
      </c>
      <c r="I638" s="50">
        <f>IF($D638="-",0,'STOCK ITEMS'!N668)</f>
        <v>0</v>
      </c>
      <c r="J638" s="50">
        <f>IF($D638="-",0,'STOCK ITEMS'!O668)</f>
        <v>0</v>
      </c>
      <c r="K638" s="50">
        <f>IF($D638="-",0,'STOCK ITEMS'!P668)</f>
        <v>0</v>
      </c>
      <c r="L638" s="51">
        <f>IF($D638="-",0,'STOCK ITEMS'!B668)</f>
        <v>0</v>
      </c>
      <c r="M638" s="48" t="str">
        <f t="shared" si="81"/>
        <v>-</v>
      </c>
      <c r="N638" s="48">
        <f t="shared" si="82"/>
        <v>0</v>
      </c>
    </row>
    <row r="639" spans="1:14" x14ac:dyDescent="0.25">
      <c r="A639" s="52">
        <v>638</v>
      </c>
      <c r="B639" s="48" t="s">
        <v>2</v>
      </c>
      <c r="C639" s="48" t="s">
        <v>2</v>
      </c>
      <c r="D639" s="13" t="s">
        <v>2</v>
      </c>
      <c r="E639" s="133">
        <v>1008000</v>
      </c>
      <c r="F639" s="49">
        <f t="shared" si="79"/>
        <v>0</v>
      </c>
      <c r="G639" s="49">
        <f t="shared" si="80"/>
        <v>638</v>
      </c>
      <c r="H639" s="48">
        <f t="shared" si="78"/>
        <v>336</v>
      </c>
      <c r="I639" s="50">
        <f>IF($D639="-",0,'STOCK ITEMS'!N669)</f>
        <v>0</v>
      </c>
      <c r="J639" s="50">
        <f>IF($D639="-",0,'STOCK ITEMS'!O669)</f>
        <v>0</v>
      </c>
      <c r="K639" s="50">
        <f>IF($D639="-",0,'STOCK ITEMS'!P669)</f>
        <v>0</v>
      </c>
      <c r="L639" s="51">
        <f>IF($D639="-",0,'STOCK ITEMS'!B669)</f>
        <v>0</v>
      </c>
      <c r="M639" s="48" t="str">
        <f t="shared" si="81"/>
        <v>-</v>
      </c>
      <c r="N639" s="48">
        <f t="shared" si="82"/>
        <v>0</v>
      </c>
    </row>
    <row r="640" spans="1:14" x14ac:dyDescent="0.25">
      <c r="A640" s="52">
        <v>639</v>
      </c>
      <c r="B640" s="48" t="s">
        <v>2</v>
      </c>
      <c r="C640" s="48" t="s">
        <v>2</v>
      </c>
      <c r="D640" s="13" t="s">
        <v>2</v>
      </c>
      <c r="E640" s="133">
        <v>1005000</v>
      </c>
      <c r="F640" s="49">
        <f t="shared" si="79"/>
        <v>0</v>
      </c>
      <c r="G640" s="49">
        <f t="shared" si="80"/>
        <v>639</v>
      </c>
      <c r="H640" s="48">
        <f t="shared" si="78"/>
        <v>335</v>
      </c>
      <c r="I640" s="50">
        <f>IF($D640="-",0,'STOCK ITEMS'!N670)</f>
        <v>0</v>
      </c>
      <c r="J640" s="50">
        <f>IF($D640="-",0,'STOCK ITEMS'!O670)</f>
        <v>0</v>
      </c>
      <c r="K640" s="50">
        <f>IF($D640="-",0,'STOCK ITEMS'!P670)</f>
        <v>0</v>
      </c>
      <c r="L640" s="51">
        <f>IF($D640="-",0,'STOCK ITEMS'!B670)</f>
        <v>0</v>
      </c>
      <c r="M640" s="48" t="str">
        <f t="shared" si="81"/>
        <v>-</v>
      </c>
      <c r="N640" s="48">
        <f t="shared" si="82"/>
        <v>0</v>
      </c>
    </row>
    <row r="641" spans="1:14" x14ac:dyDescent="0.25">
      <c r="A641" s="52">
        <v>640</v>
      </c>
      <c r="B641" s="48" t="s">
        <v>2</v>
      </c>
      <c r="C641" s="48" t="s">
        <v>2</v>
      </c>
      <c r="D641" s="13" t="s">
        <v>2</v>
      </c>
      <c r="E641" s="133">
        <v>1002000</v>
      </c>
      <c r="F641" s="49">
        <f t="shared" si="79"/>
        <v>0</v>
      </c>
      <c r="G641" s="49">
        <f t="shared" si="80"/>
        <v>640</v>
      </c>
      <c r="H641" s="48">
        <f t="shared" si="78"/>
        <v>334</v>
      </c>
      <c r="I641" s="50">
        <f>IF($D641="-",0,'STOCK ITEMS'!N671)</f>
        <v>0</v>
      </c>
      <c r="J641" s="50">
        <f>IF($D641="-",0,'STOCK ITEMS'!O671)</f>
        <v>0</v>
      </c>
      <c r="K641" s="50">
        <f>IF($D641="-",0,'STOCK ITEMS'!P671)</f>
        <v>0</v>
      </c>
      <c r="L641" s="51">
        <f>IF($D641="-",0,'STOCK ITEMS'!B671)</f>
        <v>0</v>
      </c>
      <c r="M641" s="48" t="str">
        <f t="shared" si="81"/>
        <v>-</v>
      </c>
      <c r="N641" s="48">
        <f t="shared" si="82"/>
        <v>0</v>
      </c>
    </row>
    <row r="642" spans="1:14" x14ac:dyDescent="0.25">
      <c r="A642" s="52">
        <v>641</v>
      </c>
      <c r="B642" s="48" t="s">
        <v>2</v>
      </c>
      <c r="C642" s="48" t="s">
        <v>2</v>
      </c>
      <c r="D642" s="13" t="s">
        <v>2</v>
      </c>
      <c r="E642" s="133">
        <v>999000</v>
      </c>
      <c r="F642" s="49">
        <f t="shared" si="79"/>
        <v>0</v>
      </c>
      <c r="G642" s="49">
        <f t="shared" si="80"/>
        <v>641</v>
      </c>
      <c r="H642" s="48">
        <f t="shared" si="78"/>
        <v>333</v>
      </c>
      <c r="I642" s="50">
        <f>IF($D642="-",0,'STOCK ITEMS'!N672)</f>
        <v>0</v>
      </c>
      <c r="J642" s="50">
        <f>IF($D642="-",0,'STOCK ITEMS'!O672)</f>
        <v>0</v>
      </c>
      <c r="K642" s="50">
        <f>IF($D642="-",0,'STOCK ITEMS'!P672)</f>
        <v>0</v>
      </c>
      <c r="L642" s="51">
        <f>IF($D642="-",0,'STOCK ITEMS'!B672)</f>
        <v>0</v>
      </c>
      <c r="M642" s="48" t="str">
        <f t="shared" si="81"/>
        <v>-</v>
      </c>
      <c r="N642" s="48">
        <f t="shared" si="82"/>
        <v>0</v>
      </c>
    </row>
    <row r="643" spans="1:14" x14ac:dyDescent="0.25">
      <c r="A643" s="52">
        <v>642</v>
      </c>
      <c r="B643" s="48" t="s">
        <v>2</v>
      </c>
      <c r="C643" s="48" t="s">
        <v>2</v>
      </c>
      <c r="D643" s="13" t="s">
        <v>2</v>
      </c>
      <c r="E643" s="133">
        <v>996000</v>
      </c>
      <c r="F643" s="49">
        <f t="shared" si="79"/>
        <v>0</v>
      </c>
      <c r="G643" s="49">
        <f t="shared" si="80"/>
        <v>642</v>
      </c>
      <c r="H643" s="48">
        <f t="shared" si="78"/>
        <v>332</v>
      </c>
      <c r="I643" s="50">
        <f>IF($D643="-",0,'STOCK ITEMS'!N673)</f>
        <v>0</v>
      </c>
      <c r="J643" s="50">
        <f>IF($D643="-",0,'STOCK ITEMS'!O673)</f>
        <v>0</v>
      </c>
      <c r="K643" s="50">
        <f>IF($D643="-",0,'STOCK ITEMS'!P673)</f>
        <v>0</v>
      </c>
      <c r="L643" s="51">
        <f>IF($D643="-",0,'STOCK ITEMS'!B673)</f>
        <v>0</v>
      </c>
      <c r="M643" s="48" t="str">
        <f t="shared" si="81"/>
        <v>-</v>
      </c>
      <c r="N643" s="48">
        <f t="shared" si="82"/>
        <v>0</v>
      </c>
    </row>
    <row r="644" spans="1:14" x14ac:dyDescent="0.25">
      <c r="A644" s="52">
        <v>643</v>
      </c>
      <c r="B644" s="48" t="s">
        <v>2</v>
      </c>
      <c r="C644" s="48" t="s">
        <v>2</v>
      </c>
      <c r="D644" s="13" t="s">
        <v>2</v>
      </c>
      <c r="E644" s="133">
        <v>993000</v>
      </c>
      <c r="F644" s="49">
        <f t="shared" si="79"/>
        <v>0</v>
      </c>
      <c r="G644" s="49">
        <f t="shared" si="80"/>
        <v>643</v>
      </c>
      <c r="H644" s="48">
        <f t="shared" si="78"/>
        <v>331</v>
      </c>
      <c r="I644" s="50">
        <f>IF($D644="-",0,'STOCK ITEMS'!N674)</f>
        <v>0</v>
      </c>
      <c r="J644" s="50">
        <f>IF($D644="-",0,'STOCK ITEMS'!O674)</f>
        <v>0</v>
      </c>
      <c r="K644" s="50">
        <f>IF($D644="-",0,'STOCK ITEMS'!P674)</f>
        <v>0</v>
      </c>
      <c r="L644" s="51">
        <f>IF($D644="-",0,'STOCK ITEMS'!B674)</f>
        <v>0</v>
      </c>
      <c r="M644" s="48" t="str">
        <f t="shared" si="81"/>
        <v>-</v>
      </c>
      <c r="N644" s="48">
        <f t="shared" si="82"/>
        <v>0</v>
      </c>
    </row>
    <row r="645" spans="1:14" x14ac:dyDescent="0.25">
      <c r="A645" s="52">
        <v>644</v>
      </c>
      <c r="B645" s="48" t="s">
        <v>2</v>
      </c>
      <c r="C645" s="48" t="s">
        <v>2</v>
      </c>
      <c r="D645" s="13" t="s">
        <v>2</v>
      </c>
      <c r="E645" s="133">
        <v>990000</v>
      </c>
      <c r="F645" s="49">
        <f t="shared" si="79"/>
        <v>0</v>
      </c>
      <c r="G645" s="49">
        <f t="shared" si="80"/>
        <v>644</v>
      </c>
      <c r="H645" s="48">
        <f t="shared" si="78"/>
        <v>330</v>
      </c>
      <c r="I645" s="50">
        <f>IF($D645="-",0,'STOCK ITEMS'!N675)</f>
        <v>0</v>
      </c>
      <c r="J645" s="50">
        <f>IF($D645="-",0,'STOCK ITEMS'!O675)</f>
        <v>0</v>
      </c>
      <c r="K645" s="50">
        <f>IF($D645="-",0,'STOCK ITEMS'!P675)</f>
        <v>0</v>
      </c>
      <c r="L645" s="51">
        <f>IF($D645="-",0,'STOCK ITEMS'!B675)</f>
        <v>0</v>
      </c>
      <c r="M645" s="48" t="str">
        <f t="shared" si="81"/>
        <v>-</v>
      </c>
      <c r="N645" s="48">
        <f t="shared" si="82"/>
        <v>0</v>
      </c>
    </row>
    <row r="646" spans="1:14" x14ac:dyDescent="0.25">
      <c r="A646" s="52">
        <v>645</v>
      </c>
      <c r="B646" s="48" t="s">
        <v>2</v>
      </c>
      <c r="C646" s="48" t="s">
        <v>2</v>
      </c>
      <c r="D646" s="13" t="s">
        <v>2</v>
      </c>
      <c r="E646" s="133">
        <v>987000</v>
      </c>
      <c r="F646" s="49">
        <f t="shared" si="79"/>
        <v>0</v>
      </c>
      <c r="G646" s="49">
        <f t="shared" si="80"/>
        <v>645</v>
      </c>
      <c r="H646" s="48">
        <f t="shared" si="78"/>
        <v>329</v>
      </c>
      <c r="I646" s="50">
        <f>IF($D646="-",0,'STOCK ITEMS'!N676)</f>
        <v>0</v>
      </c>
      <c r="J646" s="50">
        <f>IF($D646="-",0,'STOCK ITEMS'!O676)</f>
        <v>0</v>
      </c>
      <c r="K646" s="50">
        <f>IF($D646="-",0,'STOCK ITEMS'!P676)</f>
        <v>0</v>
      </c>
      <c r="L646" s="51">
        <f>IF($D646="-",0,'STOCK ITEMS'!B676)</f>
        <v>0</v>
      </c>
      <c r="M646" s="48" t="str">
        <f t="shared" si="81"/>
        <v>-</v>
      </c>
      <c r="N646" s="48">
        <f t="shared" si="82"/>
        <v>0</v>
      </c>
    </row>
    <row r="647" spans="1:14" x14ac:dyDescent="0.25">
      <c r="A647" s="52">
        <v>646</v>
      </c>
      <c r="B647" s="48" t="s">
        <v>2</v>
      </c>
      <c r="C647" s="48" t="s">
        <v>2</v>
      </c>
      <c r="D647" s="13" t="s">
        <v>2</v>
      </c>
      <c r="E647" s="133">
        <v>984000</v>
      </c>
      <c r="F647" s="49">
        <f t="shared" si="79"/>
        <v>0</v>
      </c>
      <c r="G647" s="49">
        <f t="shared" si="80"/>
        <v>646</v>
      </c>
      <c r="H647" s="48">
        <f t="shared" si="78"/>
        <v>328</v>
      </c>
      <c r="I647" s="50">
        <f>IF($D647="-",0,'STOCK ITEMS'!N677)</f>
        <v>0</v>
      </c>
      <c r="J647" s="50">
        <f>IF($D647="-",0,'STOCK ITEMS'!O677)</f>
        <v>0</v>
      </c>
      <c r="K647" s="50">
        <f>IF($D647="-",0,'STOCK ITEMS'!P677)</f>
        <v>0</v>
      </c>
      <c r="L647" s="51">
        <f>IF($D647="-",0,'STOCK ITEMS'!B677)</f>
        <v>0</v>
      </c>
      <c r="M647" s="48" t="str">
        <f t="shared" si="81"/>
        <v>-</v>
      </c>
      <c r="N647" s="48">
        <f t="shared" si="82"/>
        <v>0</v>
      </c>
    </row>
    <row r="648" spans="1:14" x14ac:dyDescent="0.25">
      <c r="A648" s="52">
        <v>647</v>
      </c>
      <c r="B648" s="48" t="s">
        <v>2</v>
      </c>
      <c r="C648" s="48" t="s">
        <v>2</v>
      </c>
      <c r="D648" s="13" t="s">
        <v>2</v>
      </c>
      <c r="E648" s="133">
        <v>981000</v>
      </c>
      <c r="F648" s="49">
        <f t="shared" si="79"/>
        <v>0</v>
      </c>
      <c r="G648" s="49">
        <f t="shared" si="80"/>
        <v>647</v>
      </c>
      <c r="H648" s="48">
        <f t="shared" si="78"/>
        <v>327</v>
      </c>
      <c r="I648" s="50">
        <f>IF($D648="-",0,'STOCK ITEMS'!N678)</f>
        <v>0</v>
      </c>
      <c r="J648" s="50">
        <f>IF($D648="-",0,'STOCK ITEMS'!O678)</f>
        <v>0</v>
      </c>
      <c r="K648" s="50">
        <f>IF($D648="-",0,'STOCK ITEMS'!P678)</f>
        <v>0</v>
      </c>
      <c r="L648" s="51">
        <f>IF($D648="-",0,'STOCK ITEMS'!B678)</f>
        <v>0</v>
      </c>
      <c r="M648" s="48" t="str">
        <f t="shared" si="81"/>
        <v>-</v>
      </c>
      <c r="N648" s="48">
        <f t="shared" si="82"/>
        <v>0</v>
      </c>
    </row>
    <row r="649" spans="1:14" x14ac:dyDescent="0.25">
      <c r="A649" s="52">
        <v>648</v>
      </c>
      <c r="B649" s="48" t="s">
        <v>2</v>
      </c>
      <c r="C649" s="48" t="s">
        <v>2</v>
      </c>
      <c r="D649" s="13" t="s">
        <v>2</v>
      </c>
      <c r="E649" s="133">
        <v>978000</v>
      </c>
      <c r="F649" s="49">
        <f t="shared" si="79"/>
        <v>0</v>
      </c>
      <c r="G649" s="49">
        <f t="shared" si="80"/>
        <v>648</v>
      </c>
      <c r="H649" s="48">
        <f t="shared" ref="H649:H712" si="83">RANK(G649,$G$2:$G$974,0)</f>
        <v>326</v>
      </c>
      <c r="I649" s="50">
        <f>IF($D649="-",0,'STOCK ITEMS'!N679)</f>
        <v>0</v>
      </c>
      <c r="J649" s="50">
        <f>IF($D649="-",0,'STOCK ITEMS'!O679)</f>
        <v>0</v>
      </c>
      <c r="K649" s="50">
        <f>IF($D649="-",0,'STOCK ITEMS'!P679)</f>
        <v>0</v>
      </c>
      <c r="L649" s="51">
        <f>IF($D649="-",0,'STOCK ITEMS'!B679)</f>
        <v>0</v>
      </c>
      <c r="M649" s="48" t="str">
        <f t="shared" si="81"/>
        <v>-</v>
      </c>
      <c r="N649" s="48">
        <f t="shared" si="82"/>
        <v>0</v>
      </c>
    </row>
    <row r="650" spans="1:14" x14ac:dyDescent="0.25">
      <c r="A650" s="52">
        <v>649</v>
      </c>
      <c r="B650" s="48" t="s">
        <v>2</v>
      </c>
      <c r="C650" s="48" t="s">
        <v>2</v>
      </c>
      <c r="D650" s="13" t="s">
        <v>2</v>
      </c>
      <c r="E650" s="133">
        <v>975000</v>
      </c>
      <c r="F650" s="49">
        <f t="shared" si="79"/>
        <v>0</v>
      </c>
      <c r="G650" s="49">
        <f t="shared" si="80"/>
        <v>649</v>
      </c>
      <c r="H650" s="48">
        <f t="shared" si="83"/>
        <v>325</v>
      </c>
      <c r="I650" s="50">
        <f>IF($D650="-",0,'STOCK ITEMS'!N680)</f>
        <v>0</v>
      </c>
      <c r="J650" s="50">
        <f>IF($D650="-",0,'STOCK ITEMS'!O680)</f>
        <v>0</v>
      </c>
      <c r="K650" s="50">
        <f>IF($D650="-",0,'STOCK ITEMS'!P680)</f>
        <v>0</v>
      </c>
      <c r="L650" s="51">
        <f>IF($D650="-",0,'STOCK ITEMS'!B680)</f>
        <v>0</v>
      </c>
      <c r="M650" s="48" t="str">
        <f t="shared" si="81"/>
        <v>-</v>
      </c>
      <c r="N650" s="48">
        <f t="shared" si="82"/>
        <v>0</v>
      </c>
    </row>
    <row r="651" spans="1:14" x14ac:dyDescent="0.25">
      <c r="A651" s="52">
        <v>650</v>
      </c>
      <c r="B651" s="48" t="s">
        <v>2</v>
      </c>
      <c r="C651" s="48" t="s">
        <v>2</v>
      </c>
      <c r="D651" s="13" t="s">
        <v>2</v>
      </c>
      <c r="E651" s="133">
        <v>972000</v>
      </c>
      <c r="F651" s="49">
        <f t="shared" si="79"/>
        <v>0</v>
      </c>
      <c r="G651" s="49">
        <f t="shared" si="80"/>
        <v>650</v>
      </c>
      <c r="H651" s="48">
        <f t="shared" si="83"/>
        <v>324</v>
      </c>
      <c r="I651" s="50">
        <f>IF($D651="-",0,'STOCK ITEMS'!N681)</f>
        <v>0</v>
      </c>
      <c r="J651" s="50">
        <f>IF($D651="-",0,'STOCK ITEMS'!O681)</f>
        <v>0</v>
      </c>
      <c r="K651" s="50">
        <f>IF($D651="-",0,'STOCK ITEMS'!P681)</f>
        <v>0</v>
      </c>
      <c r="L651" s="51">
        <f>IF($D651="-",0,'STOCK ITEMS'!B681)</f>
        <v>0</v>
      </c>
      <c r="M651" s="48" t="str">
        <f t="shared" si="81"/>
        <v>-</v>
      </c>
      <c r="N651" s="48">
        <f t="shared" si="82"/>
        <v>0</v>
      </c>
    </row>
    <row r="652" spans="1:14" x14ac:dyDescent="0.25">
      <c r="A652" s="52">
        <v>651</v>
      </c>
      <c r="B652" s="48" t="s">
        <v>2</v>
      </c>
      <c r="C652" s="48" t="s">
        <v>2</v>
      </c>
      <c r="D652" s="13" t="s">
        <v>2</v>
      </c>
      <c r="E652" s="133">
        <v>969000</v>
      </c>
      <c r="F652" s="49">
        <f t="shared" si="79"/>
        <v>0</v>
      </c>
      <c r="G652" s="49">
        <f t="shared" si="80"/>
        <v>651</v>
      </c>
      <c r="H652" s="48">
        <f t="shared" si="83"/>
        <v>323</v>
      </c>
      <c r="I652" s="50">
        <f>IF($D652="-",0,'STOCK ITEMS'!N682)</f>
        <v>0</v>
      </c>
      <c r="J652" s="50">
        <f>IF($D652="-",0,'STOCK ITEMS'!O682)</f>
        <v>0</v>
      </c>
      <c r="K652" s="50">
        <f>IF($D652="-",0,'STOCK ITEMS'!P682)</f>
        <v>0</v>
      </c>
      <c r="L652" s="51">
        <f>IF($D652="-",0,'STOCK ITEMS'!B682)</f>
        <v>0</v>
      </c>
      <c r="M652" s="48" t="str">
        <f t="shared" si="81"/>
        <v>-</v>
      </c>
      <c r="N652" s="48">
        <f t="shared" si="82"/>
        <v>0</v>
      </c>
    </row>
    <row r="653" spans="1:14" x14ac:dyDescent="0.25">
      <c r="A653" s="52">
        <v>652</v>
      </c>
      <c r="B653" s="48" t="s">
        <v>2</v>
      </c>
      <c r="C653" s="48" t="s">
        <v>2</v>
      </c>
      <c r="D653" s="13" t="s">
        <v>2</v>
      </c>
      <c r="E653" s="133">
        <v>966000</v>
      </c>
      <c r="F653" s="49">
        <f t="shared" si="79"/>
        <v>0</v>
      </c>
      <c r="G653" s="49">
        <f t="shared" si="80"/>
        <v>652</v>
      </c>
      <c r="H653" s="48">
        <f t="shared" si="83"/>
        <v>322</v>
      </c>
      <c r="I653" s="50">
        <f>IF($D653="-",0,'STOCK ITEMS'!N683)</f>
        <v>0</v>
      </c>
      <c r="J653" s="50">
        <f>IF($D653="-",0,'STOCK ITEMS'!O683)</f>
        <v>0</v>
      </c>
      <c r="K653" s="50">
        <f>IF($D653="-",0,'STOCK ITEMS'!P683)</f>
        <v>0</v>
      </c>
      <c r="L653" s="51">
        <f>IF($D653="-",0,'STOCK ITEMS'!B683)</f>
        <v>0</v>
      </c>
      <c r="M653" s="48" t="str">
        <f t="shared" si="81"/>
        <v>-</v>
      </c>
      <c r="N653" s="48">
        <f t="shared" si="82"/>
        <v>0</v>
      </c>
    </row>
    <row r="654" spans="1:14" x14ac:dyDescent="0.25">
      <c r="A654" s="52">
        <v>653</v>
      </c>
      <c r="B654" s="48" t="s">
        <v>2</v>
      </c>
      <c r="C654" s="48" t="s">
        <v>2</v>
      </c>
      <c r="D654" s="13" t="s">
        <v>2</v>
      </c>
      <c r="E654" s="133">
        <v>963000</v>
      </c>
      <c r="F654" s="49">
        <f t="shared" si="79"/>
        <v>0</v>
      </c>
      <c r="G654" s="49">
        <f t="shared" si="80"/>
        <v>653</v>
      </c>
      <c r="H654" s="48">
        <f t="shared" si="83"/>
        <v>321</v>
      </c>
      <c r="I654" s="50">
        <f>IF($D654="-",0,'STOCK ITEMS'!N684)</f>
        <v>0</v>
      </c>
      <c r="J654" s="50">
        <f>IF($D654="-",0,'STOCK ITEMS'!O684)</f>
        <v>0</v>
      </c>
      <c r="K654" s="50">
        <f>IF($D654="-",0,'STOCK ITEMS'!P684)</f>
        <v>0</v>
      </c>
      <c r="L654" s="51">
        <f>IF($D654="-",0,'STOCK ITEMS'!B684)</f>
        <v>0</v>
      </c>
      <c r="M654" s="48" t="str">
        <f t="shared" si="81"/>
        <v>-</v>
      </c>
      <c r="N654" s="48">
        <f t="shared" si="82"/>
        <v>0</v>
      </c>
    </row>
    <row r="655" spans="1:14" x14ac:dyDescent="0.25">
      <c r="A655" s="52">
        <v>654</v>
      </c>
      <c r="B655" s="48" t="s">
        <v>2</v>
      </c>
      <c r="C655" s="48" t="s">
        <v>2</v>
      </c>
      <c r="D655" s="13" t="s">
        <v>2</v>
      </c>
      <c r="E655" s="133">
        <v>960000</v>
      </c>
      <c r="F655" s="49">
        <f t="shared" si="79"/>
        <v>0</v>
      </c>
      <c r="G655" s="49">
        <f t="shared" si="80"/>
        <v>654</v>
      </c>
      <c r="H655" s="48">
        <f t="shared" si="83"/>
        <v>320</v>
      </c>
      <c r="I655" s="50">
        <f>IF($D655="-",0,'STOCK ITEMS'!N685)</f>
        <v>0</v>
      </c>
      <c r="J655" s="50">
        <f>IF($D655="-",0,'STOCK ITEMS'!O685)</f>
        <v>0</v>
      </c>
      <c r="K655" s="50">
        <f>IF($D655="-",0,'STOCK ITEMS'!P685)</f>
        <v>0</v>
      </c>
      <c r="L655" s="51">
        <f>IF($D655="-",0,'STOCK ITEMS'!B685)</f>
        <v>0</v>
      </c>
      <c r="M655" s="48" t="str">
        <f t="shared" si="81"/>
        <v>-</v>
      </c>
      <c r="N655" s="48">
        <f t="shared" si="82"/>
        <v>0</v>
      </c>
    </row>
    <row r="656" spans="1:14" x14ac:dyDescent="0.25">
      <c r="A656" s="52">
        <v>655</v>
      </c>
      <c r="B656" s="48" t="s">
        <v>2</v>
      </c>
      <c r="C656" s="48" t="s">
        <v>2</v>
      </c>
      <c r="D656" s="13" t="s">
        <v>2</v>
      </c>
      <c r="E656" s="133">
        <v>957000</v>
      </c>
      <c r="F656" s="49">
        <f t="shared" si="79"/>
        <v>0</v>
      </c>
      <c r="G656" s="49">
        <f t="shared" si="80"/>
        <v>655</v>
      </c>
      <c r="H656" s="48">
        <f t="shared" si="83"/>
        <v>319</v>
      </c>
      <c r="I656" s="50">
        <f>IF($D656="-",0,'STOCK ITEMS'!N686)</f>
        <v>0</v>
      </c>
      <c r="J656" s="50">
        <f>IF($D656="-",0,'STOCK ITEMS'!O686)</f>
        <v>0</v>
      </c>
      <c r="K656" s="50">
        <f>IF($D656="-",0,'STOCK ITEMS'!P686)</f>
        <v>0</v>
      </c>
      <c r="L656" s="51">
        <f>IF($D656="-",0,'STOCK ITEMS'!B686)</f>
        <v>0</v>
      </c>
      <c r="M656" s="48" t="str">
        <f t="shared" si="81"/>
        <v>-</v>
      </c>
      <c r="N656" s="48">
        <f t="shared" si="82"/>
        <v>0</v>
      </c>
    </row>
    <row r="657" spans="1:14" x14ac:dyDescent="0.25">
      <c r="A657" s="52">
        <v>656</v>
      </c>
      <c r="B657" s="48" t="s">
        <v>2</v>
      </c>
      <c r="C657" s="48" t="s">
        <v>2</v>
      </c>
      <c r="D657" s="13" t="s">
        <v>2</v>
      </c>
      <c r="E657" s="133">
        <v>954000</v>
      </c>
      <c r="F657" s="49">
        <f t="shared" si="79"/>
        <v>0</v>
      </c>
      <c r="G657" s="49">
        <f t="shared" si="80"/>
        <v>656</v>
      </c>
      <c r="H657" s="48">
        <f t="shared" si="83"/>
        <v>318</v>
      </c>
      <c r="I657" s="50">
        <f>IF($D657="-",0,'STOCK ITEMS'!N687)</f>
        <v>0</v>
      </c>
      <c r="J657" s="50">
        <f>IF($D657="-",0,'STOCK ITEMS'!O687)</f>
        <v>0</v>
      </c>
      <c r="K657" s="50">
        <f>IF($D657="-",0,'STOCK ITEMS'!P687)</f>
        <v>0</v>
      </c>
      <c r="L657" s="51">
        <f>IF($D657="-",0,'STOCK ITEMS'!B687)</f>
        <v>0</v>
      </c>
      <c r="M657" s="48" t="str">
        <f t="shared" si="81"/>
        <v>-</v>
      </c>
      <c r="N657" s="48">
        <f t="shared" si="82"/>
        <v>0</v>
      </c>
    </row>
    <row r="658" spans="1:14" x14ac:dyDescent="0.25">
      <c r="A658" s="52">
        <v>657</v>
      </c>
      <c r="B658" s="48" t="s">
        <v>2</v>
      </c>
      <c r="C658" s="48" t="s">
        <v>2</v>
      </c>
      <c r="D658" s="13" t="s">
        <v>2</v>
      </c>
      <c r="E658" s="133">
        <v>951000</v>
      </c>
      <c r="F658" s="49">
        <f t="shared" si="79"/>
        <v>0</v>
      </c>
      <c r="G658" s="49">
        <f t="shared" si="80"/>
        <v>657</v>
      </c>
      <c r="H658" s="48">
        <f t="shared" si="83"/>
        <v>317</v>
      </c>
      <c r="I658" s="50">
        <f>IF($D658="-",0,'STOCK ITEMS'!N688)</f>
        <v>0</v>
      </c>
      <c r="J658" s="50">
        <f>IF($D658="-",0,'STOCK ITEMS'!O688)</f>
        <v>0</v>
      </c>
      <c r="K658" s="50">
        <f>IF($D658="-",0,'STOCK ITEMS'!P688)</f>
        <v>0</v>
      </c>
      <c r="L658" s="51">
        <f>IF($D658="-",0,'STOCK ITEMS'!B688)</f>
        <v>0</v>
      </c>
      <c r="M658" s="48" t="str">
        <f t="shared" si="81"/>
        <v>-</v>
      </c>
      <c r="N658" s="48">
        <f t="shared" si="82"/>
        <v>0</v>
      </c>
    </row>
    <row r="659" spans="1:14" x14ac:dyDescent="0.25">
      <c r="A659" s="52">
        <v>658</v>
      </c>
      <c r="B659" s="48" t="s">
        <v>2</v>
      </c>
      <c r="C659" s="48" t="s">
        <v>2</v>
      </c>
      <c r="D659" s="13" t="s">
        <v>2</v>
      </c>
      <c r="E659" s="133">
        <v>948000</v>
      </c>
      <c r="F659" s="49">
        <f t="shared" si="79"/>
        <v>0</v>
      </c>
      <c r="G659" s="49">
        <f t="shared" si="80"/>
        <v>658</v>
      </c>
      <c r="H659" s="48">
        <f t="shared" si="83"/>
        <v>316</v>
      </c>
      <c r="I659" s="50">
        <f>IF($D659="-",0,'STOCK ITEMS'!N689)</f>
        <v>0</v>
      </c>
      <c r="J659" s="50">
        <f>IF($D659="-",0,'STOCK ITEMS'!O689)</f>
        <v>0</v>
      </c>
      <c r="K659" s="50">
        <f>IF($D659="-",0,'STOCK ITEMS'!P689)</f>
        <v>0</v>
      </c>
      <c r="L659" s="51">
        <f>IF($D659="-",0,'STOCK ITEMS'!B689)</f>
        <v>0</v>
      </c>
      <c r="M659" s="48" t="str">
        <f t="shared" si="81"/>
        <v>-</v>
      </c>
      <c r="N659" s="48">
        <f t="shared" si="82"/>
        <v>0</v>
      </c>
    </row>
    <row r="660" spans="1:14" x14ac:dyDescent="0.25">
      <c r="A660" s="52">
        <v>659</v>
      </c>
      <c r="B660" s="48" t="s">
        <v>2</v>
      </c>
      <c r="C660" s="48" t="s">
        <v>2</v>
      </c>
      <c r="D660" s="13" t="s">
        <v>2</v>
      </c>
      <c r="E660" s="133">
        <v>945000</v>
      </c>
      <c r="F660" s="49">
        <f t="shared" si="79"/>
        <v>0</v>
      </c>
      <c r="G660" s="49">
        <f t="shared" si="80"/>
        <v>659</v>
      </c>
      <c r="H660" s="48">
        <f t="shared" si="83"/>
        <v>315</v>
      </c>
      <c r="I660" s="50">
        <f>IF($D660="-",0,'STOCK ITEMS'!N690)</f>
        <v>0</v>
      </c>
      <c r="J660" s="50">
        <f>IF($D660="-",0,'STOCK ITEMS'!O690)</f>
        <v>0</v>
      </c>
      <c r="K660" s="50">
        <f>IF($D660="-",0,'STOCK ITEMS'!P690)</f>
        <v>0</v>
      </c>
      <c r="L660" s="51">
        <f>IF($D660="-",0,'STOCK ITEMS'!B690)</f>
        <v>0</v>
      </c>
      <c r="M660" s="48" t="str">
        <f t="shared" si="81"/>
        <v>-</v>
      </c>
      <c r="N660" s="48">
        <f t="shared" si="82"/>
        <v>0</v>
      </c>
    </row>
    <row r="661" spans="1:14" x14ac:dyDescent="0.25">
      <c r="A661" s="52">
        <v>660</v>
      </c>
      <c r="B661" s="48" t="s">
        <v>2</v>
      </c>
      <c r="C661" s="48" t="s">
        <v>2</v>
      </c>
      <c r="D661" s="13" t="s">
        <v>2</v>
      </c>
      <c r="E661" s="133">
        <v>942000</v>
      </c>
      <c r="F661" s="49">
        <f t="shared" si="79"/>
        <v>0</v>
      </c>
      <c r="G661" s="49">
        <f t="shared" si="80"/>
        <v>660</v>
      </c>
      <c r="H661" s="48">
        <f t="shared" si="83"/>
        <v>314</v>
      </c>
      <c r="I661" s="50">
        <f>IF($D661="-",0,'STOCK ITEMS'!N691)</f>
        <v>0</v>
      </c>
      <c r="J661" s="50">
        <f>IF($D661="-",0,'STOCK ITEMS'!O691)</f>
        <v>0</v>
      </c>
      <c r="K661" s="50">
        <f>IF($D661="-",0,'STOCK ITEMS'!P691)</f>
        <v>0</v>
      </c>
      <c r="L661" s="51">
        <f>IF($D661="-",0,'STOCK ITEMS'!B691)</f>
        <v>0</v>
      </c>
      <c r="M661" s="48" t="str">
        <f t="shared" si="81"/>
        <v>-</v>
      </c>
      <c r="N661" s="48">
        <f t="shared" si="82"/>
        <v>0</v>
      </c>
    </row>
    <row r="662" spans="1:14" x14ac:dyDescent="0.25">
      <c r="A662" s="52">
        <v>661</v>
      </c>
      <c r="B662" s="48" t="s">
        <v>2</v>
      </c>
      <c r="C662" s="48" t="s">
        <v>2</v>
      </c>
      <c r="D662" s="13" t="s">
        <v>2</v>
      </c>
      <c r="E662" s="133">
        <v>939000</v>
      </c>
      <c r="F662" s="49">
        <f t="shared" si="79"/>
        <v>0</v>
      </c>
      <c r="G662" s="49">
        <f t="shared" si="80"/>
        <v>661</v>
      </c>
      <c r="H662" s="48">
        <f t="shared" si="83"/>
        <v>313</v>
      </c>
      <c r="I662" s="50">
        <f>IF($D662="-",0,'STOCK ITEMS'!N692)</f>
        <v>0</v>
      </c>
      <c r="J662" s="50">
        <f>IF($D662="-",0,'STOCK ITEMS'!O692)</f>
        <v>0</v>
      </c>
      <c r="K662" s="50">
        <f>IF($D662="-",0,'STOCK ITEMS'!P692)</f>
        <v>0</v>
      </c>
      <c r="L662" s="51">
        <f>IF($D662="-",0,'STOCK ITEMS'!B692)</f>
        <v>0</v>
      </c>
      <c r="M662" s="48" t="str">
        <f t="shared" si="81"/>
        <v>-</v>
      </c>
      <c r="N662" s="48">
        <f t="shared" si="82"/>
        <v>0</v>
      </c>
    </row>
    <row r="663" spans="1:14" x14ac:dyDescent="0.25">
      <c r="A663" s="52">
        <v>662</v>
      </c>
      <c r="B663" s="48" t="s">
        <v>2</v>
      </c>
      <c r="C663" s="48" t="s">
        <v>2</v>
      </c>
      <c r="D663" s="13" t="s">
        <v>2</v>
      </c>
      <c r="E663" s="133">
        <v>936000</v>
      </c>
      <c r="F663" s="49">
        <f t="shared" si="79"/>
        <v>0</v>
      </c>
      <c r="G663" s="49">
        <f t="shared" si="80"/>
        <v>662</v>
      </c>
      <c r="H663" s="48">
        <f t="shared" si="83"/>
        <v>312</v>
      </c>
      <c r="I663" s="50">
        <f>IF($D663="-",0,'STOCK ITEMS'!N693)</f>
        <v>0</v>
      </c>
      <c r="J663" s="50">
        <f>IF($D663="-",0,'STOCK ITEMS'!O693)</f>
        <v>0</v>
      </c>
      <c r="K663" s="50">
        <f>IF($D663="-",0,'STOCK ITEMS'!P693)</f>
        <v>0</v>
      </c>
      <c r="L663" s="51">
        <f>IF($D663="-",0,'STOCK ITEMS'!B693)</f>
        <v>0</v>
      </c>
      <c r="M663" s="48" t="str">
        <f t="shared" si="81"/>
        <v>-</v>
      </c>
      <c r="N663" s="48">
        <f t="shared" si="82"/>
        <v>0</v>
      </c>
    </row>
    <row r="664" spans="1:14" x14ac:dyDescent="0.25">
      <c r="A664" s="52">
        <v>663</v>
      </c>
      <c r="B664" s="48" t="s">
        <v>2</v>
      </c>
      <c r="C664" s="48" t="s">
        <v>2</v>
      </c>
      <c r="D664" s="13" t="s">
        <v>2</v>
      </c>
      <c r="E664" s="133">
        <v>933000</v>
      </c>
      <c r="F664" s="49">
        <f t="shared" si="79"/>
        <v>0</v>
      </c>
      <c r="G664" s="49">
        <f t="shared" si="80"/>
        <v>663</v>
      </c>
      <c r="H664" s="48">
        <f t="shared" si="83"/>
        <v>311</v>
      </c>
      <c r="I664" s="50">
        <f>IF($D664="-",0,'STOCK ITEMS'!N694)</f>
        <v>0</v>
      </c>
      <c r="J664" s="50">
        <f>IF($D664="-",0,'STOCK ITEMS'!O694)</f>
        <v>0</v>
      </c>
      <c r="K664" s="50">
        <f>IF($D664="-",0,'STOCK ITEMS'!P694)</f>
        <v>0</v>
      </c>
      <c r="L664" s="51">
        <f>IF($D664="-",0,'STOCK ITEMS'!B694)</f>
        <v>0</v>
      </c>
      <c r="M664" s="48" t="str">
        <f t="shared" si="81"/>
        <v>-</v>
      </c>
      <c r="N664" s="48">
        <f t="shared" si="82"/>
        <v>0</v>
      </c>
    </row>
    <row r="665" spans="1:14" x14ac:dyDescent="0.25">
      <c r="A665" s="52">
        <v>664</v>
      </c>
      <c r="B665" s="48" t="s">
        <v>2</v>
      </c>
      <c r="C665" s="48" t="s">
        <v>2</v>
      </c>
      <c r="D665" s="13" t="s">
        <v>2</v>
      </c>
      <c r="E665" s="133">
        <v>930000</v>
      </c>
      <c r="F665" s="49">
        <f t="shared" si="79"/>
        <v>0</v>
      </c>
      <c r="G665" s="49">
        <f t="shared" si="80"/>
        <v>664</v>
      </c>
      <c r="H665" s="48">
        <f t="shared" si="83"/>
        <v>310</v>
      </c>
      <c r="I665" s="50">
        <f>IF($D665="-",0,'STOCK ITEMS'!N695)</f>
        <v>0</v>
      </c>
      <c r="J665" s="50">
        <f>IF($D665="-",0,'STOCK ITEMS'!O695)</f>
        <v>0</v>
      </c>
      <c r="K665" s="50">
        <f>IF($D665="-",0,'STOCK ITEMS'!P695)</f>
        <v>0</v>
      </c>
      <c r="L665" s="51">
        <f>IF($D665="-",0,'STOCK ITEMS'!B695)</f>
        <v>0</v>
      </c>
      <c r="M665" s="48" t="str">
        <f t="shared" si="81"/>
        <v>-</v>
      </c>
      <c r="N665" s="48">
        <f t="shared" si="82"/>
        <v>0</v>
      </c>
    </row>
    <row r="666" spans="1:14" x14ac:dyDescent="0.25">
      <c r="A666" s="52">
        <v>665</v>
      </c>
      <c r="B666" s="48" t="s">
        <v>2</v>
      </c>
      <c r="C666" s="48" t="s">
        <v>2</v>
      </c>
      <c r="D666" s="13" t="s">
        <v>2</v>
      </c>
      <c r="E666" s="133">
        <v>927000</v>
      </c>
      <c r="F666" s="49">
        <f t="shared" si="79"/>
        <v>0</v>
      </c>
      <c r="G666" s="49">
        <f t="shared" si="80"/>
        <v>665</v>
      </c>
      <c r="H666" s="48">
        <f t="shared" si="83"/>
        <v>309</v>
      </c>
      <c r="I666" s="50">
        <f>IF($D666="-",0,'STOCK ITEMS'!N696)</f>
        <v>0</v>
      </c>
      <c r="J666" s="50">
        <f>IF($D666="-",0,'STOCK ITEMS'!O696)</f>
        <v>0</v>
      </c>
      <c r="K666" s="50">
        <f>IF($D666="-",0,'STOCK ITEMS'!P696)</f>
        <v>0</v>
      </c>
      <c r="L666" s="51">
        <f>IF($D666="-",0,'STOCK ITEMS'!B696)</f>
        <v>0</v>
      </c>
      <c r="M666" s="48" t="str">
        <f t="shared" si="81"/>
        <v>-</v>
      </c>
      <c r="N666" s="48">
        <f t="shared" si="82"/>
        <v>0</v>
      </c>
    </row>
    <row r="667" spans="1:14" x14ac:dyDescent="0.25">
      <c r="A667" s="52">
        <v>666</v>
      </c>
      <c r="B667" s="48" t="s">
        <v>2</v>
      </c>
      <c r="C667" s="48" t="s">
        <v>2</v>
      </c>
      <c r="D667" s="13" t="s">
        <v>2</v>
      </c>
      <c r="E667" s="133">
        <v>924000</v>
      </c>
      <c r="F667" s="49">
        <f t="shared" si="79"/>
        <v>0</v>
      </c>
      <c r="G667" s="49">
        <f t="shared" si="80"/>
        <v>666</v>
      </c>
      <c r="H667" s="48">
        <f t="shared" si="83"/>
        <v>308</v>
      </c>
      <c r="I667" s="50">
        <f>IF($D667="-",0,'STOCK ITEMS'!N697)</f>
        <v>0</v>
      </c>
      <c r="J667" s="50">
        <f>IF($D667="-",0,'STOCK ITEMS'!O697)</f>
        <v>0</v>
      </c>
      <c r="K667" s="50">
        <f>IF($D667="-",0,'STOCK ITEMS'!P697)</f>
        <v>0</v>
      </c>
      <c r="L667" s="51">
        <f>IF($D667="-",0,'STOCK ITEMS'!B697)</f>
        <v>0</v>
      </c>
      <c r="M667" s="48" t="str">
        <f t="shared" si="81"/>
        <v>-</v>
      </c>
      <c r="N667" s="48">
        <f t="shared" si="82"/>
        <v>0</v>
      </c>
    </row>
    <row r="668" spans="1:14" x14ac:dyDescent="0.25">
      <c r="A668" s="52">
        <v>667</v>
      </c>
      <c r="B668" s="48" t="s">
        <v>2</v>
      </c>
      <c r="C668" s="48" t="s">
        <v>2</v>
      </c>
      <c r="D668" s="13" t="s">
        <v>2</v>
      </c>
      <c r="E668" s="133">
        <v>921000</v>
      </c>
      <c r="F668" s="49">
        <f t="shared" si="79"/>
        <v>0</v>
      </c>
      <c r="G668" s="49">
        <f t="shared" si="80"/>
        <v>667</v>
      </c>
      <c r="H668" s="48">
        <f t="shared" si="83"/>
        <v>307</v>
      </c>
      <c r="I668" s="50">
        <f>IF($D668="-",0,'STOCK ITEMS'!N698)</f>
        <v>0</v>
      </c>
      <c r="J668" s="50">
        <f>IF($D668="-",0,'STOCK ITEMS'!O698)</f>
        <v>0</v>
      </c>
      <c r="K668" s="50">
        <f>IF($D668="-",0,'STOCK ITEMS'!P698)</f>
        <v>0</v>
      </c>
      <c r="L668" s="51">
        <f>IF($D668="-",0,'STOCK ITEMS'!B698)</f>
        <v>0</v>
      </c>
      <c r="M668" s="48" t="str">
        <f t="shared" si="81"/>
        <v>-</v>
      </c>
      <c r="N668" s="48">
        <f t="shared" si="82"/>
        <v>0</v>
      </c>
    </row>
    <row r="669" spans="1:14" x14ac:dyDescent="0.25">
      <c r="A669" s="52">
        <v>668</v>
      </c>
      <c r="B669" s="48" t="s">
        <v>2</v>
      </c>
      <c r="C669" s="48" t="s">
        <v>2</v>
      </c>
      <c r="D669" s="13" t="s">
        <v>2</v>
      </c>
      <c r="E669" s="133">
        <v>918000</v>
      </c>
      <c r="F669" s="49">
        <f t="shared" si="79"/>
        <v>0</v>
      </c>
      <c r="G669" s="49">
        <f t="shared" si="80"/>
        <v>668</v>
      </c>
      <c r="H669" s="48">
        <f t="shared" si="83"/>
        <v>306</v>
      </c>
      <c r="I669" s="50">
        <f>IF($D669="-",0,'STOCK ITEMS'!N699)</f>
        <v>0</v>
      </c>
      <c r="J669" s="50">
        <f>IF($D669="-",0,'STOCK ITEMS'!O699)</f>
        <v>0</v>
      </c>
      <c r="K669" s="50">
        <f>IF($D669="-",0,'STOCK ITEMS'!P699)</f>
        <v>0</v>
      </c>
      <c r="L669" s="51">
        <f>IF($D669="-",0,'STOCK ITEMS'!B699)</f>
        <v>0</v>
      </c>
      <c r="M669" s="48" t="str">
        <f t="shared" si="81"/>
        <v>-</v>
      </c>
      <c r="N669" s="48">
        <f t="shared" si="82"/>
        <v>0</v>
      </c>
    </row>
    <row r="670" spans="1:14" x14ac:dyDescent="0.25">
      <c r="A670" s="52">
        <v>669</v>
      </c>
      <c r="B670" s="48" t="s">
        <v>2</v>
      </c>
      <c r="C670" s="48" t="s">
        <v>2</v>
      </c>
      <c r="D670" s="13" t="s">
        <v>2</v>
      </c>
      <c r="E670" s="133">
        <v>915000</v>
      </c>
      <c r="F670" s="49">
        <f t="shared" si="79"/>
        <v>0</v>
      </c>
      <c r="G670" s="49">
        <f t="shared" si="80"/>
        <v>669</v>
      </c>
      <c r="H670" s="48">
        <f t="shared" si="83"/>
        <v>305</v>
      </c>
      <c r="I670" s="50">
        <f>IF($D670="-",0,'STOCK ITEMS'!N700)</f>
        <v>0</v>
      </c>
      <c r="J670" s="50">
        <f>IF($D670="-",0,'STOCK ITEMS'!O700)</f>
        <v>0</v>
      </c>
      <c r="K670" s="50">
        <f>IF($D670="-",0,'STOCK ITEMS'!P700)</f>
        <v>0</v>
      </c>
      <c r="L670" s="51">
        <f>IF($D670="-",0,'STOCK ITEMS'!B700)</f>
        <v>0</v>
      </c>
      <c r="M670" s="48" t="str">
        <f t="shared" si="81"/>
        <v>-</v>
      </c>
      <c r="N670" s="48">
        <f t="shared" si="82"/>
        <v>0</v>
      </c>
    </row>
    <row r="671" spans="1:14" x14ac:dyDescent="0.25">
      <c r="A671" s="52">
        <v>670</v>
      </c>
      <c r="B671" s="48" t="s">
        <v>2</v>
      </c>
      <c r="C671" s="48" t="s">
        <v>2</v>
      </c>
      <c r="D671" s="13" t="s">
        <v>2</v>
      </c>
      <c r="E671" s="133">
        <v>912000</v>
      </c>
      <c r="F671" s="49">
        <f t="shared" si="79"/>
        <v>0</v>
      </c>
      <c r="G671" s="49">
        <f t="shared" si="80"/>
        <v>670</v>
      </c>
      <c r="H671" s="48">
        <f t="shared" si="83"/>
        <v>304</v>
      </c>
      <c r="I671" s="50">
        <f>IF($D671="-",0,'STOCK ITEMS'!N701)</f>
        <v>0</v>
      </c>
      <c r="J671" s="50">
        <f>IF($D671="-",0,'STOCK ITEMS'!O701)</f>
        <v>0</v>
      </c>
      <c r="K671" s="50">
        <f>IF($D671="-",0,'STOCK ITEMS'!P701)</f>
        <v>0</v>
      </c>
      <c r="L671" s="51">
        <f>IF($D671="-",0,'STOCK ITEMS'!B701)</f>
        <v>0</v>
      </c>
      <c r="M671" s="48" t="str">
        <f t="shared" si="81"/>
        <v>-</v>
      </c>
      <c r="N671" s="48">
        <f t="shared" si="82"/>
        <v>0</v>
      </c>
    </row>
    <row r="672" spans="1:14" x14ac:dyDescent="0.25">
      <c r="A672" s="52">
        <v>671</v>
      </c>
      <c r="B672" s="48" t="s">
        <v>2</v>
      </c>
      <c r="C672" s="48" t="s">
        <v>2</v>
      </c>
      <c r="D672" s="13" t="s">
        <v>2</v>
      </c>
      <c r="E672" s="133">
        <v>909000</v>
      </c>
      <c r="F672" s="49">
        <f t="shared" si="79"/>
        <v>0</v>
      </c>
      <c r="G672" s="49">
        <f t="shared" si="80"/>
        <v>671</v>
      </c>
      <c r="H672" s="48">
        <f t="shared" si="83"/>
        <v>303</v>
      </c>
      <c r="I672" s="50">
        <f>IF($D672="-",0,'STOCK ITEMS'!N702)</f>
        <v>0</v>
      </c>
      <c r="J672" s="50">
        <f>IF($D672="-",0,'STOCK ITEMS'!O702)</f>
        <v>0</v>
      </c>
      <c r="K672" s="50">
        <f>IF($D672="-",0,'STOCK ITEMS'!P702)</f>
        <v>0</v>
      </c>
      <c r="L672" s="51">
        <f>IF($D672="-",0,'STOCK ITEMS'!B702)</f>
        <v>0</v>
      </c>
      <c r="M672" s="48" t="str">
        <f t="shared" si="81"/>
        <v>-</v>
      </c>
      <c r="N672" s="48">
        <f t="shared" si="82"/>
        <v>0</v>
      </c>
    </row>
    <row r="673" spans="1:14" x14ac:dyDescent="0.25">
      <c r="A673" s="52">
        <v>672</v>
      </c>
      <c r="B673" s="48" t="s">
        <v>2</v>
      </c>
      <c r="C673" s="48" t="s">
        <v>2</v>
      </c>
      <c r="D673" s="13" t="s">
        <v>2</v>
      </c>
      <c r="E673" s="133">
        <v>906000</v>
      </c>
      <c r="F673" s="49">
        <f t="shared" si="79"/>
        <v>0</v>
      </c>
      <c r="G673" s="49">
        <f t="shared" si="80"/>
        <v>672</v>
      </c>
      <c r="H673" s="48">
        <f t="shared" si="83"/>
        <v>302</v>
      </c>
      <c r="I673" s="50">
        <f>IF($D673="-",0,'STOCK ITEMS'!N703)</f>
        <v>0</v>
      </c>
      <c r="J673" s="50">
        <f>IF($D673="-",0,'STOCK ITEMS'!O703)</f>
        <v>0</v>
      </c>
      <c r="K673" s="50">
        <f>IF($D673="-",0,'STOCK ITEMS'!P703)</f>
        <v>0</v>
      </c>
      <c r="L673" s="51">
        <f>IF($D673="-",0,'STOCK ITEMS'!B703)</f>
        <v>0</v>
      </c>
      <c r="M673" s="48" t="str">
        <f t="shared" si="81"/>
        <v>-</v>
      </c>
      <c r="N673" s="48">
        <f t="shared" si="82"/>
        <v>0</v>
      </c>
    </row>
    <row r="674" spans="1:14" x14ac:dyDescent="0.25">
      <c r="A674" s="52">
        <v>673</v>
      </c>
      <c r="B674" s="48" t="s">
        <v>2</v>
      </c>
      <c r="C674" s="48" t="s">
        <v>2</v>
      </c>
      <c r="D674" s="13" t="s">
        <v>2</v>
      </c>
      <c r="E674" s="133">
        <v>903000</v>
      </c>
      <c r="F674" s="49">
        <f t="shared" si="79"/>
        <v>0</v>
      </c>
      <c r="G674" s="49">
        <f t="shared" si="80"/>
        <v>673</v>
      </c>
      <c r="H674" s="48">
        <f t="shared" si="83"/>
        <v>301</v>
      </c>
      <c r="I674" s="50">
        <f>IF($D674="-",0,'STOCK ITEMS'!N704)</f>
        <v>0</v>
      </c>
      <c r="J674" s="50">
        <f>IF($D674="-",0,'STOCK ITEMS'!O704)</f>
        <v>0</v>
      </c>
      <c r="K674" s="50">
        <f>IF($D674="-",0,'STOCK ITEMS'!P704)</f>
        <v>0</v>
      </c>
      <c r="L674" s="51">
        <f>IF($D674="-",0,'STOCK ITEMS'!B704)</f>
        <v>0</v>
      </c>
      <c r="M674" s="48" t="str">
        <f t="shared" si="81"/>
        <v>-</v>
      </c>
      <c r="N674" s="48">
        <f t="shared" si="82"/>
        <v>0</v>
      </c>
    </row>
    <row r="675" spans="1:14" x14ac:dyDescent="0.25">
      <c r="A675" s="52">
        <v>674</v>
      </c>
      <c r="B675" s="48" t="s">
        <v>2</v>
      </c>
      <c r="C675" s="48" t="s">
        <v>2</v>
      </c>
      <c r="D675" s="13" t="s">
        <v>2</v>
      </c>
      <c r="E675" s="133">
        <v>900000</v>
      </c>
      <c r="F675" s="49">
        <f t="shared" si="79"/>
        <v>0</v>
      </c>
      <c r="G675" s="49">
        <f t="shared" si="80"/>
        <v>674</v>
      </c>
      <c r="H675" s="48">
        <f t="shared" si="83"/>
        <v>300</v>
      </c>
      <c r="I675" s="50">
        <f>IF($D675="-",0,'STOCK ITEMS'!N705)</f>
        <v>0</v>
      </c>
      <c r="J675" s="50">
        <f>IF($D675="-",0,'STOCK ITEMS'!O705)</f>
        <v>0</v>
      </c>
      <c r="K675" s="50">
        <f>IF($D675="-",0,'STOCK ITEMS'!P705)</f>
        <v>0</v>
      </c>
      <c r="L675" s="51">
        <f>IF($D675="-",0,'STOCK ITEMS'!B705)</f>
        <v>0</v>
      </c>
      <c r="M675" s="48" t="str">
        <f t="shared" si="81"/>
        <v>-</v>
      </c>
      <c r="N675" s="48">
        <f t="shared" si="82"/>
        <v>0</v>
      </c>
    </row>
    <row r="676" spans="1:14" x14ac:dyDescent="0.25">
      <c r="A676" s="52">
        <v>675</v>
      </c>
      <c r="B676" s="48" t="s">
        <v>2</v>
      </c>
      <c r="C676" s="48" t="s">
        <v>2</v>
      </c>
      <c r="D676" s="13" t="s">
        <v>2</v>
      </c>
      <c r="E676" s="133">
        <v>897000</v>
      </c>
      <c r="F676" s="49">
        <f t="shared" si="79"/>
        <v>0</v>
      </c>
      <c r="G676" s="49">
        <f t="shared" si="80"/>
        <v>675</v>
      </c>
      <c r="H676" s="48">
        <f t="shared" si="83"/>
        <v>299</v>
      </c>
      <c r="I676" s="50">
        <f>IF($D676="-",0,'STOCK ITEMS'!N706)</f>
        <v>0</v>
      </c>
      <c r="J676" s="50">
        <f>IF($D676="-",0,'STOCK ITEMS'!O706)</f>
        <v>0</v>
      </c>
      <c r="K676" s="50">
        <f>IF($D676="-",0,'STOCK ITEMS'!P706)</f>
        <v>0</v>
      </c>
      <c r="L676" s="51">
        <f>IF($D676="-",0,'STOCK ITEMS'!B706)</f>
        <v>0</v>
      </c>
      <c r="M676" s="48" t="str">
        <f t="shared" si="81"/>
        <v>-</v>
      </c>
      <c r="N676" s="48">
        <f t="shared" si="82"/>
        <v>0</v>
      </c>
    </row>
    <row r="677" spans="1:14" x14ac:dyDescent="0.25">
      <c r="A677" s="52">
        <v>676</v>
      </c>
      <c r="B677" s="48" t="s">
        <v>2</v>
      </c>
      <c r="C677" s="48" t="s">
        <v>2</v>
      </c>
      <c r="D677" s="13" t="s">
        <v>2</v>
      </c>
      <c r="E677" s="133">
        <v>894000</v>
      </c>
      <c r="F677" s="49">
        <f t="shared" si="79"/>
        <v>0</v>
      </c>
      <c r="G677" s="49">
        <f t="shared" si="80"/>
        <v>676</v>
      </c>
      <c r="H677" s="48">
        <f t="shared" si="83"/>
        <v>298</v>
      </c>
      <c r="I677" s="50">
        <f>IF($D677="-",0,'STOCK ITEMS'!N707)</f>
        <v>0</v>
      </c>
      <c r="J677" s="50">
        <f>IF($D677="-",0,'STOCK ITEMS'!O707)</f>
        <v>0</v>
      </c>
      <c r="K677" s="50">
        <f>IF($D677="-",0,'STOCK ITEMS'!P707)</f>
        <v>0</v>
      </c>
      <c r="L677" s="51">
        <f>IF($D677="-",0,'STOCK ITEMS'!B707)</f>
        <v>0</v>
      </c>
      <c r="M677" s="48" t="str">
        <f t="shared" si="81"/>
        <v>-</v>
      </c>
      <c r="N677" s="48">
        <f t="shared" si="82"/>
        <v>0</v>
      </c>
    </row>
    <row r="678" spans="1:14" x14ac:dyDescent="0.25">
      <c r="A678" s="52">
        <v>677</v>
      </c>
      <c r="B678" s="48" t="s">
        <v>2</v>
      </c>
      <c r="C678" s="48" t="s">
        <v>2</v>
      </c>
      <c r="D678" s="13" t="s">
        <v>2</v>
      </c>
      <c r="E678" s="133">
        <v>891000</v>
      </c>
      <c r="F678" s="49">
        <f t="shared" si="79"/>
        <v>0</v>
      </c>
      <c r="G678" s="49">
        <f t="shared" si="80"/>
        <v>677</v>
      </c>
      <c r="H678" s="48">
        <f t="shared" si="83"/>
        <v>297</v>
      </c>
      <c r="I678" s="50">
        <f>IF($D678="-",0,'STOCK ITEMS'!N708)</f>
        <v>0</v>
      </c>
      <c r="J678" s="50">
        <f>IF($D678="-",0,'STOCK ITEMS'!O708)</f>
        <v>0</v>
      </c>
      <c r="K678" s="50">
        <f>IF($D678="-",0,'STOCK ITEMS'!P708)</f>
        <v>0</v>
      </c>
      <c r="L678" s="51">
        <f>IF($D678="-",0,'STOCK ITEMS'!B708)</f>
        <v>0</v>
      </c>
      <c r="M678" s="48" t="str">
        <f t="shared" si="81"/>
        <v>-</v>
      </c>
      <c r="N678" s="48">
        <f t="shared" si="82"/>
        <v>0</v>
      </c>
    </row>
    <row r="679" spans="1:14" x14ac:dyDescent="0.25">
      <c r="A679" s="52">
        <v>678</v>
      </c>
      <c r="B679" s="48" t="s">
        <v>2</v>
      </c>
      <c r="C679" s="48" t="s">
        <v>2</v>
      </c>
      <c r="D679" s="13" t="s">
        <v>2</v>
      </c>
      <c r="E679" s="133">
        <v>888000</v>
      </c>
      <c r="F679" s="49">
        <f t="shared" si="79"/>
        <v>0</v>
      </c>
      <c r="G679" s="49">
        <f t="shared" si="80"/>
        <v>678</v>
      </c>
      <c r="H679" s="48">
        <f t="shared" si="83"/>
        <v>296</v>
      </c>
      <c r="I679" s="50">
        <f>IF($D679="-",0,'STOCK ITEMS'!N709)</f>
        <v>0</v>
      </c>
      <c r="J679" s="50">
        <f>IF($D679="-",0,'STOCK ITEMS'!O709)</f>
        <v>0</v>
      </c>
      <c r="K679" s="50">
        <f>IF($D679="-",0,'STOCK ITEMS'!P709)</f>
        <v>0</v>
      </c>
      <c r="L679" s="51">
        <f>IF($D679="-",0,'STOCK ITEMS'!B709)</f>
        <v>0</v>
      </c>
      <c r="M679" s="48" t="str">
        <f t="shared" si="81"/>
        <v>-</v>
      </c>
      <c r="N679" s="48">
        <f t="shared" si="82"/>
        <v>0</v>
      </c>
    </row>
    <row r="680" spans="1:14" x14ac:dyDescent="0.25">
      <c r="A680" s="52">
        <v>679</v>
      </c>
      <c r="B680" s="48" t="s">
        <v>2</v>
      </c>
      <c r="C680" s="48" t="s">
        <v>2</v>
      </c>
      <c r="D680" s="13" t="s">
        <v>2</v>
      </c>
      <c r="E680" s="133">
        <v>885000</v>
      </c>
      <c r="F680" s="49">
        <f t="shared" si="79"/>
        <v>0</v>
      </c>
      <c r="G680" s="49">
        <f t="shared" si="80"/>
        <v>679</v>
      </c>
      <c r="H680" s="48">
        <f t="shared" si="83"/>
        <v>295</v>
      </c>
      <c r="I680" s="50">
        <f>IF($D680="-",0,'STOCK ITEMS'!N710)</f>
        <v>0</v>
      </c>
      <c r="J680" s="50">
        <f>IF($D680="-",0,'STOCK ITEMS'!O710)</f>
        <v>0</v>
      </c>
      <c r="K680" s="50">
        <f>IF($D680="-",0,'STOCK ITEMS'!P710)</f>
        <v>0</v>
      </c>
      <c r="L680" s="51">
        <f>IF($D680="-",0,'STOCK ITEMS'!B710)</f>
        <v>0</v>
      </c>
      <c r="M680" s="48" t="str">
        <f t="shared" si="81"/>
        <v>-</v>
      </c>
      <c r="N680" s="48">
        <f t="shared" si="82"/>
        <v>0</v>
      </c>
    </row>
    <row r="681" spans="1:14" x14ac:dyDescent="0.25">
      <c r="A681" s="52">
        <v>680</v>
      </c>
      <c r="B681" s="48" t="s">
        <v>2</v>
      </c>
      <c r="C681" s="48" t="s">
        <v>2</v>
      </c>
      <c r="D681" s="13" t="s">
        <v>2</v>
      </c>
      <c r="E681" s="133">
        <v>882000</v>
      </c>
      <c r="F681" s="49">
        <f t="shared" si="79"/>
        <v>0</v>
      </c>
      <c r="G681" s="49">
        <f t="shared" si="80"/>
        <v>680</v>
      </c>
      <c r="H681" s="48">
        <f t="shared" si="83"/>
        <v>294</v>
      </c>
      <c r="I681" s="50">
        <f>IF($D681="-",0,'STOCK ITEMS'!N711)</f>
        <v>0</v>
      </c>
      <c r="J681" s="50">
        <f>IF($D681="-",0,'STOCK ITEMS'!O711)</f>
        <v>0</v>
      </c>
      <c r="K681" s="50">
        <f>IF($D681="-",0,'STOCK ITEMS'!P711)</f>
        <v>0</v>
      </c>
      <c r="L681" s="51">
        <f>IF($D681="-",0,'STOCK ITEMS'!B711)</f>
        <v>0</v>
      </c>
      <c r="M681" s="48" t="str">
        <f t="shared" si="81"/>
        <v>-</v>
      </c>
      <c r="N681" s="48">
        <f t="shared" si="82"/>
        <v>0</v>
      </c>
    </row>
    <row r="682" spans="1:14" x14ac:dyDescent="0.25">
      <c r="A682" s="52">
        <v>681</v>
      </c>
      <c r="B682" s="48" t="s">
        <v>2</v>
      </c>
      <c r="C682" s="48" t="s">
        <v>2</v>
      </c>
      <c r="D682" s="13" t="s">
        <v>2</v>
      </c>
      <c r="E682" s="133">
        <v>879000</v>
      </c>
      <c r="F682" s="49">
        <f t="shared" si="79"/>
        <v>0</v>
      </c>
      <c r="G682" s="49">
        <f t="shared" si="80"/>
        <v>681</v>
      </c>
      <c r="H682" s="48">
        <f t="shared" si="83"/>
        <v>293</v>
      </c>
      <c r="I682" s="50">
        <f>IF($D682="-",0,'STOCK ITEMS'!N712)</f>
        <v>0</v>
      </c>
      <c r="J682" s="50">
        <f>IF($D682="-",0,'STOCK ITEMS'!O712)</f>
        <v>0</v>
      </c>
      <c r="K682" s="50">
        <f>IF($D682="-",0,'STOCK ITEMS'!P712)</f>
        <v>0</v>
      </c>
      <c r="L682" s="51">
        <f>IF($D682="-",0,'STOCK ITEMS'!B712)</f>
        <v>0</v>
      </c>
      <c r="M682" s="48" t="str">
        <f t="shared" si="81"/>
        <v>-</v>
      </c>
      <c r="N682" s="48">
        <f t="shared" si="82"/>
        <v>0</v>
      </c>
    </row>
    <row r="683" spans="1:14" x14ac:dyDescent="0.25">
      <c r="A683" s="52">
        <v>682</v>
      </c>
      <c r="B683" s="48" t="s">
        <v>2</v>
      </c>
      <c r="C683" s="48" t="s">
        <v>2</v>
      </c>
      <c r="D683" s="13" t="s">
        <v>2</v>
      </c>
      <c r="E683" s="133">
        <v>876000</v>
      </c>
      <c r="F683" s="49">
        <f t="shared" si="79"/>
        <v>0</v>
      </c>
      <c r="G683" s="49">
        <f t="shared" si="80"/>
        <v>682</v>
      </c>
      <c r="H683" s="48">
        <f t="shared" si="83"/>
        <v>292</v>
      </c>
      <c r="I683" s="50">
        <f>IF($D683="-",0,'STOCK ITEMS'!N713)</f>
        <v>0</v>
      </c>
      <c r="J683" s="50">
        <f>IF($D683="-",0,'STOCK ITEMS'!O713)</f>
        <v>0</v>
      </c>
      <c r="K683" s="50">
        <f>IF($D683="-",0,'STOCK ITEMS'!P713)</f>
        <v>0</v>
      </c>
      <c r="L683" s="51">
        <f>IF($D683="-",0,'STOCK ITEMS'!B713)</f>
        <v>0</v>
      </c>
      <c r="M683" s="48" t="str">
        <f t="shared" si="81"/>
        <v>-</v>
      </c>
      <c r="N683" s="48">
        <f t="shared" si="82"/>
        <v>0</v>
      </c>
    </row>
    <row r="684" spans="1:14" x14ac:dyDescent="0.25">
      <c r="A684" s="52">
        <v>683</v>
      </c>
      <c r="B684" s="48" t="s">
        <v>2</v>
      </c>
      <c r="C684" s="48" t="s">
        <v>2</v>
      </c>
      <c r="D684" s="13" t="s">
        <v>2</v>
      </c>
      <c r="E684" s="133">
        <v>873000</v>
      </c>
      <c r="F684" s="49">
        <f t="shared" si="79"/>
        <v>0</v>
      </c>
      <c r="G684" s="49">
        <f t="shared" si="80"/>
        <v>683</v>
      </c>
      <c r="H684" s="48">
        <f t="shared" si="83"/>
        <v>291</v>
      </c>
      <c r="I684" s="50">
        <f>IF($D684="-",0,'STOCK ITEMS'!N714)</f>
        <v>0</v>
      </c>
      <c r="J684" s="50">
        <f>IF($D684="-",0,'STOCK ITEMS'!O714)</f>
        <v>0</v>
      </c>
      <c r="K684" s="50">
        <f>IF($D684="-",0,'STOCK ITEMS'!P714)</f>
        <v>0</v>
      </c>
      <c r="L684" s="51">
        <f>IF($D684="-",0,'STOCK ITEMS'!B714)</f>
        <v>0</v>
      </c>
      <c r="M684" s="48" t="str">
        <f t="shared" si="81"/>
        <v>-</v>
      </c>
      <c r="N684" s="48">
        <f t="shared" si="82"/>
        <v>0</v>
      </c>
    </row>
    <row r="685" spans="1:14" x14ac:dyDescent="0.25">
      <c r="A685" s="52">
        <v>684</v>
      </c>
      <c r="B685" s="48" t="s">
        <v>2</v>
      </c>
      <c r="C685" s="48" t="s">
        <v>2</v>
      </c>
      <c r="D685" s="13" t="s">
        <v>2</v>
      </c>
      <c r="E685" s="133">
        <v>870000</v>
      </c>
      <c r="F685" s="49">
        <f t="shared" si="79"/>
        <v>0</v>
      </c>
      <c r="G685" s="49">
        <f t="shared" si="80"/>
        <v>684</v>
      </c>
      <c r="H685" s="48">
        <f t="shared" si="83"/>
        <v>290</v>
      </c>
      <c r="I685" s="50">
        <f>IF($D685="-",0,'STOCK ITEMS'!N715)</f>
        <v>0</v>
      </c>
      <c r="J685" s="50">
        <f>IF($D685="-",0,'STOCK ITEMS'!O715)</f>
        <v>0</v>
      </c>
      <c r="K685" s="50">
        <f>IF($D685="-",0,'STOCK ITEMS'!P715)</f>
        <v>0</v>
      </c>
      <c r="L685" s="51">
        <f>IF($D685="-",0,'STOCK ITEMS'!B715)</f>
        <v>0</v>
      </c>
      <c r="M685" s="48" t="str">
        <f t="shared" si="81"/>
        <v>-</v>
      </c>
      <c r="N685" s="48">
        <f t="shared" si="82"/>
        <v>0</v>
      </c>
    </row>
    <row r="686" spans="1:14" x14ac:dyDescent="0.25">
      <c r="A686" s="52">
        <v>685</v>
      </c>
      <c r="B686" s="48" t="s">
        <v>2</v>
      </c>
      <c r="C686" s="48" t="s">
        <v>2</v>
      </c>
      <c r="D686" s="13" t="s">
        <v>2</v>
      </c>
      <c r="E686" s="133">
        <v>867000</v>
      </c>
      <c r="F686" s="49">
        <f t="shared" si="79"/>
        <v>0</v>
      </c>
      <c r="G686" s="49">
        <f t="shared" si="80"/>
        <v>685</v>
      </c>
      <c r="H686" s="48">
        <f t="shared" si="83"/>
        <v>289</v>
      </c>
      <c r="I686" s="50">
        <f>IF($D686="-",0,'STOCK ITEMS'!N716)</f>
        <v>0</v>
      </c>
      <c r="J686" s="50">
        <f>IF($D686="-",0,'STOCK ITEMS'!O716)</f>
        <v>0</v>
      </c>
      <c r="K686" s="50">
        <f>IF($D686="-",0,'STOCK ITEMS'!P716)</f>
        <v>0</v>
      </c>
      <c r="L686" s="51">
        <f>IF($D686="-",0,'STOCK ITEMS'!B716)</f>
        <v>0</v>
      </c>
      <c r="M686" s="48" t="str">
        <f t="shared" si="81"/>
        <v>-</v>
      </c>
      <c r="N686" s="48">
        <f t="shared" si="82"/>
        <v>0</v>
      </c>
    </row>
    <row r="687" spans="1:14" x14ac:dyDescent="0.25">
      <c r="A687" s="52">
        <v>686</v>
      </c>
      <c r="B687" s="48" t="s">
        <v>2</v>
      </c>
      <c r="C687" s="48" t="s">
        <v>2</v>
      </c>
      <c r="D687" s="13" t="s">
        <v>2</v>
      </c>
      <c r="E687" s="133">
        <v>864000</v>
      </c>
      <c r="F687" s="49">
        <f t="shared" si="79"/>
        <v>0</v>
      </c>
      <c r="G687" s="49">
        <f t="shared" si="80"/>
        <v>686</v>
      </c>
      <c r="H687" s="48">
        <f t="shared" si="83"/>
        <v>288</v>
      </c>
      <c r="I687" s="50">
        <f>IF($D687="-",0,'STOCK ITEMS'!N717)</f>
        <v>0</v>
      </c>
      <c r="J687" s="50">
        <f>IF($D687="-",0,'STOCK ITEMS'!O717)</f>
        <v>0</v>
      </c>
      <c r="K687" s="50">
        <f>IF($D687="-",0,'STOCK ITEMS'!P717)</f>
        <v>0</v>
      </c>
      <c r="L687" s="51">
        <f>IF($D687="-",0,'STOCK ITEMS'!B717)</f>
        <v>0</v>
      </c>
      <c r="M687" s="48" t="str">
        <f t="shared" si="81"/>
        <v>-</v>
      </c>
      <c r="N687" s="48">
        <f t="shared" si="82"/>
        <v>0</v>
      </c>
    </row>
    <row r="688" spans="1:14" x14ac:dyDescent="0.25">
      <c r="A688" s="52">
        <v>687</v>
      </c>
      <c r="B688" s="48" t="s">
        <v>2</v>
      </c>
      <c r="C688" s="48" t="s">
        <v>2</v>
      </c>
      <c r="D688" s="13" t="s">
        <v>2</v>
      </c>
      <c r="E688" s="133">
        <v>861000</v>
      </c>
      <c r="F688" s="49">
        <f t="shared" si="79"/>
        <v>0</v>
      </c>
      <c r="G688" s="49">
        <f t="shared" si="80"/>
        <v>687</v>
      </c>
      <c r="H688" s="48">
        <f t="shared" si="83"/>
        <v>287</v>
      </c>
      <c r="I688" s="50">
        <f>IF($D688="-",0,'STOCK ITEMS'!N718)</f>
        <v>0</v>
      </c>
      <c r="J688" s="50">
        <f>IF($D688="-",0,'STOCK ITEMS'!O718)</f>
        <v>0</v>
      </c>
      <c r="K688" s="50">
        <f>IF($D688="-",0,'STOCK ITEMS'!P718)</f>
        <v>0</v>
      </c>
      <c r="L688" s="51">
        <f>IF($D688="-",0,'STOCK ITEMS'!B718)</f>
        <v>0</v>
      </c>
      <c r="M688" s="48" t="str">
        <f t="shared" si="81"/>
        <v>-</v>
      </c>
      <c r="N688" s="48">
        <f t="shared" si="82"/>
        <v>0</v>
      </c>
    </row>
    <row r="689" spans="1:14" x14ac:dyDescent="0.25">
      <c r="A689" s="52">
        <v>688</v>
      </c>
      <c r="B689" s="48" t="s">
        <v>2</v>
      </c>
      <c r="C689" s="48" t="s">
        <v>2</v>
      </c>
      <c r="D689" s="13" t="s">
        <v>2</v>
      </c>
      <c r="E689" s="133">
        <v>858000</v>
      </c>
      <c r="F689" s="49">
        <f t="shared" si="79"/>
        <v>0</v>
      </c>
      <c r="G689" s="49">
        <f t="shared" si="80"/>
        <v>688</v>
      </c>
      <c r="H689" s="48">
        <f t="shared" si="83"/>
        <v>286</v>
      </c>
      <c r="I689" s="50">
        <f>IF($D689="-",0,'STOCK ITEMS'!N719)</f>
        <v>0</v>
      </c>
      <c r="J689" s="50">
        <f>IF($D689="-",0,'STOCK ITEMS'!O719)</f>
        <v>0</v>
      </c>
      <c r="K689" s="50">
        <f>IF($D689="-",0,'STOCK ITEMS'!P719)</f>
        <v>0</v>
      </c>
      <c r="L689" s="51">
        <f>IF($D689="-",0,'STOCK ITEMS'!B719)</f>
        <v>0</v>
      </c>
      <c r="M689" s="48" t="str">
        <f t="shared" si="81"/>
        <v>-</v>
      </c>
      <c r="N689" s="48">
        <f t="shared" si="82"/>
        <v>0</v>
      </c>
    </row>
    <row r="690" spans="1:14" x14ac:dyDescent="0.25">
      <c r="A690" s="52">
        <v>689</v>
      </c>
      <c r="B690" s="48" t="s">
        <v>2</v>
      </c>
      <c r="C690" s="48" t="s">
        <v>2</v>
      </c>
      <c r="D690" s="13" t="s">
        <v>2</v>
      </c>
      <c r="E690" s="133">
        <v>855000</v>
      </c>
      <c r="F690" s="49">
        <f t="shared" si="79"/>
        <v>0</v>
      </c>
      <c r="G690" s="49">
        <f t="shared" si="80"/>
        <v>689</v>
      </c>
      <c r="H690" s="48">
        <f t="shared" si="83"/>
        <v>285</v>
      </c>
      <c r="I690" s="50">
        <f>IF($D690="-",0,'STOCK ITEMS'!N720)</f>
        <v>0</v>
      </c>
      <c r="J690" s="50">
        <f>IF($D690="-",0,'STOCK ITEMS'!O720)</f>
        <v>0</v>
      </c>
      <c r="K690" s="50">
        <f>IF($D690="-",0,'STOCK ITEMS'!P720)</f>
        <v>0</v>
      </c>
      <c r="L690" s="51">
        <f>IF($D690="-",0,'STOCK ITEMS'!B720)</f>
        <v>0</v>
      </c>
      <c r="M690" s="48" t="str">
        <f t="shared" si="81"/>
        <v>-</v>
      </c>
      <c r="N690" s="48">
        <f t="shared" si="82"/>
        <v>0</v>
      </c>
    </row>
    <row r="691" spans="1:14" x14ac:dyDescent="0.25">
      <c r="A691" s="52">
        <v>690</v>
      </c>
      <c r="B691" s="48" t="s">
        <v>2</v>
      </c>
      <c r="C691" s="48" t="s">
        <v>2</v>
      </c>
      <c r="D691" s="13" t="s">
        <v>2</v>
      </c>
      <c r="E691" s="133">
        <v>852000</v>
      </c>
      <c r="F691" s="49">
        <f t="shared" si="79"/>
        <v>0</v>
      </c>
      <c r="G691" s="49">
        <f t="shared" si="80"/>
        <v>690</v>
      </c>
      <c r="H691" s="48">
        <f t="shared" si="83"/>
        <v>284</v>
      </c>
      <c r="I691" s="50">
        <f>IF($D691="-",0,'STOCK ITEMS'!N721)</f>
        <v>0</v>
      </c>
      <c r="J691" s="50">
        <f>IF($D691="-",0,'STOCK ITEMS'!O721)</f>
        <v>0</v>
      </c>
      <c r="K691" s="50">
        <f>IF($D691="-",0,'STOCK ITEMS'!P721)</f>
        <v>0</v>
      </c>
      <c r="L691" s="51">
        <f>IF($D691="-",0,'STOCK ITEMS'!B721)</f>
        <v>0</v>
      </c>
      <c r="M691" s="48" t="str">
        <f t="shared" si="81"/>
        <v>-</v>
      </c>
      <c r="N691" s="48">
        <f t="shared" si="82"/>
        <v>0</v>
      </c>
    </row>
    <row r="692" spans="1:14" x14ac:dyDescent="0.25">
      <c r="A692" s="52">
        <v>691</v>
      </c>
      <c r="B692" s="48" t="s">
        <v>2</v>
      </c>
      <c r="C692" s="48" t="s">
        <v>2</v>
      </c>
      <c r="D692" s="13" t="s">
        <v>2</v>
      </c>
      <c r="E692" s="133">
        <v>849000</v>
      </c>
      <c r="F692" s="49">
        <f t="shared" ref="F692:F755" si="84">IF(D692="-",0,E692)</f>
        <v>0</v>
      </c>
      <c r="G692" s="49">
        <f t="shared" ref="G692:G755" si="85">F692+A692</f>
        <v>691</v>
      </c>
      <c r="H692" s="48">
        <f t="shared" si="83"/>
        <v>283</v>
      </c>
      <c r="I692" s="50">
        <f>IF($D692="-",0,'STOCK ITEMS'!N722)</f>
        <v>0</v>
      </c>
      <c r="J692" s="50">
        <f>IF($D692="-",0,'STOCK ITEMS'!O722)</f>
        <v>0</v>
      </c>
      <c r="K692" s="50">
        <f>IF($D692="-",0,'STOCK ITEMS'!P722)</f>
        <v>0</v>
      </c>
      <c r="L692" s="51">
        <f>IF($D692="-",0,'STOCK ITEMS'!B722)</f>
        <v>0</v>
      </c>
      <c r="M692" s="48" t="str">
        <f t="shared" ref="M692:M755" si="86">D692</f>
        <v>-</v>
      </c>
      <c r="N692" s="48">
        <f t="shared" ref="N692:N755" si="87">IF(L692&lt;1,0,J692/I692)</f>
        <v>0</v>
      </c>
    </row>
    <row r="693" spans="1:14" x14ac:dyDescent="0.25">
      <c r="A693" s="52">
        <v>692</v>
      </c>
      <c r="B693" s="48" t="s">
        <v>2</v>
      </c>
      <c r="C693" s="48" t="s">
        <v>2</v>
      </c>
      <c r="D693" s="13" t="s">
        <v>2</v>
      </c>
      <c r="E693" s="133">
        <v>846000</v>
      </c>
      <c r="F693" s="49">
        <f t="shared" si="84"/>
        <v>0</v>
      </c>
      <c r="G693" s="49">
        <f t="shared" si="85"/>
        <v>692</v>
      </c>
      <c r="H693" s="48">
        <f t="shared" si="83"/>
        <v>282</v>
      </c>
      <c r="I693" s="50">
        <f>IF($D693="-",0,'STOCK ITEMS'!N723)</f>
        <v>0</v>
      </c>
      <c r="J693" s="50">
        <f>IF($D693="-",0,'STOCK ITEMS'!O723)</f>
        <v>0</v>
      </c>
      <c r="K693" s="50">
        <f>IF($D693="-",0,'STOCK ITEMS'!P723)</f>
        <v>0</v>
      </c>
      <c r="L693" s="51">
        <f>IF($D693="-",0,'STOCK ITEMS'!B723)</f>
        <v>0</v>
      </c>
      <c r="M693" s="48" t="str">
        <f t="shared" si="86"/>
        <v>-</v>
      </c>
      <c r="N693" s="48">
        <f t="shared" si="87"/>
        <v>0</v>
      </c>
    </row>
    <row r="694" spans="1:14" x14ac:dyDescent="0.25">
      <c r="A694" s="52">
        <v>693</v>
      </c>
      <c r="B694" s="48" t="s">
        <v>2</v>
      </c>
      <c r="C694" s="48" t="s">
        <v>2</v>
      </c>
      <c r="D694" s="13" t="s">
        <v>2</v>
      </c>
      <c r="E694" s="133">
        <v>843000</v>
      </c>
      <c r="F694" s="49">
        <f t="shared" si="84"/>
        <v>0</v>
      </c>
      <c r="G694" s="49">
        <f t="shared" si="85"/>
        <v>693</v>
      </c>
      <c r="H694" s="48">
        <f t="shared" si="83"/>
        <v>281</v>
      </c>
      <c r="I694" s="50">
        <f>IF($D694="-",0,'STOCK ITEMS'!N724)</f>
        <v>0</v>
      </c>
      <c r="J694" s="50">
        <f>IF($D694="-",0,'STOCK ITEMS'!O724)</f>
        <v>0</v>
      </c>
      <c r="K694" s="50">
        <f>IF($D694="-",0,'STOCK ITEMS'!P724)</f>
        <v>0</v>
      </c>
      <c r="L694" s="51">
        <f>IF($D694="-",0,'STOCK ITEMS'!B724)</f>
        <v>0</v>
      </c>
      <c r="M694" s="48" t="str">
        <f t="shared" si="86"/>
        <v>-</v>
      </c>
      <c r="N694" s="48">
        <f t="shared" si="87"/>
        <v>0</v>
      </c>
    </row>
    <row r="695" spans="1:14" x14ac:dyDescent="0.25">
      <c r="A695" s="52">
        <v>694</v>
      </c>
      <c r="B695" s="48" t="s">
        <v>2</v>
      </c>
      <c r="C695" s="48" t="s">
        <v>2</v>
      </c>
      <c r="D695" s="13" t="s">
        <v>2</v>
      </c>
      <c r="E695" s="133">
        <v>840000</v>
      </c>
      <c r="F695" s="49">
        <f t="shared" si="84"/>
        <v>0</v>
      </c>
      <c r="G695" s="49">
        <f t="shared" si="85"/>
        <v>694</v>
      </c>
      <c r="H695" s="48">
        <f t="shared" si="83"/>
        <v>280</v>
      </c>
      <c r="I695" s="50">
        <f>IF($D695="-",0,'STOCK ITEMS'!N725)</f>
        <v>0</v>
      </c>
      <c r="J695" s="50">
        <f>IF($D695="-",0,'STOCK ITEMS'!O725)</f>
        <v>0</v>
      </c>
      <c r="K695" s="50">
        <f>IF($D695="-",0,'STOCK ITEMS'!P725)</f>
        <v>0</v>
      </c>
      <c r="L695" s="51">
        <f>IF($D695="-",0,'STOCK ITEMS'!B725)</f>
        <v>0</v>
      </c>
      <c r="M695" s="48" t="str">
        <f t="shared" si="86"/>
        <v>-</v>
      </c>
      <c r="N695" s="48">
        <f t="shared" si="87"/>
        <v>0</v>
      </c>
    </row>
    <row r="696" spans="1:14" x14ac:dyDescent="0.25">
      <c r="A696" s="52">
        <v>695</v>
      </c>
      <c r="B696" s="48" t="s">
        <v>2</v>
      </c>
      <c r="C696" s="48" t="s">
        <v>2</v>
      </c>
      <c r="D696" s="13" t="s">
        <v>2</v>
      </c>
      <c r="E696" s="133">
        <v>837000</v>
      </c>
      <c r="F696" s="49">
        <f t="shared" si="84"/>
        <v>0</v>
      </c>
      <c r="G696" s="49">
        <f t="shared" si="85"/>
        <v>695</v>
      </c>
      <c r="H696" s="48">
        <f t="shared" si="83"/>
        <v>279</v>
      </c>
      <c r="I696" s="50">
        <f>IF($D696="-",0,'STOCK ITEMS'!N726)</f>
        <v>0</v>
      </c>
      <c r="J696" s="50">
        <f>IF($D696="-",0,'STOCK ITEMS'!O726)</f>
        <v>0</v>
      </c>
      <c r="K696" s="50">
        <f>IF($D696="-",0,'STOCK ITEMS'!P726)</f>
        <v>0</v>
      </c>
      <c r="L696" s="51">
        <f>IF($D696="-",0,'STOCK ITEMS'!B726)</f>
        <v>0</v>
      </c>
      <c r="M696" s="48" t="str">
        <f t="shared" si="86"/>
        <v>-</v>
      </c>
      <c r="N696" s="48">
        <f t="shared" si="87"/>
        <v>0</v>
      </c>
    </row>
    <row r="697" spans="1:14" x14ac:dyDescent="0.25">
      <c r="A697" s="52">
        <v>696</v>
      </c>
      <c r="B697" s="48" t="s">
        <v>2</v>
      </c>
      <c r="C697" s="48" t="s">
        <v>2</v>
      </c>
      <c r="D697" s="13" t="s">
        <v>2</v>
      </c>
      <c r="E697" s="133">
        <v>834000</v>
      </c>
      <c r="F697" s="49">
        <f t="shared" si="84"/>
        <v>0</v>
      </c>
      <c r="G697" s="49">
        <f t="shared" si="85"/>
        <v>696</v>
      </c>
      <c r="H697" s="48">
        <f t="shared" si="83"/>
        <v>278</v>
      </c>
      <c r="I697" s="50">
        <f>IF($D697="-",0,'STOCK ITEMS'!N727)</f>
        <v>0</v>
      </c>
      <c r="J697" s="50">
        <f>IF($D697="-",0,'STOCK ITEMS'!O727)</f>
        <v>0</v>
      </c>
      <c r="K697" s="50">
        <f>IF($D697="-",0,'STOCK ITEMS'!P727)</f>
        <v>0</v>
      </c>
      <c r="L697" s="51">
        <f>IF($D697="-",0,'STOCK ITEMS'!B727)</f>
        <v>0</v>
      </c>
      <c r="M697" s="48" t="str">
        <f t="shared" si="86"/>
        <v>-</v>
      </c>
      <c r="N697" s="48">
        <f t="shared" si="87"/>
        <v>0</v>
      </c>
    </row>
    <row r="698" spans="1:14" x14ac:dyDescent="0.25">
      <c r="A698" s="52">
        <v>697</v>
      </c>
      <c r="B698" s="48" t="s">
        <v>2</v>
      </c>
      <c r="C698" s="48" t="s">
        <v>2</v>
      </c>
      <c r="D698" s="13" t="s">
        <v>2</v>
      </c>
      <c r="E698" s="133">
        <v>831000</v>
      </c>
      <c r="F698" s="49">
        <f t="shared" si="84"/>
        <v>0</v>
      </c>
      <c r="G698" s="49">
        <f t="shared" si="85"/>
        <v>697</v>
      </c>
      <c r="H698" s="48">
        <f t="shared" si="83"/>
        <v>277</v>
      </c>
      <c r="I698" s="50">
        <f>IF($D698="-",0,'STOCK ITEMS'!N728)</f>
        <v>0</v>
      </c>
      <c r="J698" s="50">
        <f>IF($D698="-",0,'STOCK ITEMS'!O728)</f>
        <v>0</v>
      </c>
      <c r="K698" s="50">
        <f>IF($D698="-",0,'STOCK ITEMS'!P728)</f>
        <v>0</v>
      </c>
      <c r="L698" s="51">
        <f>IF($D698="-",0,'STOCK ITEMS'!B728)</f>
        <v>0</v>
      </c>
      <c r="M698" s="48" t="str">
        <f t="shared" si="86"/>
        <v>-</v>
      </c>
      <c r="N698" s="48">
        <f t="shared" si="87"/>
        <v>0</v>
      </c>
    </row>
    <row r="699" spans="1:14" x14ac:dyDescent="0.25">
      <c r="A699" s="52">
        <v>698</v>
      </c>
      <c r="B699" s="48" t="s">
        <v>2</v>
      </c>
      <c r="C699" s="48" t="s">
        <v>2</v>
      </c>
      <c r="D699" s="13" t="s">
        <v>2</v>
      </c>
      <c r="E699" s="133">
        <v>828000</v>
      </c>
      <c r="F699" s="49">
        <f t="shared" si="84"/>
        <v>0</v>
      </c>
      <c r="G699" s="49">
        <f t="shared" si="85"/>
        <v>698</v>
      </c>
      <c r="H699" s="48">
        <f t="shared" si="83"/>
        <v>276</v>
      </c>
      <c r="I699" s="50">
        <f>IF($D699="-",0,'STOCK ITEMS'!N729)</f>
        <v>0</v>
      </c>
      <c r="J699" s="50">
        <f>IF($D699="-",0,'STOCK ITEMS'!O729)</f>
        <v>0</v>
      </c>
      <c r="K699" s="50">
        <f>IF($D699="-",0,'STOCK ITEMS'!P729)</f>
        <v>0</v>
      </c>
      <c r="L699" s="51">
        <f>IF($D699="-",0,'STOCK ITEMS'!B729)</f>
        <v>0</v>
      </c>
      <c r="M699" s="48" t="str">
        <f t="shared" si="86"/>
        <v>-</v>
      </c>
      <c r="N699" s="48">
        <f t="shared" si="87"/>
        <v>0</v>
      </c>
    </row>
    <row r="700" spans="1:14" x14ac:dyDescent="0.25">
      <c r="A700" s="52">
        <v>699</v>
      </c>
      <c r="B700" s="48" t="s">
        <v>2</v>
      </c>
      <c r="C700" s="48" t="s">
        <v>2</v>
      </c>
      <c r="D700" s="13" t="s">
        <v>2</v>
      </c>
      <c r="E700" s="133">
        <v>825000</v>
      </c>
      <c r="F700" s="49">
        <f t="shared" si="84"/>
        <v>0</v>
      </c>
      <c r="G700" s="49">
        <f t="shared" si="85"/>
        <v>699</v>
      </c>
      <c r="H700" s="48">
        <f t="shared" si="83"/>
        <v>275</v>
      </c>
      <c r="I700" s="50">
        <f>IF($D700="-",0,'STOCK ITEMS'!N730)</f>
        <v>0</v>
      </c>
      <c r="J700" s="50">
        <f>IF($D700="-",0,'STOCK ITEMS'!O730)</f>
        <v>0</v>
      </c>
      <c r="K700" s="50">
        <f>IF($D700="-",0,'STOCK ITEMS'!P730)</f>
        <v>0</v>
      </c>
      <c r="L700" s="51">
        <f>IF($D700="-",0,'STOCK ITEMS'!B730)</f>
        <v>0</v>
      </c>
      <c r="M700" s="48" t="str">
        <f t="shared" si="86"/>
        <v>-</v>
      </c>
      <c r="N700" s="48">
        <f t="shared" si="87"/>
        <v>0</v>
      </c>
    </row>
    <row r="701" spans="1:14" x14ac:dyDescent="0.25">
      <c r="A701" s="52">
        <v>700</v>
      </c>
      <c r="B701" s="48" t="s">
        <v>2</v>
      </c>
      <c r="C701" s="48" t="s">
        <v>2</v>
      </c>
      <c r="D701" s="13" t="s">
        <v>2</v>
      </c>
      <c r="E701" s="133">
        <v>822000</v>
      </c>
      <c r="F701" s="49">
        <f t="shared" si="84"/>
        <v>0</v>
      </c>
      <c r="G701" s="49">
        <f t="shared" si="85"/>
        <v>700</v>
      </c>
      <c r="H701" s="48">
        <f t="shared" si="83"/>
        <v>274</v>
      </c>
      <c r="I701" s="50">
        <f>IF($D701="-",0,'STOCK ITEMS'!N731)</f>
        <v>0</v>
      </c>
      <c r="J701" s="50">
        <f>IF($D701="-",0,'STOCK ITEMS'!O731)</f>
        <v>0</v>
      </c>
      <c r="K701" s="50">
        <f>IF($D701="-",0,'STOCK ITEMS'!P731)</f>
        <v>0</v>
      </c>
      <c r="L701" s="51">
        <f>IF($D701="-",0,'STOCK ITEMS'!B731)</f>
        <v>0</v>
      </c>
      <c r="M701" s="48" t="str">
        <f t="shared" si="86"/>
        <v>-</v>
      </c>
      <c r="N701" s="48">
        <f t="shared" si="87"/>
        <v>0</v>
      </c>
    </row>
    <row r="702" spans="1:14" x14ac:dyDescent="0.25">
      <c r="A702" s="52">
        <v>701</v>
      </c>
      <c r="B702" s="48" t="s">
        <v>2</v>
      </c>
      <c r="C702" s="48" t="s">
        <v>2</v>
      </c>
      <c r="D702" s="13" t="s">
        <v>2</v>
      </c>
      <c r="E702" s="133">
        <v>819000</v>
      </c>
      <c r="F702" s="49">
        <f t="shared" si="84"/>
        <v>0</v>
      </c>
      <c r="G702" s="49">
        <f t="shared" si="85"/>
        <v>701</v>
      </c>
      <c r="H702" s="48">
        <f t="shared" si="83"/>
        <v>273</v>
      </c>
      <c r="I702" s="50">
        <f>IF($D702="-",0,'STOCK ITEMS'!N732)</f>
        <v>0</v>
      </c>
      <c r="J702" s="50">
        <f>IF($D702="-",0,'STOCK ITEMS'!O732)</f>
        <v>0</v>
      </c>
      <c r="K702" s="50">
        <f>IF($D702="-",0,'STOCK ITEMS'!P732)</f>
        <v>0</v>
      </c>
      <c r="L702" s="51">
        <f>IF($D702="-",0,'STOCK ITEMS'!B732)</f>
        <v>0</v>
      </c>
      <c r="M702" s="48" t="str">
        <f t="shared" si="86"/>
        <v>-</v>
      </c>
      <c r="N702" s="48">
        <f t="shared" si="87"/>
        <v>0</v>
      </c>
    </row>
    <row r="703" spans="1:14" x14ac:dyDescent="0.25">
      <c r="A703" s="52">
        <v>702</v>
      </c>
      <c r="B703" s="48" t="s">
        <v>2</v>
      </c>
      <c r="C703" s="48" t="s">
        <v>2</v>
      </c>
      <c r="D703" s="13" t="s">
        <v>2</v>
      </c>
      <c r="E703" s="133">
        <v>816000</v>
      </c>
      <c r="F703" s="49">
        <f t="shared" si="84"/>
        <v>0</v>
      </c>
      <c r="G703" s="49">
        <f t="shared" si="85"/>
        <v>702</v>
      </c>
      <c r="H703" s="48">
        <f t="shared" si="83"/>
        <v>272</v>
      </c>
      <c r="I703" s="50">
        <f>IF($D703="-",0,'STOCK ITEMS'!N733)</f>
        <v>0</v>
      </c>
      <c r="J703" s="50">
        <f>IF($D703="-",0,'STOCK ITEMS'!O733)</f>
        <v>0</v>
      </c>
      <c r="K703" s="50">
        <f>IF($D703="-",0,'STOCK ITEMS'!P733)</f>
        <v>0</v>
      </c>
      <c r="L703" s="51">
        <f>IF($D703="-",0,'STOCK ITEMS'!B733)</f>
        <v>0</v>
      </c>
      <c r="M703" s="48" t="str">
        <f t="shared" si="86"/>
        <v>-</v>
      </c>
      <c r="N703" s="48">
        <f t="shared" si="87"/>
        <v>0</v>
      </c>
    </row>
    <row r="704" spans="1:14" x14ac:dyDescent="0.25">
      <c r="A704" s="52">
        <v>703</v>
      </c>
      <c r="B704" s="48" t="s">
        <v>2</v>
      </c>
      <c r="C704" s="48" t="s">
        <v>2</v>
      </c>
      <c r="D704" s="13" t="s">
        <v>2</v>
      </c>
      <c r="E704" s="133">
        <v>813000</v>
      </c>
      <c r="F704" s="49">
        <f t="shared" si="84"/>
        <v>0</v>
      </c>
      <c r="G704" s="49">
        <f t="shared" si="85"/>
        <v>703</v>
      </c>
      <c r="H704" s="48">
        <f t="shared" si="83"/>
        <v>271</v>
      </c>
      <c r="I704" s="50">
        <f>IF($D704="-",0,'STOCK ITEMS'!N734)</f>
        <v>0</v>
      </c>
      <c r="J704" s="50">
        <f>IF($D704="-",0,'STOCK ITEMS'!O734)</f>
        <v>0</v>
      </c>
      <c r="K704" s="50">
        <f>IF($D704="-",0,'STOCK ITEMS'!P734)</f>
        <v>0</v>
      </c>
      <c r="L704" s="51">
        <f>IF($D704="-",0,'STOCK ITEMS'!B734)</f>
        <v>0</v>
      </c>
      <c r="M704" s="48" t="str">
        <f t="shared" si="86"/>
        <v>-</v>
      </c>
      <c r="N704" s="48">
        <f t="shared" si="87"/>
        <v>0</v>
      </c>
    </row>
    <row r="705" spans="1:14" x14ac:dyDescent="0.25">
      <c r="A705" s="52">
        <v>704</v>
      </c>
      <c r="B705" s="48" t="s">
        <v>2</v>
      </c>
      <c r="C705" s="48" t="s">
        <v>2</v>
      </c>
      <c r="D705" s="13" t="s">
        <v>2</v>
      </c>
      <c r="E705" s="133">
        <v>810000</v>
      </c>
      <c r="F705" s="49">
        <f t="shared" si="84"/>
        <v>0</v>
      </c>
      <c r="G705" s="49">
        <f t="shared" si="85"/>
        <v>704</v>
      </c>
      <c r="H705" s="48">
        <f t="shared" si="83"/>
        <v>270</v>
      </c>
      <c r="I705" s="50">
        <f>IF($D705="-",0,'STOCK ITEMS'!N735)</f>
        <v>0</v>
      </c>
      <c r="J705" s="50">
        <f>IF($D705="-",0,'STOCK ITEMS'!O735)</f>
        <v>0</v>
      </c>
      <c r="K705" s="50">
        <f>IF($D705="-",0,'STOCK ITEMS'!P735)</f>
        <v>0</v>
      </c>
      <c r="L705" s="51">
        <f>IF($D705="-",0,'STOCK ITEMS'!B735)</f>
        <v>0</v>
      </c>
      <c r="M705" s="48" t="str">
        <f t="shared" si="86"/>
        <v>-</v>
      </c>
      <c r="N705" s="48">
        <f t="shared" si="87"/>
        <v>0</v>
      </c>
    </row>
    <row r="706" spans="1:14" x14ac:dyDescent="0.25">
      <c r="A706" s="52">
        <v>705</v>
      </c>
      <c r="B706" s="48" t="s">
        <v>2</v>
      </c>
      <c r="C706" s="48" t="s">
        <v>2</v>
      </c>
      <c r="D706" s="13" t="s">
        <v>2</v>
      </c>
      <c r="E706" s="133">
        <v>807000</v>
      </c>
      <c r="F706" s="49">
        <f t="shared" si="84"/>
        <v>0</v>
      </c>
      <c r="G706" s="49">
        <f t="shared" si="85"/>
        <v>705</v>
      </c>
      <c r="H706" s="48">
        <f t="shared" si="83"/>
        <v>269</v>
      </c>
      <c r="I706" s="50">
        <f>IF($D706="-",0,'STOCK ITEMS'!N736)</f>
        <v>0</v>
      </c>
      <c r="J706" s="50">
        <f>IF($D706="-",0,'STOCK ITEMS'!O736)</f>
        <v>0</v>
      </c>
      <c r="K706" s="50">
        <f>IF($D706="-",0,'STOCK ITEMS'!P736)</f>
        <v>0</v>
      </c>
      <c r="L706" s="51">
        <f>IF($D706="-",0,'STOCK ITEMS'!B736)</f>
        <v>0</v>
      </c>
      <c r="M706" s="48" t="str">
        <f t="shared" si="86"/>
        <v>-</v>
      </c>
      <c r="N706" s="48">
        <f t="shared" si="87"/>
        <v>0</v>
      </c>
    </row>
    <row r="707" spans="1:14" x14ac:dyDescent="0.25">
      <c r="A707" s="52">
        <v>706</v>
      </c>
      <c r="B707" s="48" t="s">
        <v>2</v>
      </c>
      <c r="C707" s="48" t="s">
        <v>2</v>
      </c>
      <c r="D707" s="13" t="s">
        <v>2</v>
      </c>
      <c r="E707" s="133">
        <v>804000</v>
      </c>
      <c r="F707" s="49">
        <f t="shared" si="84"/>
        <v>0</v>
      </c>
      <c r="G707" s="49">
        <f t="shared" si="85"/>
        <v>706</v>
      </c>
      <c r="H707" s="48">
        <f t="shared" si="83"/>
        <v>268</v>
      </c>
      <c r="I707" s="50">
        <f>IF($D707="-",0,'STOCK ITEMS'!N737)</f>
        <v>0</v>
      </c>
      <c r="J707" s="50">
        <f>IF($D707="-",0,'STOCK ITEMS'!O737)</f>
        <v>0</v>
      </c>
      <c r="K707" s="50">
        <f>IF($D707="-",0,'STOCK ITEMS'!P737)</f>
        <v>0</v>
      </c>
      <c r="L707" s="51">
        <f>IF($D707="-",0,'STOCK ITEMS'!B737)</f>
        <v>0</v>
      </c>
      <c r="M707" s="48" t="str">
        <f t="shared" si="86"/>
        <v>-</v>
      </c>
      <c r="N707" s="48">
        <f t="shared" si="87"/>
        <v>0</v>
      </c>
    </row>
    <row r="708" spans="1:14" x14ac:dyDescent="0.25">
      <c r="A708" s="52">
        <v>707</v>
      </c>
      <c r="B708" s="48" t="s">
        <v>2</v>
      </c>
      <c r="C708" s="48" t="s">
        <v>2</v>
      </c>
      <c r="D708" s="13" t="s">
        <v>2</v>
      </c>
      <c r="E708" s="133">
        <v>801000</v>
      </c>
      <c r="F708" s="49">
        <f t="shared" si="84"/>
        <v>0</v>
      </c>
      <c r="G708" s="49">
        <f t="shared" si="85"/>
        <v>707</v>
      </c>
      <c r="H708" s="48">
        <f t="shared" si="83"/>
        <v>267</v>
      </c>
      <c r="I708" s="50">
        <f>IF($D708="-",0,'STOCK ITEMS'!N738)</f>
        <v>0</v>
      </c>
      <c r="J708" s="50">
        <f>IF($D708="-",0,'STOCK ITEMS'!O738)</f>
        <v>0</v>
      </c>
      <c r="K708" s="50">
        <f>IF($D708="-",0,'STOCK ITEMS'!P738)</f>
        <v>0</v>
      </c>
      <c r="L708" s="51">
        <f>IF($D708="-",0,'STOCK ITEMS'!B738)</f>
        <v>0</v>
      </c>
      <c r="M708" s="48" t="str">
        <f t="shared" si="86"/>
        <v>-</v>
      </c>
      <c r="N708" s="48">
        <f t="shared" si="87"/>
        <v>0</v>
      </c>
    </row>
    <row r="709" spans="1:14" x14ac:dyDescent="0.25">
      <c r="A709" s="52">
        <v>708</v>
      </c>
      <c r="B709" s="48" t="s">
        <v>2</v>
      </c>
      <c r="C709" s="48" t="s">
        <v>2</v>
      </c>
      <c r="D709" s="13" t="s">
        <v>2</v>
      </c>
      <c r="E709" s="133">
        <v>798000</v>
      </c>
      <c r="F709" s="49">
        <f t="shared" si="84"/>
        <v>0</v>
      </c>
      <c r="G709" s="49">
        <f t="shared" si="85"/>
        <v>708</v>
      </c>
      <c r="H709" s="48">
        <f t="shared" si="83"/>
        <v>266</v>
      </c>
      <c r="I709" s="50">
        <f>IF($D709="-",0,'STOCK ITEMS'!N739)</f>
        <v>0</v>
      </c>
      <c r="J709" s="50">
        <f>IF($D709="-",0,'STOCK ITEMS'!O739)</f>
        <v>0</v>
      </c>
      <c r="K709" s="50">
        <f>IF($D709="-",0,'STOCK ITEMS'!P739)</f>
        <v>0</v>
      </c>
      <c r="L709" s="51">
        <f>IF($D709="-",0,'STOCK ITEMS'!B739)</f>
        <v>0</v>
      </c>
      <c r="M709" s="48" t="str">
        <f t="shared" si="86"/>
        <v>-</v>
      </c>
      <c r="N709" s="48">
        <f t="shared" si="87"/>
        <v>0</v>
      </c>
    </row>
    <row r="710" spans="1:14" x14ac:dyDescent="0.25">
      <c r="A710" s="52">
        <v>709</v>
      </c>
      <c r="B710" s="48" t="s">
        <v>2</v>
      </c>
      <c r="C710" s="48" t="s">
        <v>2</v>
      </c>
      <c r="D710" s="13" t="s">
        <v>2</v>
      </c>
      <c r="E710" s="133">
        <v>795000</v>
      </c>
      <c r="F710" s="49">
        <f t="shared" si="84"/>
        <v>0</v>
      </c>
      <c r="G710" s="49">
        <f t="shared" si="85"/>
        <v>709</v>
      </c>
      <c r="H710" s="48">
        <f t="shared" si="83"/>
        <v>265</v>
      </c>
      <c r="I710" s="50">
        <f>IF($D710="-",0,'STOCK ITEMS'!N740)</f>
        <v>0</v>
      </c>
      <c r="J710" s="50">
        <f>IF($D710="-",0,'STOCK ITEMS'!O740)</f>
        <v>0</v>
      </c>
      <c r="K710" s="50">
        <f>IF($D710="-",0,'STOCK ITEMS'!P740)</f>
        <v>0</v>
      </c>
      <c r="L710" s="51">
        <f>IF($D710="-",0,'STOCK ITEMS'!B740)</f>
        <v>0</v>
      </c>
      <c r="M710" s="48" t="str">
        <f t="shared" si="86"/>
        <v>-</v>
      </c>
      <c r="N710" s="48">
        <f t="shared" si="87"/>
        <v>0</v>
      </c>
    </row>
    <row r="711" spans="1:14" x14ac:dyDescent="0.25">
      <c r="A711" s="52">
        <v>710</v>
      </c>
      <c r="B711" s="48" t="s">
        <v>2</v>
      </c>
      <c r="C711" s="48" t="s">
        <v>2</v>
      </c>
      <c r="D711" s="13" t="s">
        <v>2</v>
      </c>
      <c r="E711" s="133">
        <v>792000</v>
      </c>
      <c r="F711" s="49">
        <f t="shared" si="84"/>
        <v>0</v>
      </c>
      <c r="G711" s="49">
        <f t="shared" si="85"/>
        <v>710</v>
      </c>
      <c r="H711" s="48">
        <f t="shared" si="83"/>
        <v>264</v>
      </c>
      <c r="I711" s="50">
        <f>IF($D711="-",0,'STOCK ITEMS'!N741)</f>
        <v>0</v>
      </c>
      <c r="J711" s="50">
        <f>IF($D711="-",0,'STOCK ITEMS'!O741)</f>
        <v>0</v>
      </c>
      <c r="K711" s="50">
        <f>IF($D711="-",0,'STOCK ITEMS'!P741)</f>
        <v>0</v>
      </c>
      <c r="L711" s="51">
        <f>IF($D711="-",0,'STOCK ITEMS'!B741)</f>
        <v>0</v>
      </c>
      <c r="M711" s="48" t="str">
        <f t="shared" si="86"/>
        <v>-</v>
      </c>
      <c r="N711" s="48">
        <f t="shared" si="87"/>
        <v>0</v>
      </c>
    </row>
    <row r="712" spans="1:14" x14ac:dyDescent="0.25">
      <c r="A712" s="52">
        <v>711</v>
      </c>
      <c r="B712" s="48" t="s">
        <v>2</v>
      </c>
      <c r="C712" s="48" t="s">
        <v>2</v>
      </c>
      <c r="D712" s="13" t="s">
        <v>2</v>
      </c>
      <c r="E712" s="133">
        <v>789000</v>
      </c>
      <c r="F712" s="49">
        <f t="shared" si="84"/>
        <v>0</v>
      </c>
      <c r="G712" s="49">
        <f t="shared" si="85"/>
        <v>711</v>
      </c>
      <c r="H712" s="48">
        <f t="shared" si="83"/>
        <v>263</v>
      </c>
      <c r="I712" s="50">
        <f>IF($D712="-",0,'STOCK ITEMS'!N742)</f>
        <v>0</v>
      </c>
      <c r="J712" s="50">
        <f>IF($D712="-",0,'STOCK ITEMS'!O742)</f>
        <v>0</v>
      </c>
      <c r="K712" s="50">
        <f>IF($D712="-",0,'STOCK ITEMS'!P742)</f>
        <v>0</v>
      </c>
      <c r="L712" s="51">
        <f>IF($D712="-",0,'STOCK ITEMS'!B742)</f>
        <v>0</v>
      </c>
      <c r="M712" s="48" t="str">
        <f t="shared" si="86"/>
        <v>-</v>
      </c>
      <c r="N712" s="48">
        <f t="shared" si="87"/>
        <v>0</v>
      </c>
    </row>
    <row r="713" spans="1:14" x14ac:dyDescent="0.25">
      <c r="A713" s="52">
        <v>712</v>
      </c>
      <c r="B713" s="48" t="s">
        <v>2</v>
      </c>
      <c r="C713" s="48" t="s">
        <v>2</v>
      </c>
      <c r="D713" s="13" t="s">
        <v>2</v>
      </c>
      <c r="E713" s="133">
        <v>786000</v>
      </c>
      <c r="F713" s="49">
        <f t="shared" si="84"/>
        <v>0</v>
      </c>
      <c r="G713" s="49">
        <f t="shared" si="85"/>
        <v>712</v>
      </c>
      <c r="H713" s="48">
        <f t="shared" ref="H713:H776" si="88">RANK(G713,$G$2:$G$974,0)</f>
        <v>262</v>
      </c>
      <c r="I713" s="50">
        <f>IF($D713="-",0,'STOCK ITEMS'!N743)</f>
        <v>0</v>
      </c>
      <c r="J713" s="50">
        <f>IF($D713="-",0,'STOCK ITEMS'!O743)</f>
        <v>0</v>
      </c>
      <c r="K713" s="50">
        <f>IF($D713="-",0,'STOCK ITEMS'!P743)</f>
        <v>0</v>
      </c>
      <c r="L713" s="51">
        <f>IF($D713="-",0,'STOCK ITEMS'!B743)</f>
        <v>0</v>
      </c>
      <c r="M713" s="48" t="str">
        <f t="shared" si="86"/>
        <v>-</v>
      </c>
      <c r="N713" s="48">
        <f t="shared" si="87"/>
        <v>0</v>
      </c>
    </row>
    <row r="714" spans="1:14" x14ac:dyDescent="0.25">
      <c r="A714" s="52">
        <v>713</v>
      </c>
      <c r="B714" s="48" t="s">
        <v>2</v>
      </c>
      <c r="C714" s="48" t="s">
        <v>2</v>
      </c>
      <c r="D714" s="13" t="s">
        <v>2</v>
      </c>
      <c r="E714" s="133">
        <v>783000</v>
      </c>
      <c r="F714" s="49">
        <f t="shared" si="84"/>
        <v>0</v>
      </c>
      <c r="G714" s="49">
        <f t="shared" si="85"/>
        <v>713</v>
      </c>
      <c r="H714" s="48">
        <f t="shared" si="88"/>
        <v>261</v>
      </c>
      <c r="I714" s="50">
        <f>IF($D714="-",0,'STOCK ITEMS'!N744)</f>
        <v>0</v>
      </c>
      <c r="J714" s="50">
        <f>IF($D714="-",0,'STOCK ITEMS'!O744)</f>
        <v>0</v>
      </c>
      <c r="K714" s="50">
        <f>IF($D714="-",0,'STOCK ITEMS'!P744)</f>
        <v>0</v>
      </c>
      <c r="L714" s="51">
        <f>IF($D714="-",0,'STOCK ITEMS'!B744)</f>
        <v>0</v>
      </c>
      <c r="M714" s="48" t="str">
        <f t="shared" si="86"/>
        <v>-</v>
      </c>
      <c r="N714" s="48">
        <f t="shared" si="87"/>
        <v>0</v>
      </c>
    </row>
    <row r="715" spans="1:14" x14ac:dyDescent="0.25">
      <c r="A715" s="52">
        <v>714</v>
      </c>
      <c r="B715" s="48" t="s">
        <v>2</v>
      </c>
      <c r="C715" s="48" t="s">
        <v>2</v>
      </c>
      <c r="D715" s="13" t="s">
        <v>2</v>
      </c>
      <c r="E715" s="133">
        <v>780000</v>
      </c>
      <c r="F715" s="49">
        <f t="shared" si="84"/>
        <v>0</v>
      </c>
      <c r="G715" s="49">
        <f t="shared" si="85"/>
        <v>714</v>
      </c>
      <c r="H715" s="48">
        <f t="shared" si="88"/>
        <v>260</v>
      </c>
      <c r="I715" s="50">
        <f>IF($D715="-",0,'STOCK ITEMS'!N745)</f>
        <v>0</v>
      </c>
      <c r="J715" s="50">
        <f>IF($D715="-",0,'STOCK ITEMS'!O745)</f>
        <v>0</v>
      </c>
      <c r="K715" s="50">
        <f>IF($D715="-",0,'STOCK ITEMS'!P745)</f>
        <v>0</v>
      </c>
      <c r="L715" s="51">
        <f>IF($D715="-",0,'STOCK ITEMS'!B745)</f>
        <v>0</v>
      </c>
      <c r="M715" s="48" t="str">
        <f t="shared" si="86"/>
        <v>-</v>
      </c>
      <c r="N715" s="48">
        <f t="shared" si="87"/>
        <v>0</v>
      </c>
    </row>
    <row r="716" spans="1:14" x14ac:dyDescent="0.25">
      <c r="A716" s="52">
        <v>715</v>
      </c>
      <c r="B716" s="48" t="s">
        <v>2</v>
      </c>
      <c r="C716" s="48" t="s">
        <v>2</v>
      </c>
      <c r="D716" s="13" t="s">
        <v>2</v>
      </c>
      <c r="E716" s="133">
        <v>777000</v>
      </c>
      <c r="F716" s="49">
        <f t="shared" si="84"/>
        <v>0</v>
      </c>
      <c r="G716" s="49">
        <f t="shared" si="85"/>
        <v>715</v>
      </c>
      <c r="H716" s="48">
        <f t="shared" si="88"/>
        <v>259</v>
      </c>
      <c r="I716" s="50">
        <f>IF($D716="-",0,'STOCK ITEMS'!N746)</f>
        <v>0</v>
      </c>
      <c r="J716" s="50">
        <f>IF($D716="-",0,'STOCK ITEMS'!O746)</f>
        <v>0</v>
      </c>
      <c r="K716" s="50">
        <f>IF($D716="-",0,'STOCK ITEMS'!P746)</f>
        <v>0</v>
      </c>
      <c r="L716" s="51">
        <f>IF($D716="-",0,'STOCK ITEMS'!B746)</f>
        <v>0</v>
      </c>
      <c r="M716" s="48" t="str">
        <f t="shared" si="86"/>
        <v>-</v>
      </c>
      <c r="N716" s="48">
        <f t="shared" si="87"/>
        <v>0</v>
      </c>
    </row>
    <row r="717" spans="1:14" x14ac:dyDescent="0.25">
      <c r="A717" s="52">
        <v>716</v>
      </c>
      <c r="B717" s="48" t="s">
        <v>2</v>
      </c>
      <c r="C717" s="48" t="s">
        <v>2</v>
      </c>
      <c r="D717" s="13" t="s">
        <v>2</v>
      </c>
      <c r="E717" s="133">
        <v>774000</v>
      </c>
      <c r="F717" s="49">
        <f t="shared" si="84"/>
        <v>0</v>
      </c>
      <c r="G717" s="49">
        <f t="shared" si="85"/>
        <v>716</v>
      </c>
      <c r="H717" s="48">
        <f t="shared" si="88"/>
        <v>258</v>
      </c>
      <c r="I717" s="50">
        <f>IF($D717="-",0,'STOCK ITEMS'!N747)</f>
        <v>0</v>
      </c>
      <c r="J717" s="50">
        <f>IF($D717="-",0,'STOCK ITEMS'!O747)</f>
        <v>0</v>
      </c>
      <c r="K717" s="50">
        <f>IF($D717="-",0,'STOCK ITEMS'!P747)</f>
        <v>0</v>
      </c>
      <c r="L717" s="51">
        <f>IF($D717="-",0,'STOCK ITEMS'!B747)</f>
        <v>0</v>
      </c>
      <c r="M717" s="48" t="str">
        <f t="shared" si="86"/>
        <v>-</v>
      </c>
      <c r="N717" s="48">
        <f t="shared" si="87"/>
        <v>0</v>
      </c>
    </row>
    <row r="718" spans="1:14" x14ac:dyDescent="0.25">
      <c r="A718" s="52">
        <v>717</v>
      </c>
      <c r="B718" s="48" t="s">
        <v>2</v>
      </c>
      <c r="C718" s="48" t="s">
        <v>2</v>
      </c>
      <c r="D718" s="13" t="s">
        <v>2</v>
      </c>
      <c r="E718" s="133">
        <v>771000</v>
      </c>
      <c r="F718" s="49">
        <f t="shared" si="84"/>
        <v>0</v>
      </c>
      <c r="G718" s="49">
        <f t="shared" si="85"/>
        <v>717</v>
      </c>
      <c r="H718" s="48">
        <f t="shared" si="88"/>
        <v>257</v>
      </c>
      <c r="I718" s="50">
        <f>IF($D718="-",0,'STOCK ITEMS'!N748)</f>
        <v>0</v>
      </c>
      <c r="J718" s="50">
        <f>IF($D718="-",0,'STOCK ITEMS'!O748)</f>
        <v>0</v>
      </c>
      <c r="K718" s="50">
        <f>IF($D718="-",0,'STOCK ITEMS'!P748)</f>
        <v>0</v>
      </c>
      <c r="L718" s="51">
        <f>IF($D718="-",0,'STOCK ITEMS'!B748)</f>
        <v>0</v>
      </c>
      <c r="M718" s="48" t="str">
        <f t="shared" si="86"/>
        <v>-</v>
      </c>
      <c r="N718" s="48">
        <f t="shared" si="87"/>
        <v>0</v>
      </c>
    </row>
    <row r="719" spans="1:14" x14ac:dyDescent="0.25">
      <c r="A719" s="52">
        <v>718</v>
      </c>
      <c r="B719" s="48" t="s">
        <v>2</v>
      </c>
      <c r="C719" s="48" t="s">
        <v>2</v>
      </c>
      <c r="D719" s="13" t="s">
        <v>2</v>
      </c>
      <c r="E719" s="133">
        <v>768000</v>
      </c>
      <c r="F719" s="49">
        <f t="shared" si="84"/>
        <v>0</v>
      </c>
      <c r="G719" s="49">
        <f t="shared" si="85"/>
        <v>718</v>
      </c>
      <c r="H719" s="48">
        <f t="shared" si="88"/>
        <v>256</v>
      </c>
      <c r="I719" s="50">
        <f>IF($D719="-",0,'STOCK ITEMS'!N749)</f>
        <v>0</v>
      </c>
      <c r="J719" s="50">
        <f>IF($D719="-",0,'STOCK ITEMS'!O749)</f>
        <v>0</v>
      </c>
      <c r="K719" s="50">
        <f>IF($D719="-",0,'STOCK ITEMS'!P749)</f>
        <v>0</v>
      </c>
      <c r="L719" s="51">
        <f>IF($D719="-",0,'STOCK ITEMS'!B749)</f>
        <v>0</v>
      </c>
      <c r="M719" s="48" t="str">
        <f t="shared" si="86"/>
        <v>-</v>
      </c>
      <c r="N719" s="48">
        <f t="shared" si="87"/>
        <v>0</v>
      </c>
    </row>
    <row r="720" spans="1:14" x14ac:dyDescent="0.25">
      <c r="A720" s="52">
        <v>719</v>
      </c>
      <c r="B720" s="48" t="s">
        <v>2</v>
      </c>
      <c r="C720" s="48" t="s">
        <v>2</v>
      </c>
      <c r="D720" s="13" t="s">
        <v>2</v>
      </c>
      <c r="E720" s="133">
        <v>765000</v>
      </c>
      <c r="F720" s="49">
        <f t="shared" si="84"/>
        <v>0</v>
      </c>
      <c r="G720" s="49">
        <f t="shared" si="85"/>
        <v>719</v>
      </c>
      <c r="H720" s="48">
        <f t="shared" si="88"/>
        <v>255</v>
      </c>
      <c r="I720" s="50">
        <f>IF($D720="-",0,'STOCK ITEMS'!N750)</f>
        <v>0</v>
      </c>
      <c r="J720" s="50">
        <f>IF($D720="-",0,'STOCK ITEMS'!O750)</f>
        <v>0</v>
      </c>
      <c r="K720" s="50">
        <f>IF($D720="-",0,'STOCK ITEMS'!P750)</f>
        <v>0</v>
      </c>
      <c r="L720" s="51">
        <f>IF($D720="-",0,'STOCK ITEMS'!B750)</f>
        <v>0</v>
      </c>
      <c r="M720" s="48" t="str">
        <f t="shared" si="86"/>
        <v>-</v>
      </c>
      <c r="N720" s="48">
        <f t="shared" si="87"/>
        <v>0</v>
      </c>
    </row>
    <row r="721" spans="1:14" x14ac:dyDescent="0.25">
      <c r="A721" s="52">
        <v>720</v>
      </c>
      <c r="B721" s="48" t="s">
        <v>2</v>
      </c>
      <c r="C721" s="48" t="s">
        <v>2</v>
      </c>
      <c r="D721" s="13" t="s">
        <v>2</v>
      </c>
      <c r="E721" s="133">
        <v>762000</v>
      </c>
      <c r="F721" s="49">
        <f t="shared" si="84"/>
        <v>0</v>
      </c>
      <c r="G721" s="49">
        <f t="shared" si="85"/>
        <v>720</v>
      </c>
      <c r="H721" s="48">
        <f t="shared" si="88"/>
        <v>254</v>
      </c>
      <c r="I721" s="50">
        <f>IF($D721="-",0,'STOCK ITEMS'!N751)</f>
        <v>0</v>
      </c>
      <c r="J721" s="50">
        <f>IF($D721="-",0,'STOCK ITEMS'!O751)</f>
        <v>0</v>
      </c>
      <c r="K721" s="50">
        <f>IF($D721="-",0,'STOCK ITEMS'!P751)</f>
        <v>0</v>
      </c>
      <c r="L721" s="51">
        <f>IF($D721="-",0,'STOCK ITEMS'!B751)</f>
        <v>0</v>
      </c>
      <c r="M721" s="48" t="str">
        <f t="shared" si="86"/>
        <v>-</v>
      </c>
      <c r="N721" s="48">
        <f t="shared" si="87"/>
        <v>0</v>
      </c>
    </row>
    <row r="722" spans="1:14" x14ac:dyDescent="0.25">
      <c r="A722" s="52">
        <v>721</v>
      </c>
      <c r="B722" s="48" t="s">
        <v>2</v>
      </c>
      <c r="C722" s="48" t="s">
        <v>2</v>
      </c>
      <c r="D722" s="13" t="s">
        <v>2</v>
      </c>
      <c r="E722" s="133">
        <v>759000</v>
      </c>
      <c r="F722" s="49">
        <f t="shared" si="84"/>
        <v>0</v>
      </c>
      <c r="G722" s="49">
        <f t="shared" si="85"/>
        <v>721</v>
      </c>
      <c r="H722" s="48">
        <f t="shared" si="88"/>
        <v>253</v>
      </c>
      <c r="I722" s="50">
        <f>IF($D722="-",0,'STOCK ITEMS'!N752)</f>
        <v>0</v>
      </c>
      <c r="J722" s="50">
        <f>IF($D722="-",0,'STOCK ITEMS'!O752)</f>
        <v>0</v>
      </c>
      <c r="K722" s="50">
        <f>IF($D722="-",0,'STOCK ITEMS'!P752)</f>
        <v>0</v>
      </c>
      <c r="L722" s="51">
        <f>IF($D722="-",0,'STOCK ITEMS'!B752)</f>
        <v>0</v>
      </c>
      <c r="M722" s="48" t="str">
        <f t="shared" si="86"/>
        <v>-</v>
      </c>
      <c r="N722" s="48">
        <f t="shared" si="87"/>
        <v>0</v>
      </c>
    </row>
    <row r="723" spans="1:14" x14ac:dyDescent="0.25">
      <c r="A723" s="52">
        <v>722</v>
      </c>
      <c r="B723" s="48" t="s">
        <v>2</v>
      </c>
      <c r="C723" s="48" t="s">
        <v>2</v>
      </c>
      <c r="D723" s="13" t="s">
        <v>2</v>
      </c>
      <c r="E723" s="133">
        <v>756000</v>
      </c>
      <c r="F723" s="49">
        <f t="shared" si="84"/>
        <v>0</v>
      </c>
      <c r="G723" s="49">
        <f t="shared" si="85"/>
        <v>722</v>
      </c>
      <c r="H723" s="48">
        <f t="shared" si="88"/>
        <v>252</v>
      </c>
      <c r="I723" s="50">
        <f>IF($D723="-",0,'STOCK ITEMS'!N753)</f>
        <v>0</v>
      </c>
      <c r="J723" s="50">
        <f>IF($D723="-",0,'STOCK ITEMS'!O753)</f>
        <v>0</v>
      </c>
      <c r="K723" s="50">
        <f>IF($D723="-",0,'STOCK ITEMS'!P753)</f>
        <v>0</v>
      </c>
      <c r="L723" s="51">
        <f>IF($D723="-",0,'STOCK ITEMS'!B753)</f>
        <v>0</v>
      </c>
      <c r="M723" s="48" t="str">
        <f t="shared" si="86"/>
        <v>-</v>
      </c>
      <c r="N723" s="48">
        <f t="shared" si="87"/>
        <v>0</v>
      </c>
    </row>
    <row r="724" spans="1:14" x14ac:dyDescent="0.25">
      <c r="A724" s="52">
        <v>723</v>
      </c>
      <c r="B724" s="48" t="s">
        <v>2</v>
      </c>
      <c r="C724" s="48" t="s">
        <v>2</v>
      </c>
      <c r="D724" s="13" t="s">
        <v>2</v>
      </c>
      <c r="E724" s="133">
        <v>753000</v>
      </c>
      <c r="F724" s="49">
        <f t="shared" si="84"/>
        <v>0</v>
      </c>
      <c r="G724" s="49">
        <f t="shared" si="85"/>
        <v>723</v>
      </c>
      <c r="H724" s="48">
        <f t="shared" si="88"/>
        <v>251</v>
      </c>
      <c r="I724" s="50">
        <f>IF($D724="-",0,'STOCK ITEMS'!N754)</f>
        <v>0</v>
      </c>
      <c r="J724" s="50">
        <f>IF($D724="-",0,'STOCK ITEMS'!O754)</f>
        <v>0</v>
      </c>
      <c r="K724" s="50">
        <f>IF($D724="-",0,'STOCK ITEMS'!P754)</f>
        <v>0</v>
      </c>
      <c r="L724" s="51">
        <f>IF($D724="-",0,'STOCK ITEMS'!B754)</f>
        <v>0</v>
      </c>
      <c r="M724" s="48" t="str">
        <f t="shared" si="86"/>
        <v>-</v>
      </c>
      <c r="N724" s="48">
        <f t="shared" si="87"/>
        <v>0</v>
      </c>
    </row>
    <row r="725" spans="1:14" x14ac:dyDescent="0.25">
      <c r="A725" s="52">
        <v>724</v>
      </c>
      <c r="B725" s="48" t="s">
        <v>2</v>
      </c>
      <c r="C725" s="48" t="s">
        <v>2</v>
      </c>
      <c r="D725" s="13" t="s">
        <v>2</v>
      </c>
      <c r="E725" s="133">
        <v>750000</v>
      </c>
      <c r="F725" s="49">
        <f t="shared" si="84"/>
        <v>0</v>
      </c>
      <c r="G725" s="49">
        <f t="shared" si="85"/>
        <v>724</v>
      </c>
      <c r="H725" s="48">
        <f t="shared" si="88"/>
        <v>250</v>
      </c>
      <c r="I725" s="50">
        <f>IF($D725="-",0,'STOCK ITEMS'!N755)</f>
        <v>0</v>
      </c>
      <c r="J725" s="50">
        <f>IF($D725="-",0,'STOCK ITEMS'!O755)</f>
        <v>0</v>
      </c>
      <c r="K725" s="50">
        <f>IF($D725="-",0,'STOCK ITEMS'!P755)</f>
        <v>0</v>
      </c>
      <c r="L725" s="51">
        <f>IF($D725="-",0,'STOCK ITEMS'!B755)</f>
        <v>0</v>
      </c>
      <c r="M725" s="48" t="str">
        <f t="shared" si="86"/>
        <v>-</v>
      </c>
      <c r="N725" s="48">
        <f t="shared" si="87"/>
        <v>0</v>
      </c>
    </row>
    <row r="726" spans="1:14" x14ac:dyDescent="0.25">
      <c r="A726" s="52">
        <v>725</v>
      </c>
      <c r="B726" s="48" t="s">
        <v>2</v>
      </c>
      <c r="C726" s="48" t="s">
        <v>2</v>
      </c>
      <c r="D726" s="13" t="s">
        <v>2</v>
      </c>
      <c r="E726" s="133">
        <v>747000</v>
      </c>
      <c r="F726" s="49">
        <f t="shared" si="84"/>
        <v>0</v>
      </c>
      <c r="G726" s="49">
        <f t="shared" si="85"/>
        <v>725</v>
      </c>
      <c r="H726" s="48">
        <f t="shared" si="88"/>
        <v>249</v>
      </c>
      <c r="I726" s="50">
        <f>IF($D726="-",0,'STOCK ITEMS'!N756)</f>
        <v>0</v>
      </c>
      <c r="J726" s="50">
        <f>IF($D726="-",0,'STOCK ITEMS'!O756)</f>
        <v>0</v>
      </c>
      <c r="K726" s="50">
        <f>IF($D726="-",0,'STOCK ITEMS'!P756)</f>
        <v>0</v>
      </c>
      <c r="L726" s="51">
        <f>IF($D726="-",0,'STOCK ITEMS'!B756)</f>
        <v>0</v>
      </c>
      <c r="M726" s="48" t="str">
        <f t="shared" si="86"/>
        <v>-</v>
      </c>
      <c r="N726" s="48">
        <f t="shared" si="87"/>
        <v>0</v>
      </c>
    </row>
    <row r="727" spans="1:14" x14ac:dyDescent="0.25">
      <c r="A727" s="52">
        <v>726</v>
      </c>
      <c r="B727" s="48" t="s">
        <v>2</v>
      </c>
      <c r="C727" s="48" t="s">
        <v>2</v>
      </c>
      <c r="D727" s="13" t="s">
        <v>2</v>
      </c>
      <c r="E727" s="133">
        <v>744000</v>
      </c>
      <c r="F727" s="49">
        <f t="shared" si="84"/>
        <v>0</v>
      </c>
      <c r="G727" s="49">
        <f t="shared" si="85"/>
        <v>726</v>
      </c>
      <c r="H727" s="48">
        <f t="shared" si="88"/>
        <v>248</v>
      </c>
      <c r="I727" s="50">
        <f>IF($D727="-",0,'STOCK ITEMS'!N757)</f>
        <v>0</v>
      </c>
      <c r="J727" s="50">
        <f>IF($D727="-",0,'STOCK ITEMS'!O757)</f>
        <v>0</v>
      </c>
      <c r="K727" s="50">
        <f>IF($D727="-",0,'STOCK ITEMS'!P757)</f>
        <v>0</v>
      </c>
      <c r="L727" s="51">
        <f>IF($D727="-",0,'STOCK ITEMS'!B757)</f>
        <v>0</v>
      </c>
      <c r="M727" s="48" t="str">
        <f t="shared" si="86"/>
        <v>-</v>
      </c>
      <c r="N727" s="48">
        <f t="shared" si="87"/>
        <v>0</v>
      </c>
    </row>
    <row r="728" spans="1:14" x14ac:dyDescent="0.25">
      <c r="A728" s="52">
        <v>727</v>
      </c>
      <c r="B728" s="48" t="s">
        <v>2</v>
      </c>
      <c r="C728" s="48" t="s">
        <v>2</v>
      </c>
      <c r="D728" s="13" t="s">
        <v>2</v>
      </c>
      <c r="E728" s="133">
        <v>741000</v>
      </c>
      <c r="F728" s="49">
        <f t="shared" si="84"/>
        <v>0</v>
      </c>
      <c r="G728" s="49">
        <f t="shared" si="85"/>
        <v>727</v>
      </c>
      <c r="H728" s="48">
        <f t="shared" si="88"/>
        <v>247</v>
      </c>
      <c r="I728" s="50">
        <f>IF($D728="-",0,'STOCK ITEMS'!N758)</f>
        <v>0</v>
      </c>
      <c r="J728" s="50">
        <f>IF($D728="-",0,'STOCK ITEMS'!O758)</f>
        <v>0</v>
      </c>
      <c r="K728" s="50">
        <f>IF($D728="-",0,'STOCK ITEMS'!P758)</f>
        <v>0</v>
      </c>
      <c r="L728" s="51">
        <f>IF($D728="-",0,'STOCK ITEMS'!B758)</f>
        <v>0</v>
      </c>
      <c r="M728" s="48" t="str">
        <f t="shared" si="86"/>
        <v>-</v>
      </c>
      <c r="N728" s="48">
        <f t="shared" si="87"/>
        <v>0</v>
      </c>
    </row>
    <row r="729" spans="1:14" x14ac:dyDescent="0.25">
      <c r="A729" s="52">
        <v>728</v>
      </c>
      <c r="B729" s="48" t="s">
        <v>2</v>
      </c>
      <c r="C729" s="48" t="s">
        <v>2</v>
      </c>
      <c r="D729" s="13" t="s">
        <v>2</v>
      </c>
      <c r="E729" s="133">
        <v>738000</v>
      </c>
      <c r="F729" s="49">
        <f t="shared" si="84"/>
        <v>0</v>
      </c>
      <c r="G729" s="49">
        <f t="shared" si="85"/>
        <v>728</v>
      </c>
      <c r="H729" s="48">
        <f t="shared" si="88"/>
        <v>246</v>
      </c>
      <c r="I729" s="50">
        <f>IF($D729="-",0,'STOCK ITEMS'!N759)</f>
        <v>0</v>
      </c>
      <c r="J729" s="50">
        <f>IF($D729="-",0,'STOCK ITEMS'!O759)</f>
        <v>0</v>
      </c>
      <c r="K729" s="50">
        <f>IF($D729="-",0,'STOCK ITEMS'!P759)</f>
        <v>0</v>
      </c>
      <c r="L729" s="51">
        <f>IF($D729="-",0,'STOCK ITEMS'!B759)</f>
        <v>0</v>
      </c>
      <c r="M729" s="48" t="str">
        <f t="shared" si="86"/>
        <v>-</v>
      </c>
      <c r="N729" s="48">
        <f t="shared" si="87"/>
        <v>0</v>
      </c>
    </row>
    <row r="730" spans="1:14" x14ac:dyDescent="0.25">
      <c r="A730" s="52">
        <v>729</v>
      </c>
      <c r="B730" s="48" t="s">
        <v>2</v>
      </c>
      <c r="C730" s="48" t="s">
        <v>2</v>
      </c>
      <c r="D730" s="13" t="s">
        <v>2</v>
      </c>
      <c r="E730" s="133">
        <v>735000</v>
      </c>
      <c r="F730" s="49">
        <f t="shared" si="84"/>
        <v>0</v>
      </c>
      <c r="G730" s="49">
        <f t="shared" si="85"/>
        <v>729</v>
      </c>
      <c r="H730" s="48">
        <f t="shared" si="88"/>
        <v>245</v>
      </c>
      <c r="I730" s="50">
        <f>IF($D730="-",0,'STOCK ITEMS'!N760)</f>
        <v>0</v>
      </c>
      <c r="J730" s="50">
        <f>IF($D730="-",0,'STOCK ITEMS'!O760)</f>
        <v>0</v>
      </c>
      <c r="K730" s="50">
        <f>IF($D730="-",0,'STOCK ITEMS'!P760)</f>
        <v>0</v>
      </c>
      <c r="L730" s="51">
        <f>IF($D730="-",0,'STOCK ITEMS'!B760)</f>
        <v>0</v>
      </c>
      <c r="M730" s="48" t="str">
        <f t="shared" si="86"/>
        <v>-</v>
      </c>
      <c r="N730" s="48">
        <f t="shared" si="87"/>
        <v>0</v>
      </c>
    </row>
    <row r="731" spans="1:14" x14ac:dyDescent="0.25">
      <c r="A731" s="52">
        <v>730</v>
      </c>
      <c r="B731" s="48" t="s">
        <v>2</v>
      </c>
      <c r="C731" s="48" t="s">
        <v>2</v>
      </c>
      <c r="D731" s="13" t="s">
        <v>2</v>
      </c>
      <c r="E731" s="133">
        <v>732000</v>
      </c>
      <c r="F731" s="49">
        <f t="shared" si="84"/>
        <v>0</v>
      </c>
      <c r="G731" s="49">
        <f t="shared" si="85"/>
        <v>730</v>
      </c>
      <c r="H731" s="48">
        <f t="shared" si="88"/>
        <v>244</v>
      </c>
      <c r="I731" s="50">
        <f>IF($D731="-",0,'STOCK ITEMS'!N761)</f>
        <v>0</v>
      </c>
      <c r="J731" s="50">
        <f>IF($D731="-",0,'STOCK ITEMS'!O761)</f>
        <v>0</v>
      </c>
      <c r="K731" s="50">
        <f>IF($D731="-",0,'STOCK ITEMS'!P761)</f>
        <v>0</v>
      </c>
      <c r="L731" s="51">
        <f>IF($D731="-",0,'STOCK ITEMS'!B761)</f>
        <v>0</v>
      </c>
      <c r="M731" s="48" t="str">
        <f t="shared" si="86"/>
        <v>-</v>
      </c>
      <c r="N731" s="48">
        <f t="shared" si="87"/>
        <v>0</v>
      </c>
    </row>
    <row r="732" spans="1:14" x14ac:dyDescent="0.25">
      <c r="A732" s="52">
        <v>731</v>
      </c>
      <c r="B732" s="48" t="s">
        <v>2</v>
      </c>
      <c r="C732" s="48" t="s">
        <v>2</v>
      </c>
      <c r="D732" s="13" t="s">
        <v>2</v>
      </c>
      <c r="E732" s="133">
        <v>729000</v>
      </c>
      <c r="F732" s="49">
        <f t="shared" si="84"/>
        <v>0</v>
      </c>
      <c r="G732" s="49">
        <f t="shared" si="85"/>
        <v>731</v>
      </c>
      <c r="H732" s="48">
        <f t="shared" si="88"/>
        <v>243</v>
      </c>
      <c r="I732" s="50">
        <f>IF($D732="-",0,'STOCK ITEMS'!N762)</f>
        <v>0</v>
      </c>
      <c r="J732" s="50">
        <f>IF($D732="-",0,'STOCK ITEMS'!O762)</f>
        <v>0</v>
      </c>
      <c r="K732" s="50">
        <f>IF($D732="-",0,'STOCK ITEMS'!P762)</f>
        <v>0</v>
      </c>
      <c r="L732" s="51">
        <f>IF($D732="-",0,'STOCK ITEMS'!B762)</f>
        <v>0</v>
      </c>
      <c r="M732" s="48" t="str">
        <f t="shared" si="86"/>
        <v>-</v>
      </c>
      <c r="N732" s="48">
        <f t="shared" si="87"/>
        <v>0</v>
      </c>
    </row>
    <row r="733" spans="1:14" x14ac:dyDescent="0.25">
      <c r="A733" s="52">
        <v>732</v>
      </c>
      <c r="B733" s="48" t="s">
        <v>2</v>
      </c>
      <c r="C733" s="48" t="s">
        <v>2</v>
      </c>
      <c r="D733" s="13" t="s">
        <v>2</v>
      </c>
      <c r="E733" s="133">
        <v>726000</v>
      </c>
      <c r="F733" s="49">
        <f t="shared" si="84"/>
        <v>0</v>
      </c>
      <c r="G733" s="49">
        <f t="shared" si="85"/>
        <v>732</v>
      </c>
      <c r="H733" s="48">
        <f t="shared" si="88"/>
        <v>242</v>
      </c>
      <c r="I733" s="50">
        <f>IF($D733="-",0,'STOCK ITEMS'!N763)</f>
        <v>0</v>
      </c>
      <c r="J733" s="50">
        <f>IF($D733="-",0,'STOCK ITEMS'!O763)</f>
        <v>0</v>
      </c>
      <c r="K733" s="50">
        <f>IF($D733="-",0,'STOCK ITEMS'!P763)</f>
        <v>0</v>
      </c>
      <c r="L733" s="51">
        <f>IF($D733="-",0,'STOCK ITEMS'!B763)</f>
        <v>0</v>
      </c>
      <c r="M733" s="48" t="str">
        <f t="shared" si="86"/>
        <v>-</v>
      </c>
      <c r="N733" s="48">
        <f t="shared" si="87"/>
        <v>0</v>
      </c>
    </row>
    <row r="734" spans="1:14" x14ac:dyDescent="0.25">
      <c r="A734" s="52">
        <v>733</v>
      </c>
      <c r="B734" s="48" t="s">
        <v>2</v>
      </c>
      <c r="C734" s="48" t="s">
        <v>2</v>
      </c>
      <c r="D734" s="13" t="s">
        <v>2</v>
      </c>
      <c r="E734" s="133">
        <v>723000</v>
      </c>
      <c r="F734" s="49">
        <f t="shared" si="84"/>
        <v>0</v>
      </c>
      <c r="G734" s="49">
        <f t="shared" si="85"/>
        <v>733</v>
      </c>
      <c r="H734" s="48">
        <f t="shared" si="88"/>
        <v>241</v>
      </c>
      <c r="I734" s="50">
        <f>IF($D734="-",0,'STOCK ITEMS'!N764)</f>
        <v>0</v>
      </c>
      <c r="J734" s="50">
        <f>IF($D734="-",0,'STOCK ITEMS'!O764)</f>
        <v>0</v>
      </c>
      <c r="K734" s="50">
        <f>IF($D734="-",0,'STOCK ITEMS'!P764)</f>
        <v>0</v>
      </c>
      <c r="L734" s="51">
        <f>IF($D734="-",0,'STOCK ITEMS'!B764)</f>
        <v>0</v>
      </c>
      <c r="M734" s="48" t="str">
        <f t="shared" si="86"/>
        <v>-</v>
      </c>
      <c r="N734" s="48">
        <f t="shared" si="87"/>
        <v>0</v>
      </c>
    </row>
    <row r="735" spans="1:14" x14ac:dyDescent="0.25">
      <c r="A735" s="52">
        <v>734</v>
      </c>
      <c r="B735" s="48" t="s">
        <v>2</v>
      </c>
      <c r="C735" s="48" t="s">
        <v>2</v>
      </c>
      <c r="D735" s="13" t="s">
        <v>2</v>
      </c>
      <c r="E735" s="133">
        <v>720000</v>
      </c>
      <c r="F735" s="49">
        <f t="shared" si="84"/>
        <v>0</v>
      </c>
      <c r="G735" s="49">
        <f t="shared" si="85"/>
        <v>734</v>
      </c>
      <c r="H735" s="48">
        <f t="shared" si="88"/>
        <v>240</v>
      </c>
      <c r="I735" s="50">
        <f>IF($D735="-",0,'STOCK ITEMS'!N765)</f>
        <v>0</v>
      </c>
      <c r="J735" s="50">
        <f>IF($D735="-",0,'STOCK ITEMS'!O765)</f>
        <v>0</v>
      </c>
      <c r="K735" s="50">
        <f>IF($D735="-",0,'STOCK ITEMS'!P765)</f>
        <v>0</v>
      </c>
      <c r="L735" s="51">
        <f>IF($D735="-",0,'STOCK ITEMS'!B765)</f>
        <v>0</v>
      </c>
      <c r="M735" s="48" t="str">
        <f t="shared" si="86"/>
        <v>-</v>
      </c>
      <c r="N735" s="48">
        <f t="shared" si="87"/>
        <v>0</v>
      </c>
    </row>
    <row r="736" spans="1:14" x14ac:dyDescent="0.25">
      <c r="A736" s="52">
        <v>735</v>
      </c>
      <c r="B736" s="48" t="s">
        <v>2</v>
      </c>
      <c r="C736" s="48" t="s">
        <v>2</v>
      </c>
      <c r="D736" s="13" t="s">
        <v>2</v>
      </c>
      <c r="E736" s="133">
        <v>717000</v>
      </c>
      <c r="F736" s="49">
        <f t="shared" si="84"/>
        <v>0</v>
      </c>
      <c r="G736" s="49">
        <f t="shared" si="85"/>
        <v>735</v>
      </c>
      <c r="H736" s="48">
        <f t="shared" si="88"/>
        <v>239</v>
      </c>
      <c r="I736" s="50">
        <f>IF($D736="-",0,'STOCK ITEMS'!N766)</f>
        <v>0</v>
      </c>
      <c r="J736" s="50">
        <f>IF($D736="-",0,'STOCK ITEMS'!O766)</f>
        <v>0</v>
      </c>
      <c r="K736" s="50">
        <f>IF($D736="-",0,'STOCK ITEMS'!P766)</f>
        <v>0</v>
      </c>
      <c r="L736" s="51">
        <f>IF($D736="-",0,'STOCK ITEMS'!B766)</f>
        <v>0</v>
      </c>
      <c r="M736" s="48" t="str">
        <f t="shared" si="86"/>
        <v>-</v>
      </c>
      <c r="N736" s="48">
        <f t="shared" si="87"/>
        <v>0</v>
      </c>
    </row>
    <row r="737" spans="1:14" x14ac:dyDescent="0.25">
      <c r="A737" s="52">
        <v>736</v>
      </c>
      <c r="B737" s="48" t="s">
        <v>2</v>
      </c>
      <c r="C737" s="48" t="s">
        <v>2</v>
      </c>
      <c r="D737" s="13" t="s">
        <v>2</v>
      </c>
      <c r="E737" s="133">
        <v>714000</v>
      </c>
      <c r="F737" s="49">
        <f t="shared" si="84"/>
        <v>0</v>
      </c>
      <c r="G737" s="49">
        <f t="shared" si="85"/>
        <v>736</v>
      </c>
      <c r="H737" s="48">
        <f t="shared" si="88"/>
        <v>238</v>
      </c>
      <c r="I737" s="50">
        <f>IF($D737="-",0,'STOCK ITEMS'!N767)</f>
        <v>0</v>
      </c>
      <c r="J737" s="50">
        <f>IF($D737="-",0,'STOCK ITEMS'!O767)</f>
        <v>0</v>
      </c>
      <c r="K737" s="50">
        <f>IF($D737="-",0,'STOCK ITEMS'!P767)</f>
        <v>0</v>
      </c>
      <c r="L737" s="51">
        <f>IF($D737="-",0,'STOCK ITEMS'!B767)</f>
        <v>0</v>
      </c>
      <c r="M737" s="48" t="str">
        <f t="shared" si="86"/>
        <v>-</v>
      </c>
      <c r="N737" s="48">
        <f t="shared" si="87"/>
        <v>0</v>
      </c>
    </row>
    <row r="738" spans="1:14" x14ac:dyDescent="0.25">
      <c r="A738" s="52">
        <v>737</v>
      </c>
      <c r="B738" s="48" t="s">
        <v>2</v>
      </c>
      <c r="C738" s="48" t="s">
        <v>2</v>
      </c>
      <c r="D738" s="13" t="s">
        <v>2</v>
      </c>
      <c r="E738" s="133">
        <v>711000</v>
      </c>
      <c r="F738" s="49">
        <f t="shared" si="84"/>
        <v>0</v>
      </c>
      <c r="G738" s="49">
        <f t="shared" si="85"/>
        <v>737</v>
      </c>
      <c r="H738" s="48">
        <f t="shared" si="88"/>
        <v>237</v>
      </c>
      <c r="I738" s="50">
        <f>IF($D738="-",0,'STOCK ITEMS'!N768)</f>
        <v>0</v>
      </c>
      <c r="J738" s="50">
        <f>IF($D738="-",0,'STOCK ITEMS'!O768)</f>
        <v>0</v>
      </c>
      <c r="K738" s="50">
        <f>IF($D738="-",0,'STOCK ITEMS'!P768)</f>
        <v>0</v>
      </c>
      <c r="L738" s="51">
        <f>IF($D738="-",0,'STOCK ITEMS'!B768)</f>
        <v>0</v>
      </c>
      <c r="M738" s="48" t="str">
        <f t="shared" si="86"/>
        <v>-</v>
      </c>
      <c r="N738" s="48">
        <f t="shared" si="87"/>
        <v>0</v>
      </c>
    </row>
    <row r="739" spans="1:14" x14ac:dyDescent="0.25">
      <c r="A739" s="52">
        <v>738</v>
      </c>
      <c r="B739" s="48" t="s">
        <v>2</v>
      </c>
      <c r="C739" s="48" t="s">
        <v>2</v>
      </c>
      <c r="D739" s="13" t="s">
        <v>2</v>
      </c>
      <c r="E739" s="133">
        <v>708000</v>
      </c>
      <c r="F739" s="49">
        <f t="shared" si="84"/>
        <v>0</v>
      </c>
      <c r="G739" s="49">
        <f t="shared" si="85"/>
        <v>738</v>
      </c>
      <c r="H739" s="48">
        <f t="shared" si="88"/>
        <v>236</v>
      </c>
      <c r="I739" s="50">
        <f>IF($D739="-",0,'STOCK ITEMS'!N769)</f>
        <v>0</v>
      </c>
      <c r="J739" s="50">
        <f>IF($D739="-",0,'STOCK ITEMS'!O769)</f>
        <v>0</v>
      </c>
      <c r="K739" s="50">
        <f>IF($D739="-",0,'STOCK ITEMS'!P769)</f>
        <v>0</v>
      </c>
      <c r="L739" s="51">
        <f>IF($D739="-",0,'STOCK ITEMS'!B769)</f>
        <v>0</v>
      </c>
      <c r="M739" s="48" t="str">
        <f t="shared" si="86"/>
        <v>-</v>
      </c>
      <c r="N739" s="48">
        <f t="shared" si="87"/>
        <v>0</v>
      </c>
    </row>
    <row r="740" spans="1:14" x14ac:dyDescent="0.25">
      <c r="A740" s="52">
        <v>739</v>
      </c>
      <c r="B740" s="48" t="s">
        <v>2</v>
      </c>
      <c r="C740" s="48" t="s">
        <v>2</v>
      </c>
      <c r="D740" s="13" t="s">
        <v>2</v>
      </c>
      <c r="E740" s="133">
        <v>705000</v>
      </c>
      <c r="F740" s="49">
        <f t="shared" si="84"/>
        <v>0</v>
      </c>
      <c r="G740" s="49">
        <f t="shared" si="85"/>
        <v>739</v>
      </c>
      <c r="H740" s="48">
        <f t="shared" si="88"/>
        <v>235</v>
      </c>
      <c r="I740" s="50">
        <f>IF($D740="-",0,'STOCK ITEMS'!N770)</f>
        <v>0</v>
      </c>
      <c r="J740" s="50">
        <f>IF($D740="-",0,'STOCK ITEMS'!O770)</f>
        <v>0</v>
      </c>
      <c r="K740" s="50">
        <f>IF($D740="-",0,'STOCK ITEMS'!P770)</f>
        <v>0</v>
      </c>
      <c r="L740" s="51">
        <f>IF($D740="-",0,'STOCK ITEMS'!B770)</f>
        <v>0</v>
      </c>
      <c r="M740" s="48" t="str">
        <f t="shared" si="86"/>
        <v>-</v>
      </c>
      <c r="N740" s="48">
        <f t="shared" si="87"/>
        <v>0</v>
      </c>
    </row>
    <row r="741" spans="1:14" x14ac:dyDescent="0.25">
      <c r="A741" s="52">
        <v>740</v>
      </c>
      <c r="B741" s="48" t="s">
        <v>2</v>
      </c>
      <c r="C741" s="48" t="s">
        <v>2</v>
      </c>
      <c r="D741" s="13" t="s">
        <v>2</v>
      </c>
      <c r="E741" s="133">
        <v>702000</v>
      </c>
      <c r="F741" s="49">
        <f t="shared" si="84"/>
        <v>0</v>
      </c>
      <c r="G741" s="49">
        <f t="shared" si="85"/>
        <v>740</v>
      </c>
      <c r="H741" s="48">
        <f t="shared" si="88"/>
        <v>234</v>
      </c>
      <c r="I741" s="50">
        <f>IF($D741="-",0,'STOCK ITEMS'!N771)</f>
        <v>0</v>
      </c>
      <c r="J741" s="50">
        <f>IF($D741="-",0,'STOCK ITEMS'!O771)</f>
        <v>0</v>
      </c>
      <c r="K741" s="50">
        <f>IF($D741="-",0,'STOCK ITEMS'!P771)</f>
        <v>0</v>
      </c>
      <c r="L741" s="51">
        <f>IF($D741="-",0,'STOCK ITEMS'!B771)</f>
        <v>0</v>
      </c>
      <c r="M741" s="48" t="str">
        <f t="shared" si="86"/>
        <v>-</v>
      </c>
      <c r="N741" s="48">
        <f t="shared" si="87"/>
        <v>0</v>
      </c>
    </row>
    <row r="742" spans="1:14" x14ac:dyDescent="0.25">
      <c r="A742" s="52">
        <v>741</v>
      </c>
      <c r="B742" s="48" t="s">
        <v>2</v>
      </c>
      <c r="C742" s="48" t="s">
        <v>2</v>
      </c>
      <c r="D742" s="13" t="s">
        <v>2</v>
      </c>
      <c r="E742" s="133">
        <v>699000</v>
      </c>
      <c r="F742" s="49">
        <f t="shared" si="84"/>
        <v>0</v>
      </c>
      <c r="G742" s="49">
        <f t="shared" si="85"/>
        <v>741</v>
      </c>
      <c r="H742" s="48">
        <f t="shared" si="88"/>
        <v>233</v>
      </c>
      <c r="I742" s="50">
        <f>IF($D742="-",0,'STOCK ITEMS'!N772)</f>
        <v>0</v>
      </c>
      <c r="J742" s="50">
        <f>IF($D742="-",0,'STOCK ITEMS'!O772)</f>
        <v>0</v>
      </c>
      <c r="K742" s="50">
        <f>IF($D742="-",0,'STOCK ITEMS'!P772)</f>
        <v>0</v>
      </c>
      <c r="L742" s="51">
        <f>IF($D742="-",0,'STOCK ITEMS'!B772)</f>
        <v>0</v>
      </c>
      <c r="M742" s="48" t="str">
        <f t="shared" si="86"/>
        <v>-</v>
      </c>
      <c r="N742" s="48">
        <f t="shared" si="87"/>
        <v>0</v>
      </c>
    </row>
    <row r="743" spans="1:14" x14ac:dyDescent="0.25">
      <c r="A743" s="52">
        <v>742</v>
      </c>
      <c r="B743" s="48" t="s">
        <v>2</v>
      </c>
      <c r="C743" s="48" t="s">
        <v>2</v>
      </c>
      <c r="D743" s="13" t="s">
        <v>2</v>
      </c>
      <c r="E743" s="133">
        <v>696000</v>
      </c>
      <c r="F743" s="49">
        <f t="shared" si="84"/>
        <v>0</v>
      </c>
      <c r="G743" s="49">
        <f t="shared" si="85"/>
        <v>742</v>
      </c>
      <c r="H743" s="48">
        <f t="shared" si="88"/>
        <v>232</v>
      </c>
      <c r="I743" s="50">
        <f>IF($D743="-",0,'STOCK ITEMS'!N773)</f>
        <v>0</v>
      </c>
      <c r="J743" s="50">
        <f>IF($D743="-",0,'STOCK ITEMS'!O773)</f>
        <v>0</v>
      </c>
      <c r="K743" s="50">
        <f>IF($D743="-",0,'STOCK ITEMS'!P773)</f>
        <v>0</v>
      </c>
      <c r="L743" s="51">
        <f>IF($D743="-",0,'STOCK ITEMS'!B773)</f>
        <v>0</v>
      </c>
      <c r="M743" s="48" t="str">
        <f t="shared" si="86"/>
        <v>-</v>
      </c>
      <c r="N743" s="48">
        <f t="shared" si="87"/>
        <v>0</v>
      </c>
    </row>
    <row r="744" spans="1:14" x14ac:dyDescent="0.25">
      <c r="A744" s="52">
        <v>743</v>
      </c>
      <c r="B744" s="48" t="s">
        <v>2</v>
      </c>
      <c r="C744" s="48" t="s">
        <v>2</v>
      </c>
      <c r="D744" s="13" t="s">
        <v>2</v>
      </c>
      <c r="E744" s="133">
        <v>693000</v>
      </c>
      <c r="F744" s="49">
        <f t="shared" si="84"/>
        <v>0</v>
      </c>
      <c r="G744" s="49">
        <f t="shared" si="85"/>
        <v>743</v>
      </c>
      <c r="H744" s="48">
        <f t="shared" si="88"/>
        <v>231</v>
      </c>
      <c r="I744" s="50">
        <f>IF($D744="-",0,'STOCK ITEMS'!N774)</f>
        <v>0</v>
      </c>
      <c r="J744" s="50">
        <f>IF($D744="-",0,'STOCK ITEMS'!O774)</f>
        <v>0</v>
      </c>
      <c r="K744" s="50">
        <f>IF($D744="-",0,'STOCK ITEMS'!P774)</f>
        <v>0</v>
      </c>
      <c r="L744" s="51">
        <f>IF($D744="-",0,'STOCK ITEMS'!B774)</f>
        <v>0</v>
      </c>
      <c r="M744" s="48" t="str">
        <f t="shared" si="86"/>
        <v>-</v>
      </c>
      <c r="N744" s="48">
        <f t="shared" si="87"/>
        <v>0</v>
      </c>
    </row>
    <row r="745" spans="1:14" x14ac:dyDescent="0.25">
      <c r="A745" s="52">
        <v>744</v>
      </c>
      <c r="B745" s="48" t="s">
        <v>2</v>
      </c>
      <c r="C745" s="48" t="s">
        <v>2</v>
      </c>
      <c r="D745" s="13" t="s">
        <v>2</v>
      </c>
      <c r="E745" s="133">
        <v>690000</v>
      </c>
      <c r="F745" s="49">
        <f t="shared" si="84"/>
        <v>0</v>
      </c>
      <c r="G745" s="49">
        <f t="shared" si="85"/>
        <v>744</v>
      </c>
      <c r="H745" s="48">
        <f t="shared" si="88"/>
        <v>230</v>
      </c>
      <c r="I745" s="50">
        <f>IF($D745="-",0,'STOCK ITEMS'!N775)</f>
        <v>0</v>
      </c>
      <c r="J745" s="50">
        <f>IF($D745="-",0,'STOCK ITEMS'!O775)</f>
        <v>0</v>
      </c>
      <c r="K745" s="50">
        <f>IF($D745="-",0,'STOCK ITEMS'!P775)</f>
        <v>0</v>
      </c>
      <c r="L745" s="51">
        <f>IF($D745="-",0,'STOCK ITEMS'!B775)</f>
        <v>0</v>
      </c>
      <c r="M745" s="48" t="str">
        <f t="shared" si="86"/>
        <v>-</v>
      </c>
      <c r="N745" s="48">
        <f t="shared" si="87"/>
        <v>0</v>
      </c>
    </row>
    <row r="746" spans="1:14" x14ac:dyDescent="0.25">
      <c r="A746" s="52">
        <v>745</v>
      </c>
      <c r="B746" s="48" t="s">
        <v>2</v>
      </c>
      <c r="C746" s="48" t="s">
        <v>2</v>
      </c>
      <c r="D746" s="13" t="s">
        <v>2</v>
      </c>
      <c r="E746" s="133">
        <v>687000</v>
      </c>
      <c r="F746" s="49">
        <f t="shared" si="84"/>
        <v>0</v>
      </c>
      <c r="G746" s="49">
        <f t="shared" si="85"/>
        <v>745</v>
      </c>
      <c r="H746" s="48">
        <f t="shared" si="88"/>
        <v>229</v>
      </c>
      <c r="I746" s="50">
        <f>IF($D746="-",0,'STOCK ITEMS'!N776)</f>
        <v>0</v>
      </c>
      <c r="J746" s="50">
        <f>IF($D746="-",0,'STOCK ITEMS'!O776)</f>
        <v>0</v>
      </c>
      <c r="K746" s="50">
        <f>IF($D746="-",0,'STOCK ITEMS'!P776)</f>
        <v>0</v>
      </c>
      <c r="L746" s="51">
        <f>IF($D746="-",0,'STOCK ITEMS'!B776)</f>
        <v>0</v>
      </c>
      <c r="M746" s="48" t="str">
        <f t="shared" si="86"/>
        <v>-</v>
      </c>
      <c r="N746" s="48">
        <f t="shared" si="87"/>
        <v>0</v>
      </c>
    </row>
    <row r="747" spans="1:14" x14ac:dyDescent="0.25">
      <c r="A747" s="52">
        <v>746</v>
      </c>
      <c r="B747" s="48" t="s">
        <v>2</v>
      </c>
      <c r="C747" s="48" t="s">
        <v>2</v>
      </c>
      <c r="D747" s="13" t="s">
        <v>2</v>
      </c>
      <c r="E747" s="133">
        <v>684000</v>
      </c>
      <c r="F747" s="49">
        <f t="shared" si="84"/>
        <v>0</v>
      </c>
      <c r="G747" s="49">
        <f t="shared" si="85"/>
        <v>746</v>
      </c>
      <c r="H747" s="48">
        <f t="shared" si="88"/>
        <v>228</v>
      </c>
      <c r="I747" s="50">
        <f>IF($D747="-",0,'STOCK ITEMS'!N777)</f>
        <v>0</v>
      </c>
      <c r="J747" s="50">
        <f>IF($D747="-",0,'STOCK ITEMS'!O777)</f>
        <v>0</v>
      </c>
      <c r="K747" s="50">
        <f>IF($D747="-",0,'STOCK ITEMS'!P777)</f>
        <v>0</v>
      </c>
      <c r="L747" s="51">
        <f>IF($D747="-",0,'STOCK ITEMS'!B777)</f>
        <v>0</v>
      </c>
      <c r="M747" s="48" t="str">
        <f t="shared" si="86"/>
        <v>-</v>
      </c>
      <c r="N747" s="48">
        <f t="shared" si="87"/>
        <v>0</v>
      </c>
    </row>
    <row r="748" spans="1:14" x14ac:dyDescent="0.25">
      <c r="A748" s="52">
        <v>747</v>
      </c>
      <c r="B748" s="48" t="s">
        <v>2</v>
      </c>
      <c r="C748" s="48" t="s">
        <v>2</v>
      </c>
      <c r="D748" s="13" t="s">
        <v>2</v>
      </c>
      <c r="E748" s="133">
        <v>681000</v>
      </c>
      <c r="F748" s="49">
        <f t="shared" si="84"/>
        <v>0</v>
      </c>
      <c r="G748" s="49">
        <f t="shared" si="85"/>
        <v>747</v>
      </c>
      <c r="H748" s="48">
        <f t="shared" si="88"/>
        <v>227</v>
      </c>
      <c r="I748" s="50">
        <f>IF($D748="-",0,'STOCK ITEMS'!N778)</f>
        <v>0</v>
      </c>
      <c r="J748" s="50">
        <f>IF($D748="-",0,'STOCK ITEMS'!O778)</f>
        <v>0</v>
      </c>
      <c r="K748" s="50">
        <f>IF($D748="-",0,'STOCK ITEMS'!P778)</f>
        <v>0</v>
      </c>
      <c r="L748" s="51">
        <f>IF($D748="-",0,'STOCK ITEMS'!B778)</f>
        <v>0</v>
      </c>
      <c r="M748" s="48" t="str">
        <f t="shared" si="86"/>
        <v>-</v>
      </c>
      <c r="N748" s="48">
        <f t="shared" si="87"/>
        <v>0</v>
      </c>
    </row>
    <row r="749" spans="1:14" x14ac:dyDescent="0.25">
      <c r="A749" s="52">
        <v>748</v>
      </c>
      <c r="B749" s="48" t="s">
        <v>2</v>
      </c>
      <c r="C749" s="48" t="s">
        <v>2</v>
      </c>
      <c r="D749" s="13" t="s">
        <v>2</v>
      </c>
      <c r="E749" s="133">
        <v>678000</v>
      </c>
      <c r="F749" s="49">
        <f t="shared" si="84"/>
        <v>0</v>
      </c>
      <c r="G749" s="49">
        <f t="shared" si="85"/>
        <v>748</v>
      </c>
      <c r="H749" s="48">
        <f t="shared" si="88"/>
        <v>226</v>
      </c>
      <c r="I749" s="50">
        <f>IF($D749="-",0,'STOCK ITEMS'!N779)</f>
        <v>0</v>
      </c>
      <c r="J749" s="50">
        <f>IF($D749="-",0,'STOCK ITEMS'!O779)</f>
        <v>0</v>
      </c>
      <c r="K749" s="50">
        <f>IF($D749="-",0,'STOCK ITEMS'!P779)</f>
        <v>0</v>
      </c>
      <c r="L749" s="51">
        <f>IF($D749="-",0,'STOCK ITEMS'!B779)</f>
        <v>0</v>
      </c>
      <c r="M749" s="48" t="str">
        <f t="shared" si="86"/>
        <v>-</v>
      </c>
      <c r="N749" s="48">
        <f t="shared" si="87"/>
        <v>0</v>
      </c>
    </row>
    <row r="750" spans="1:14" x14ac:dyDescent="0.25">
      <c r="A750" s="52">
        <v>749</v>
      </c>
      <c r="B750" s="48" t="s">
        <v>2</v>
      </c>
      <c r="C750" s="48" t="s">
        <v>2</v>
      </c>
      <c r="D750" s="13" t="s">
        <v>2</v>
      </c>
      <c r="E750" s="133">
        <v>675000</v>
      </c>
      <c r="F750" s="49">
        <f t="shared" si="84"/>
        <v>0</v>
      </c>
      <c r="G750" s="49">
        <f t="shared" si="85"/>
        <v>749</v>
      </c>
      <c r="H750" s="48">
        <f t="shared" si="88"/>
        <v>225</v>
      </c>
      <c r="I750" s="50">
        <f>IF($D750="-",0,'STOCK ITEMS'!N780)</f>
        <v>0</v>
      </c>
      <c r="J750" s="50">
        <f>IF($D750="-",0,'STOCK ITEMS'!O780)</f>
        <v>0</v>
      </c>
      <c r="K750" s="50">
        <f>IF($D750="-",0,'STOCK ITEMS'!P780)</f>
        <v>0</v>
      </c>
      <c r="L750" s="51">
        <f>IF($D750="-",0,'STOCK ITEMS'!B780)</f>
        <v>0</v>
      </c>
      <c r="M750" s="48" t="str">
        <f t="shared" si="86"/>
        <v>-</v>
      </c>
      <c r="N750" s="48">
        <f t="shared" si="87"/>
        <v>0</v>
      </c>
    </row>
    <row r="751" spans="1:14" x14ac:dyDescent="0.25">
      <c r="A751" s="52">
        <v>750</v>
      </c>
      <c r="B751" s="48" t="s">
        <v>2</v>
      </c>
      <c r="C751" s="48" t="s">
        <v>2</v>
      </c>
      <c r="D751" s="13" t="s">
        <v>2</v>
      </c>
      <c r="E751" s="133">
        <v>672000</v>
      </c>
      <c r="F751" s="49">
        <f t="shared" si="84"/>
        <v>0</v>
      </c>
      <c r="G751" s="49">
        <f t="shared" si="85"/>
        <v>750</v>
      </c>
      <c r="H751" s="48">
        <f t="shared" si="88"/>
        <v>224</v>
      </c>
      <c r="I751" s="50">
        <f>IF($D751="-",0,'STOCK ITEMS'!N781)</f>
        <v>0</v>
      </c>
      <c r="J751" s="50">
        <f>IF($D751="-",0,'STOCK ITEMS'!O781)</f>
        <v>0</v>
      </c>
      <c r="K751" s="50">
        <f>IF($D751="-",0,'STOCK ITEMS'!P781)</f>
        <v>0</v>
      </c>
      <c r="L751" s="51">
        <f>IF($D751="-",0,'STOCK ITEMS'!B781)</f>
        <v>0</v>
      </c>
      <c r="M751" s="48" t="str">
        <f t="shared" si="86"/>
        <v>-</v>
      </c>
      <c r="N751" s="48">
        <f t="shared" si="87"/>
        <v>0</v>
      </c>
    </row>
    <row r="752" spans="1:14" x14ac:dyDescent="0.25">
      <c r="A752" s="52">
        <v>751</v>
      </c>
      <c r="B752" s="48" t="s">
        <v>2</v>
      </c>
      <c r="C752" s="48" t="s">
        <v>2</v>
      </c>
      <c r="D752" s="13" t="s">
        <v>2</v>
      </c>
      <c r="E752" s="133">
        <v>669000</v>
      </c>
      <c r="F752" s="49">
        <f t="shared" si="84"/>
        <v>0</v>
      </c>
      <c r="G752" s="49">
        <f t="shared" si="85"/>
        <v>751</v>
      </c>
      <c r="H752" s="48">
        <f t="shared" si="88"/>
        <v>223</v>
      </c>
      <c r="I752" s="50">
        <f>IF($D752="-",0,'STOCK ITEMS'!N782)</f>
        <v>0</v>
      </c>
      <c r="J752" s="50">
        <f>IF($D752="-",0,'STOCK ITEMS'!O782)</f>
        <v>0</v>
      </c>
      <c r="K752" s="50">
        <f>IF($D752="-",0,'STOCK ITEMS'!P782)</f>
        <v>0</v>
      </c>
      <c r="L752" s="51">
        <f>IF($D752="-",0,'STOCK ITEMS'!B782)</f>
        <v>0</v>
      </c>
      <c r="M752" s="48" t="str">
        <f t="shared" si="86"/>
        <v>-</v>
      </c>
      <c r="N752" s="48">
        <f t="shared" si="87"/>
        <v>0</v>
      </c>
    </row>
    <row r="753" spans="1:14" x14ac:dyDescent="0.25">
      <c r="A753" s="52">
        <v>752</v>
      </c>
      <c r="B753" s="48" t="s">
        <v>2</v>
      </c>
      <c r="C753" s="48" t="s">
        <v>2</v>
      </c>
      <c r="D753" s="13" t="s">
        <v>2</v>
      </c>
      <c r="E753" s="133">
        <v>666000</v>
      </c>
      <c r="F753" s="49">
        <f t="shared" si="84"/>
        <v>0</v>
      </c>
      <c r="G753" s="49">
        <f t="shared" si="85"/>
        <v>752</v>
      </c>
      <c r="H753" s="48">
        <f t="shared" si="88"/>
        <v>222</v>
      </c>
      <c r="I753" s="50">
        <f>IF($D753="-",0,'STOCK ITEMS'!N783)</f>
        <v>0</v>
      </c>
      <c r="J753" s="50">
        <f>IF($D753="-",0,'STOCK ITEMS'!O783)</f>
        <v>0</v>
      </c>
      <c r="K753" s="50">
        <f>IF($D753="-",0,'STOCK ITEMS'!P783)</f>
        <v>0</v>
      </c>
      <c r="L753" s="51">
        <f>IF($D753="-",0,'STOCK ITEMS'!B783)</f>
        <v>0</v>
      </c>
      <c r="M753" s="48" t="str">
        <f t="shared" si="86"/>
        <v>-</v>
      </c>
      <c r="N753" s="48">
        <f t="shared" si="87"/>
        <v>0</v>
      </c>
    </row>
    <row r="754" spans="1:14" x14ac:dyDescent="0.25">
      <c r="A754" s="52">
        <v>753</v>
      </c>
      <c r="B754" s="48" t="s">
        <v>2</v>
      </c>
      <c r="C754" s="48" t="s">
        <v>2</v>
      </c>
      <c r="D754" s="13" t="s">
        <v>2</v>
      </c>
      <c r="E754" s="133">
        <v>663000</v>
      </c>
      <c r="F754" s="49">
        <f t="shared" si="84"/>
        <v>0</v>
      </c>
      <c r="G754" s="49">
        <f t="shared" si="85"/>
        <v>753</v>
      </c>
      <c r="H754" s="48">
        <f t="shared" si="88"/>
        <v>221</v>
      </c>
      <c r="I754" s="50">
        <f>IF($D754="-",0,'STOCK ITEMS'!N784)</f>
        <v>0</v>
      </c>
      <c r="J754" s="50">
        <f>IF($D754="-",0,'STOCK ITEMS'!O784)</f>
        <v>0</v>
      </c>
      <c r="K754" s="50">
        <f>IF($D754="-",0,'STOCK ITEMS'!P784)</f>
        <v>0</v>
      </c>
      <c r="L754" s="51">
        <f>IF($D754="-",0,'STOCK ITEMS'!B784)</f>
        <v>0</v>
      </c>
      <c r="M754" s="48" t="str">
        <f t="shared" si="86"/>
        <v>-</v>
      </c>
      <c r="N754" s="48">
        <f t="shared" si="87"/>
        <v>0</v>
      </c>
    </row>
    <row r="755" spans="1:14" x14ac:dyDescent="0.25">
      <c r="A755" s="52">
        <v>754</v>
      </c>
      <c r="B755" s="48" t="s">
        <v>2</v>
      </c>
      <c r="C755" s="48" t="s">
        <v>2</v>
      </c>
      <c r="D755" s="13" t="s">
        <v>2</v>
      </c>
      <c r="E755" s="133">
        <v>660000</v>
      </c>
      <c r="F755" s="49">
        <f t="shared" si="84"/>
        <v>0</v>
      </c>
      <c r="G755" s="49">
        <f t="shared" si="85"/>
        <v>754</v>
      </c>
      <c r="H755" s="48">
        <f t="shared" si="88"/>
        <v>220</v>
      </c>
      <c r="I755" s="50">
        <f>IF($D755="-",0,'STOCK ITEMS'!N785)</f>
        <v>0</v>
      </c>
      <c r="J755" s="50">
        <f>IF($D755="-",0,'STOCK ITEMS'!O785)</f>
        <v>0</v>
      </c>
      <c r="K755" s="50">
        <f>IF($D755="-",0,'STOCK ITEMS'!P785)</f>
        <v>0</v>
      </c>
      <c r="L755" s="51">
        <f>IF($D755="-",0,'STOCK ITEMS'!B785)</f>
        <v>0</v>
      </c>
      <c r="M755" s="48" t="str">
        <f t="shared" si="86"/>
        <v>-</v>
      </c>
      <c r="N755" s="48">
        <f t="shared" si="87"/>
        <v>0</v>
      </c>
    </row>
    <row r="756" spans="1:14" x14ac:dyDescent="0.25">
      <c r="A756" s="52">
        <v>755</v>
      </c>
      <c r="B756" s="48" t="s">
        <v>2</v>
      </c>
      <c r="C756" s="48" t="s">
        <v>2</v>
      </c>
      <c r="D756" s="13" t="s">
        <v>2</v>
      </c>
      <c r="E756" s="133">
        <v>657000</v>
      </c>
      <c r="F756" s="49">
        <f t="shared" ref="F756:F819" si="89">IF(D756="-",0,E756)</f>
        <v>0</v>
      </c>
      <c r="G756" s="49">
        <f t="shared" ref="G756:G819" si="90">F756+A756</f>
        <v>755</v>
      </c>
      <c r="H756" s="48">
        <f t="shared" si="88"/>
        <v>219</v>
      </c>
      <c r="I756" s="50">
        <f>IF($D756="-",0,'STOCK ITEMS'!N786)</f>
        <v>0</v>
      </c>
      <c r="J756" s="50">
        <f>IF($D756="-",0,'STOCK ITEMS'!O786)</f>
        <v>0</v>
      </c>
      <c r="K756" s="50">
        <f>IF($D756="-",0,'STOCK ITEMS'!P786)</f>
        <v>0</v>
      </c>
      <c r="L756" s="51">
        <f>IF($D756="-",0,'STOCK ITEMS'!B786)</f>
        <v>0</v>
      </c>
      <c r="M756" s="48" t="str">
        <f t="shared" ref="M756:M819" si="91">D756</f>
        <v>-</v>
      </c>
      <c r="N756" s="48">
        <f t="shared" ref="N756:N819" si="92">IF(L756&lt;1,0,J756/I756)</f>
        <v>0</v>
      </c>
    </row>
    <row r="757" spans="1:14" x14ac:dyDescent="0.25">
      <c r="A757" s="52">
        <v>756</v>
      </c>
      <c r="B757" s="48" t="s">
        <v>2</v>
      </c>
      <c r="C757" s="48" t="s">
        <v>2</v>
      </c>
      <c r="D757" s="13" t="s">
        <v>2</v>
      </c>
      <c r="E757" s="133">
        <v>654000</v>
      </c>
      <c r="F757" s="49">
        <f t="shared" si="89"/>
        <v>0</v>
      </c>
      <c r="G757" s="49">
        <f t="shared" si="90"/>
        <v>756</v>
      </c>
      <c r="H757" s="48">
        <f t="shared" si="88"/>
        <v>218</v>
      </c>
      <c r="I757" s="50">
        <f>IF($D757="-",0,'STOCK ITEMS'!N787)</f>
        <v>0</v>
      </c>
      <c r="J757" s="50">
        <f>IF($D757="-",0,'STOCK ITEMS'!O787)</f>
        <v>0</v>
      </c>
      <c r="K757" s="50">
        <f>IF($D757="-",0,'STOCK ITEMS'!P787)</f>
        <v>0</v>
      </c>
      <c r="L757" s="51">
        <f>IF($D757="-",0,'STOCK ITEMS'!B787)</f>
        <v>0</v>
      </c>
      <c r="M757" s="48" t="str">
        <f t="shared" si="91"/>
        <v>-</v>
      </c>
      <c r="N757" s="48">
        <f t="shared" si="92"/>
        <v>0</v>
      </c>
    </row>
    <row r="758" spans="1:14" x14ac:dyDescent="0.25">
      <c r="A758" s="52">
        <v>757</v>
      </c>
      <c r="B758" s="48" t="s">
        <v>2</v>
      </c>
      <c r="C758" s="48" t="s">
        <v>2</v>
      </c>
      <c r="D758" s="13" t="s">
        <v>2</v>
      </c>
      <c r="E758" s="133">
        <v>651000</v>
      </c>
      <c r="F758" s="49">
        <f t="shared" si="89"/>
        <v>0</v>
      </c>
      <c r="G758" s="49">
        <f t="shared" si="90"/>
        <v>757</v>
      </c>
      <c r="H758" s="48">
        <f t="shared" si="88"/>
        <v>217</v>
      </c>
      <c r="I758" s="50">
        <f>IF($D758="-",0,'STOCK ITEMS'!N788)</f>
        <v>0</v>
      </c>
      <c r="J758" s="50">
        <f>IF($D758="-",0,'STOCK ITEMS'!O788)</f>
        <v>0</v>
      </c>
      <c r="K758" s="50">
        <f>IF($D758="-",0,'STOCK ITEMS'!P788)</f>
        <v>0</v>
      </c>
      <c r="L758" s="51">
        <f>IF($D758="-",0,'STOCK ITEMS'!B788)</f>
        <v>0</v>
      </c>
      <c r="M758" s="48" t="str">
        <f t="shared" si="91"/>
        <v>-</v>
      </c>
      <c r="N758" s="48">
        <f t="shared" si="92"/>
        <v>0</v>
      </c>
    </row>
    <row r="759" spans="1:14" x14ac:dyDescent="0.25">
      <c r="A759" s="52">
        <v>758</v>
      </c>
      <c r="B759" s="48" t="s">
        <v>2</v>
      </c>
      <c r="C759" s="48" t="s">
        <v>2</v>
      </c>
      <c r="D759" s="13" t="s">
        <v>2</v>
      </c>
      <c r="E759" s="133">
        <v>648000</v>
      </c>
      <c r="F759" s="49">
        <f t="shared" si="89"/>
        <v>0</v>
      </c>
      <c r="G759" s="49">
        <f t="shared" si="90"/>
        <v>758</v>
      </c>
      <c r="H759" s="48">
        <f t="shared" si="88"/>
        <v>216</v>
      </c>
      <c r="I759" s="50">
        <f>IF($D759="-",0,'STOCK ITEMS'!N789)</f>
        <v>0</v>
      </c>
      <c r="J759" s="50">
        <f>IF($D759="-",0,'STOCK ITEMS'!O789)</f>
        <v>0</v>
      </c>
      <c r="K759" s="50">
        <f>IF($D759="-",0,'STOCK ITEMS'!P789)</f>
        <v>0</v>
      </c>
      <c r="L759" s="51">
        <f>IF($D759="-",0,'STOCK ITEMS'!B789)</f>
        <v>0</v>
      </c>
      <c r="M759" s="48" t="str">
        <f t="shared" si="91"/>
        <v>-</v>
      </c>
      <c r="N759" s="48">
        <f t="shared" si="92"/>
        <v>0</v>
      </c>
    </row>
    <row r="760" spans="1:14" x14ac:dyDescent="0.25">
      <c r="A760" s="52">
        <v>759</v>
      </c>
      <c r="B760" s="48" t="s">
        <v>2</v>
      </c>
      <c r="C760" s="48" t="s">
        <v>2</v>
      </c>
      <c r="D760" s="13" t="s">
        <v>2</v>
      </c>
      <c r="E760" s="133">
        <v>645000</v>
      </c>
      <c r="F760" s="49">
        <f t="shared" si="89"/>
        <v>0</v>
      </c>
      <c r="G760" s="49">
        <f t="shared" si="90"/>
        <v>759</v>
      </c>
      <c r="H760" s="48">
        <f t="shared" si="88"/>
        <v>215</v>
      </c>
      <c r="I760" s="50">
        <f>IF($D760="-",0,'STOCK ITEMS'!N790)</f>
        <v>0</v>
      </c>
      <c r="J760" s="50">
        <f>IF($D760="-",0,'STOCK ITEMS'!O790)</f>
        <v>0</v>
      </c>
      <c r="K760" s="50">
        <f>IF($D760="-",0,'STOCK ITEMS'!P790)</f>
        <v>0</v>
      </c>
      <c r="L760" s="51">
        <f>IF($D760="-",0,'STOCK ITEMS'!B790)</f>
        <v>0</v>
      </c>
      <c r="M760" s="48" t="str">
        <f t="shared" si="91"/>
        <v>-</v>
      </c>
      <c r="N760" s="48">
        <f t="shared" si="92"/>
        <v>0</v>
      </c>
    </row>
    <row r="761" spans="1:14" x14ac:dyDescent="0.25">
      <c r="A761" s="52">
        <v>760</v>
      </c>
      <c r="B761" s="48" t="s">
        <v>2</v>
      </c>
      <c r="C761" s="48" t="s">
        <v>2</v>
      </c>
      <c r="D761" s="13" t="s">
        <v>2</v>
      </c>
      <c r="E761" s="133">
        <v>642000</v>
      </c>
      <c r="F761" s="49">
        <f t="shared" si="89"/>
        <v>0</v>
      </c>
      <c r="G761" s="49">
        <f t="shared" si="90"/>
        <v>760</v>
      </c>
      <c r="H761" s="48">
        <f t="shared" si="88"/>
        <v>214</v>
      </c>
      <c r="I761" s="50">
        <f>IF($D761="-",0,'STOCK ITEMS'!N791)</f>
        <v>0</v>
      </c>
      <c r="J761" s="50">
        <f>IF($D761="-",0,'STOCK ITEMS'!O791)</f>
        <v>0</v>
      </c>
      <c r="K761" s="50">
        <f>IF($D761="-",0,'STOCK ITEMS'!P791)</f>
        <v>0</v>
      </c>
      <c r="L761" s="51">
        <f>IF($D761="-",0,'STOCK ITEMS'!B791)</f>
        <v>0</v>
      </c>
      <c r="M761" s="48" t="str">
        <f t="shared" si="91"/>
        <v>-</v>
      </c>
      <c r="N761" s="48">
        <f t="shared" si="92"/>
        <v>0</v>
      </c>
    </row>
    <row r="762" spans="1:14" x14ac:dyDescent="0.25">
      <c r="A762" s="52">
        <v>761</v>
      </c>
      <c r="B762" s="48" t="s">
        <v>2</v>
      </c>
      <c r="C762" s="48" t="s">
        <v>2</v>
      </c>
      <c r="D762" s="13" t="s">
        <v>2</v>
      </c>
      <c r="E762" s="133">
        <v>639000</v>
      </c>
      <c r="F762" s="49">
        <f t="shared" si="89"/>
        <v>0</v>
      </c>
      <c r="G762" s="49">
        <f t="shared" si="90"/>
        <v>761</v>
      </c>
      <c r="H762" s="48">
        <f t="shared" si="88"/>
        <v>213</v>
      </c>
      <c r="I762" s="50">
        <f>IF($D762="-",0,'STOCK ITEMS'!N792)</f>
        <v>0</v>
      </c>
      <c r="J762" s="50">
        <f>IF($D762="-",0,'STOCK ITEMS'!O792)</f>
        <v>0</v>
      </c>
      <c r="K762" s="50">
        <f>IF($D762="-",0,'STOCK ITEMS'!P792)</f>
        <v>0</v>
      </c>
      <c r="L762" s="51">
        <f>IF($D762="-",0,'STOCK ITEMS'!B792)</f>
        <v>0</v>
      </c>
      <c r="M762" s="48" t="str">
        <f t="shared" si="91"/>
        <v>-</v>
      </c>
      <c r="N762" s="48">
        <f t="shared" si="92"/>
        <v>0</v>
      </c>
    </row>
    <row r="763" spans="1:14" x14ac:dyDescent="0.25">
      <c r="A763" s="52">
        <v>762</v>
      </c>
      <c r="B763" s="48" t="s">
        <v>2</v>
      </c>
      <c r="C763" s="48" t="s">
        <v>2</v>
      </c>
      <c r="D763" s="13" t="s">
        <v>2</v>
      </c>
      <c r="E763" s="133">
        <v>636000</v>
      </c>
      <c r="F763" s="49">
        <f t="shared" si="89"/>
        <v>0</v>
      </c>
      <c r="G763" s="49">
        <f t="shared" si="90"/>
        <v>762</v>
      </c>
      <c r="H763" s="48">
        <f t="shared" si="88"/>
        <v>212</v>
      </c>
      <c r="I763" s="50">
        <f>IF($D763="-",0,'STOCK ITEMS'!N793)</f>
        <v>0</v>
      </c>
      <c r="J763" s="50">
        <f>IF($D763="-",0,'STOCK ITEMS'!O793)</f>
        <v>0</v>
      </c>
      <c r="K763" s="50">
        <f>IF($D763="-",0,'STOCK ITEMS'!P793)</f>
        <v>0</v>
      </c>
      <c r="L763" s="51">
        <f>IF($D763="-",0,'STOCK ITEMS'!B793)</f>
        <v>0</v>
      </c>
      <c r="M763" s="48" t="str">
        <f t="shared" si="91"/>
        <v>-</v>
      </c>
      <c r="N763" s="48">
        <f t="shared" si="92"/>
        <v>0</v>
      </c>
    </row>
    <row r="764" spans="1:14" x14ac:dyDescent="0.25">
      <c r="A764" s="52">
        <v>763</v>
      </c>
      <c r="B764" s="48" t="s">
        <v>2</v>
      </c>
      <c r="C764" s="48" t="s">
        <v>2</v>
      </c>
      <c r="D764" s="13" t="s">
        <v>2</v>
      </c>
      <c r="E764" s="133">
        <v>633000</v>
      </c>
      <c r="F764" s="49">
        <f t="shared" si="89"/>
        <v>0</v>
      </c>
      <c r="G764" s="49">
        <f t="shared" si="90"/>
        <v>763</v>
      </c>
      <c r="H764" s="48">
        <f t="shared" si="88"/>
        <v>211</v>
      </c>
      <c r="I764" s="50">
        <f>IF($D764="-",0,'STOCK ITEMS'!N794)</f>
        <v>0</v>
      </c>
      <c r="J764" s="50">
        <f>IF($D764="-",0,'STOCK ITEMS'!O794)</f>
        <v>0</v>
      </c>
      <c r="K764" s="50">
        <f>IF($D764="-",0,'STOCK ITEMS'!P794)</f>
        <v>0</v>
      </c>
      <c r="L764" s="51">
        <f>IF($D764="-",0,'STOCK ITEMS'!B794)</f>
        <v>0</v>
      </c>
      <c r="M764" s="48" t="str">
        <f t="shared" si="91"/>
        <v>-</v>
      </c>
      <c r="N764" s="48">
        <f t="shared" si="92"/>
        <v>0</v>
      </c>
    </row>
    <row r="765" spans="1:14" x14ac:dyDescent="0.25">
      <c r="A765" s="52">
        <v>764</v>
      </c>
      <c r="B765" s="48" t="s">
        <v>2</v>
      </c>
      <c r="C765" s="48" t="s">
        <v>2</v>
      </c>
      <c r="D765" s="13" t="s">
        <v>2</v>
      </c>
      <c r="E765" s="133">
        <v>630000</v>
      </c>
      <c r="F765" s="49">
        <f t="shared" si="89"/>
        <v>0</v>
      </c>
      <c r="G765" s="49">
        <f t="shared" si="90"/>
        <v>764</v>
      </c>
      <c r="H765" s="48">
        <f t="shared" si="88"/>
        <v>210</v>
      </c>
      <c r="I765" s="50">
        <f>IF($D765="-",0,'STOCK ITEMS'!N795)</f>
        <v>0</v>
      </c>
      <c r="J765" s="50">
        <f>IF($D765="-",0,'STOCK ITEMS'!O795)</f>
        <v>0</v>
      </c>
      <c r="K765" s="50">
        <f>IF($D765="-",0,'STOCK ITEMS'!P795)</f>
        <v>0</v>
      </c>
      <c r="L765" s="51">
        <f>IF($D765="-",0,'STOCK ITEMS'!B795)</f>
        <v>0</v>
      </c>
      <c r="M765" s="48" t="str">
        <f t="shared" si="91"/>
        <v>-</v>
      </c>
      <c r="N765" s="48">
        <f t="shared" si="92"/>
        <v>0</v>
      </c>
    </row>
    <row r="766" spans="1:14" x14ac:dyDescent="0.25">
      <c r="A766" s="52">
        <v>765</v>
      </c>
      <c r="B766" s="48" t="s">
        <v>2</v>
      </c>
      <c r="C766" s="48" t="s">
        <v>2</v>
      </c>
      <c r="D766" s="13" t="s">
        <v>2</v>
      </c>
      <c r="E766" s="133">
        <v>627000</v>
      </c>
      <c r="F766" s="49">
        <f t="shared" si="89"/>
        <v>0</v>
      </c>
      <c r="G766" s="49">
        <f t="shared" si="90"/>
        <v>765</v>
      </c>
      <c r="H766" s="48">
        <f t="shared" si="88"/>
        <v>209</v>
      </c>
      <c r="I766" s="50">
        <f>IF($D766="-",0,'STOCK ITEMS'!N796)</f>
        <v>0</v>
      </c>
      <c r="J766" s="50">
        <f>IF($D766="-",0,'STOCK ITEMS'!O796)</f>
        <v>0</v>
      </c>
      <c r="K766" s="50">
        <f>IF($D766="-",0,'STOCK ITEMS'!P796)</f>
        <v>0</v>
      </c>
      <c r="L766" s="51">
        <f>IF($D766="-",0,'STOCK ITEMS'!B796)</f>
        <v>0</v>
      </c>
      <c r="M766" s="48" t="str">
        <f t="shared" si="91"/>
        <v>-</v>
      </c>
      <c r="N766" s="48">
        <f t="shared" si="92"/>
        <v>0</v>
      </c>
    </row>
    <row r="767" spans="1:14" x14ac:dyDescent="0.25">
      <c r="A767" s="52">
        <v>766</v>
      </c>
      <c r="B767" s="48" t="s">
        <v>2</v>
      </c>
      <c r="C767" s="48" t="s">
        <v>2</v>
      </c>
      <c r="D767" s="13" t="s">
        <v>2</v>
      </c>
      <c r="E767" s="133">
        <v>624000</v>
      </c>
      <c r="F767" s="49">
        <f t="shared" si="89"/>
        <v>0</v>
      </c>
      <c r="G767" s="49">
        <f t="shared" si="90"/>
        <v>766</v>
      </c>
      <c r="H767" s="48">
        <f t="shared" si="88"/>
        <v>208</v>
      </c>
      <c r="I767" s="50">
        <f>IF($D767="-",0,'STOCK ITEMS'!N797)</f>
        <v>0</v>
      </c>
      <c r="J767" s="50">
        <f>IF($D767="-",0,'STOCK ITEMS'!O797)</f>
        <v>0</v>
      </c>
      <c r="K767" s="50">
        <f>IF($D767="-",0,'STOCK ITEMS'!P797)</f>
        <v>0</v>
      </c>
      <c r="L767" s="51">
        <f>IF($D767="-",0,'STOCK ITEMS'!B797)</f>
        <v>0</v>
      </c>
      <c r="M767" s="48" t="str">
        <f t="shared" si="91"/>
        <v>-</v>
      </c>
      <c r="N767" s="48">
        <f t="shared" si="92"/>
        <v>0</v>
      </c>
    </row>
    <row r="768" spans="1:14" x14ac:dyDescent="0.25">
      <c r="A768" s="52">
        <v>767</v>
      </c>
      <c r="B768" s="48" t="s">
        <v>2</v>
      </c>
      <c r="C768" s="48" t="s">
        <v>2</v>
      </c>
      <c r="D768" s="13" t="s">
        <v>2</v>
      </c>
      <c r="E768" s="133">
        <v>621000</v>
      </c>
      <c r="F768" s="49">
        <f t="shared" si="89"/>
        <v>0</v>
      </c>
      <c r="G768" s="49">
        <f t="shared" si="90"/>
        <v>767</v>
      </c>
      <c r="H768" s="48">
        <f t="shared" si="88"/>
        <v>207</v>
      </c>
      <c r="I768" s="50">
        <f>IF($D768="-",0,'STOCK ITEMS'!N798)</f>
        <v>0</v>
      </c>
      <c r="J768" s="50">
        <f>IF($D768="-",0,'STOCK ITEMS'!O798)</f>
        <v>0</v>
      </c>
      <c r="K768" s="50">
        <f>IF($D768="-",0,'STOCK ITEMS'!P798)</f>
        <v>0</v>
      </c>
      <c r="L768" s="51">
        <f>IF($D768="-",0,'STOCK ITEMS'!B798)</f>
        <v>0</v>
      </c>
      <c r="M768" s="48" t="str">
        <f t="shared" si="91"/>
        <v>-</v>
      </c>
      <c r="N768" s="48">
        <f t="shared" si="92"/>
        <v>0</v>
      </c>
    </row>
    <row r="769" spans="1:14" x14ac:dyDescent="0.25">
      <c r="A769" s="52">
        <v>768</v>
      </c>
      <c r="B769" s="48" t="s">
        <v>2</v>
      </c>
      <c r="C769" s="48" t="s">
        <v>2</v>
      </c>
      <c r="D769" s="13" t="s">
        <v>2</v>
      </c>
      <c r="E769" s="133">
        <v>618000</v>
      </c>
      <c r="F769" s="49">
        <f t="shared" si="89"/>
        <v>0</v>
      </c>
      <c r="G769" s="49">
        <f t="shared" si="90"/>
        <v>768</v>
      </c>
      <c r="H769" s="48">
        <f t="shared" si="88"/>
        <v>206</v>
      </c>
      <c r="I769" s="50">
        <f>IF($D769="-",0,'STOCK ITEMS'!N799)</f>
        <v>0</v>
      </c>
      <c r="J769" s="50">
        <f>IF($D769="-",0,'STOCK ITEMS'!O799)</f>
        <v>0</v>
      </c>
      <c r="K769" s="50">
        <f>IF($D769="-",0,'STOCK ITEMS'!P799)</f>
        <v>0</v>
      </c>
      <c r="L769" s="51">
        <f>IF($D769="-",0,'STOCK ITEMS'!B799)</f>
        <v>0</v>
      </c>
      <c r="M769" s="48" t="str">
        <f t="shared" si="91"/>
        <v>-</v>
      </c>
      <c r="N769" s="48">
        <f t="shared" si="92"/>
        <v>0</v>
      </c>
    </row>
    <row r="770" spans="1:14" x14ac:dyDescent="0.25">
      <c r="A770" s="52">
        <v>769</v>
      </c>
      <c r="B770" s="48" t="s">
        <v>2</v>
      </c>
      <c r="C770" s="48" t="s">
        <v>2</v>
      </c>
      <c r="D770" s="13" t="s">
        <v>2</v>
      </c>
      <c r="E770" s="133">
        <v>615000</v>
      </c>
      <c r="F770" s="49">
        <f t="shared" si="89"/>
        <v>0</v>
      </c>
      <c r="G770" s="49">
        <f t="shared" si="90"/>
        <v>769</v>
      </c>
      <c r="H770" s="48">
        <f t="shared" si="88"/>
        <v>205</v>
      </c>
      <c r="I770" s="50">
        <f>IF($D770="-",0,'STOCK ITEMS'!N800)</f>
        <v>0</v>
      </c>
      <c r="J770" s="50">
        <f>IF($D770="-",0,'STOCK ITEMS'!O800)</f>
        <v>0</v>
      </c>
      <c r="K770" s="50">
        <f>IF($D770="-",0,'STOCK ITEMS'!P800)</f>
        <v>0</v>
      </c>
      <c r="L770" s="51">
        <f>IF($D770="-",0,'STOCK ITEMS'!B800)</f>
        <v>0</v>
      </c>
      <c r="M770" s="48" t="str">
        <f t="shared" si="91"/>
        <v>-</v>
      </c>
      <c r="N770" s="48">
        <f t="shared" si="92"/>
        <v>0</v>
      </c>
    </row>
    <row r="771" spans="1:14" x14ac:dyDescent="0.25">
      <c r="A771" s="52">
        <v>770</v>
      </c>
      <c r="B771" s="48" t="s">
        <v>2</v>
      </c>
      <c r="C771" s="48" t="s">
        <v>2</v>
      </c>
      <c r="D771" s="13" t="s">
        <v>2</v>
      </c>
      <c r="E771" s="133">
        <v>612000</v>
      </c>
      <c r="F771" s="49">
        <f t="shared" si="89"/>
        <v>0</v>
      </c>
      <c r="G771" s="49">
        <f t="shared" si="90"/>
        <v>770</v>
      </c>
      <c r="H771" s="48">
        <f t="shared" si="88"/>
        <v>204</v>
      </c>
      <c r="I771" s="50">
        <f>IF($D771="-",0,'STOCK ITEMS'!N801)</f>
        <v>0</v>
      </c>
      <c r="J771" s="50">
        <f>IF($D771="-",0,'STOCK ITEMS'!O801)</f>
        <v>0</v>
      </c>
      <c r="K771" s="50">
        <f>IF($D771="-",0,'STOCK ITEMS'!P801)</f>
        <v>0</v>
      </c>
      <c r="L771" s="51">
        <f>IF($D771="-",0,'STOCK ITEMS'!B801)</f>
        <v>0</v>
      </c>
      <c r="M771" s="48" t="str">
        <f t="shared" si="91"/>
        <v>-</v>
      </c>
      <c r="N771" s="48">
        <f t="shared" si="92"/>
        <v>0</v>
      </c>
    </row>
    <row r="772" spans="1:14" x14ac:dyDescent="0.25">
      <c r="A772" s="52">
        <v>771</v>
      </c>
      <c r="B772" s="48" t="s">
        <v>2</v>
      </c>
      <c r="C772" s="48" t="s">
        <v>2</v>
      </c>
      <c r="D772" s="13" t="s">
        <v>2</v>
      </c>
      <c r="E772" s="133">
        <v>609000</v>
      </c>
      <c r="F772" s="49">
        <f t="shared" si="89"/>
        <v>0</v>
      </c>
      <c r="G772" s="49">
        <f t="shared" si="90"/>
        <v>771</v>
      </c>
      <c r="H772" s="48">
        <f t="shared" si="88"/>
        <v>203</v>
      </c>
      <c r="I772" s="50">
        <f>IF($D772="-",0,'STOCK ITEMS'!N802)</f>
        <v>0</v>
      </c>
      <c r="J772" s="50">
        <f>IF($D772="-",0,'STOCK ITEMS'!O802)</f>
        <v>0</v>
      </c>
      <c r="K772" s="50">
        <f>IF($D772="-",0,'STOCK ITEMS'!P802)</f>
        <v>0</v>
      </c>
      <c r="L772" s="51">
        <f>IF($D772="-",0,'STOCK ITEMS'!B802)</f>
        <v>0</v>
      </c>
      <c r="M772" s="48" t="str">
        <f t="shared" si="91"/>
        <v>-</v>
      </c>
      <c r="N772" s="48">
        <f t="shared" si="92"/>
        <v>0</v>
      </c>
    </row>
    <row r="773" spans="1:14" x14ac:dyDescent="0.25">
      <c r="A773" s="52">
        <v>772</v>
      </c>
      <c r="B773" s="48" t="s">
        <v>2</v>
      </c>
      <c r="C773" s="48" t="s">
        <v>2</v>
      </c>
      <c r="D773" s="13" t="s">
        <v>2</v>
      </c>
      <c r="E773" s="133">
        <v>606000</v>
      </c>
      <c r="F773" s="49">
        <f t="shared" si="89"/>
        <v>0</v>
      </c>
      <c r="G773" s="49">
        <f t="shared" si="90"/>
        <v>772</v>
      </c>
      <c r="H773" s="48">
        <f t="shared" si="88"/>
        <v>202</v>
      </c>
      <c r="I773" s="50">
        <f>IF($D773="-",0,'STOCK ITEMS'!N803)</f>
        <v>0</v>
      </c>
      <c r="J773" s="50">
        <f>IF($D773="-",0,'STOCK ITEMS'!O803)</f>
        <v>0</v>
      </c>
      <c r="K773" s="50">
        <f>IF($D773="-",0,'STOCK ITEMS'!P803)</f>
        <v>0</v>
      </c>
      <c r="L773" s="51">
        <f>IF($D773="-",0,'STOCK ITEMS'!B803)</f>
        <v>0</v>
      </c>
      <c r="M773" s="48" t="str">
        <f t="shared" si="91"/>
        <v>-</v>
      </c>
      <c r="N773" s="48">
        <f t="shared" si="92"/>
        <v>0</v>
      </c>
    </row>
    <row r="774" spans="1:14" x14ac:dyDescent="0.25">
      <c r="A774" s="52">
        <v>773</v>
      </c>
      <c r="B774" s="48" t="s">
        <v>2</v>
      </c>
      <c r="C774" s="48" t="s">
        <v>2</v>
      </c>
      <c r="D774" s="13" t="s">
        <v>2</v>
      </c>
      <c r="E774" s="133">
        <v>603000</v>
      </c>
      <c r="F774" s="49">
        <f t="shared" si="89"/>
        <v>0</v>
      </c>
      <c r="G774" s="49">
        <f t="shared" si="90"/>
        <v>773</v>
      </c>
      <c r="H774" s="48">
        <f t="shared" si="88"/>
        <v>201</v>
      </c>
      <c r="I774" s="50">
        <f>IF($D774="-",0,'STOCK ITEMS'!N804)</f>
        <v>0</v>
      </c>
      <c r="J774" s="50">
        <f>IF($D774="-",0,'STOCK ITEMS'!O804)</f>
        <v>0</v>
      </c>
      <c r="K774" s="50">
        <f>IF($D774="-",0,'STOCK ITEMS'!P804)</f>
        <v>0</v>
      </c>
      <c r="L774" s="51">
        <f>IF($D774="-",0,'STOCK ITEMS'!B804)</f>
        <v>0</v>
      </c>
      <c r="M774" s="48" t="str">
        <f t="shared" si="91"/>
        <v>-</v>
      </c>
      <c r="N774" s="48">
        <f t="shared" si="92"/>
        <v>0</v>
      </c>
    </row>
    <row r="775" spans="1:14" x14ac:dyDescent="0.25">
      <c r="A775" s="52">
        <v>774</v>
      </c>
      <c r="B775" s="48" t="s">
        <v>2</v>
      </c>
      <c r="C775" s="48" t="s">
        <v>2</v>
      </c>
      <c r="D775" s="13" t="s">
        <v>2</v>
      </c>
      <c r="E775" s="133">
        <v>600000</v>
      </c>
      <c r="F775" s="49">
        <f t="shared" si="89"/>
        <v>0</v>
      </c>
      <c r="G775" s="49">
        <f t="shared" si="90"/>
        <v>774</v>
      </c>
      <c r="H775" s="48">
        <f t="shared" si="88"/>
        <v>200</v>
      </c>
      <c r="I775" s="50">
        <f>IF($D775="-",0,'STOCK ITEMS'!N805)</f>
        <v>0</v>
      </c>
      <c r="J775" s="50">
        <f>IF($D775="-",0,'STOCK ITEMS'!O805)</f>
        <v>0</v>
      </c>
      <c r="K775" s="50">
        <f>IF($D775="-",0,'STOCK ITEMS'!P805)</f>
        <v>0</v>
      </c>
      <c r="L775" s="51">
        <f>IF($D775="-",0,'STOCK ITEMS'!B805)</f>
        <v>0</v>
      </c>
      <c r="M775" s="48" t="str">
        <f t="shared" si="91"/>
        <v>-</v>
      </c>
      <c r="N775" s="48">
        <f t="shared" si="92"/>
        <v>0</v>
      </c>
    </row>
    <row r="776" spans="1:14" x14ac:dyDescent="0.25">
      <c r="A776" s="52">
        <v>775</v>
      </c>
      <c r="B776" s="48" t="s">
        <v>2</v>
      </c>
      <c r="C776" s="48" t="s">
        <v>2</v>
      </c>
      <c r="D776" s="13" t="s">
        <v>2</v>
      </c>
      <c r="E776" s="133">
        <v>597000</v>
      </c>
      <c r="F776" s="49">
        <f t="shared" si="89"/>
        <v>0</v>
      </c>
      <c r="G776" s="49">
        <f t="shared" si="90"/>
        <v>775</v>
      </c>
      <c r="H776" s="48">
        <f t="shared" si="88"/>
        <v>199</v>
      </c>
      <c r="I776" s="50">
        <f>IF($D776="-",0,'STOCK ITEMS'!N806)</f>
        <v>0</v>
      </c>
      <c r="J776" s="50">
        <f>IF($D776="-",0,'STOCK ITEMS'!O806)</f>
        <v>0</v>
      </c>
      <c r="K776" s="50">
        <f>IF($D776="-",0,'STOCK ITEMS'!P806)</f>
        <v>0</v>
      </c>
      <c r="L776" s="51">
        <f>IF($D776="-",0,'STOCK ITEMS'!B806)</f>
        <v>0</v>
      </c>
      <c r="M776" s="48" t="str">
        <f t="shared" si="91"/>
        <v>-</v>
      </c>
      <c r="N776" s="48">
        <f t="shared" si="92"/>
        <v>0</v>
      </c>
    </row>
    <row r="777" spans="1:14" x14ac:dyDescent="0.25">
      <c r="A777" s="52">
        <v>776</v>
      </c>
      <c r="B777" s="48" t="s">
        <v>2</v>
      </c>
      <c r="C777" s="48" t="s">
        <v>2</v>
      </c>
      <c r="D777" s="13" t="s">
        <v>2</v>
      </c>
      <c r="E777" s="133">
        <v>594000</v>
      </c>
      <c r="F777" s="49">
        <f t="shared" si="89"/>
        <v>0</v>
      </c>
      <c r="G777" s="49">
        <f t="shared" si="90"/>
        <v>776</v>
      </c>
      <c r="H777" s="48">
        <f t="shared" ref="H777:H840" si="93">RANK(G777,$G$2:$G$974,0)</f>
        <v>198</v>
      </c>
      <c r="I777" s="50">
        <f>IF($D777="-",0,'STOCK ITEMS'!N807)</f>
        <v>0</v>
      </c>
      <c r="J777" s="50">
        <f>IF($D777="-",0,'STOCK ITEMS'!O807)</f>
        <v>0</v>
      </c>
      <c r="K777" s="50">
        <f>IF($D777="-",0,'STOCK ITEMS'!P807)</f>
        <v>0</v>
      </c>
      <c r="L777" s="51">
        <f>IF($D777="-",0,'STOCK ITEMS'!B807)</f>
        <v>0</v>
      </c>
      <c r="M777" s="48" t="str">
        <f t="shared" si="91"/>
        <v>-</v>
      </c>
      <c r="N777" s="48">
        <f t="shared" si="92"/>
        <v>0</v>
      </c>
    </row>
    <row r="778" spans="1:14" x14ac:dyDescent="0.25">
      <c r="A778" s="52">
        <v>777</v>
      </c>
      <c r="B778" s="48" t="s">
        <v>2</v>
      </c>
      <c r="C778" s="48" t="s">
        <v>2</v>
      </c>
      <c r="D778" s="13" t="s">
        <v>2</v>
      </c>
      <c r="E778" s="133">
        <v>591000</v>
      </c>
      <c r="F778" s="49">
        <f t="shared" si="89"/>
        <v>0</v>
      </c>
      <c r="G778" s="49">
        <f t="shared" si="90"/>
        <v>777</v>
      </c>
      <c r="H778" s="48">
        <f t="shared" si="93"/>
        <v>197</v>
      </c>
      <c r="I778" s="50">
        <f>IF($D778="-",0,'STOCK ITEMS'!N808)</f>
        <v>0</v>
      </c>
      <c r="J778" s="50">
        <f>IF($D778="-",0,'STOCK ITEMS'!O808)</f>
        <v>0</v>
      </c>
      <c r="K778" s="50">
        <f>IF($D778="-",0,'STOCK ITEMS'!P808)</f>
        <v>0</v>
      </c>
      <c r="L778" s="51">
        <f>IF($D778="-",0,'STOCK ITEMS'!B808)</f>
        <v>0</v>
      </c>
      <c r="M778" s="48" t="str">
        <f t="shared" si="91"/>
        <v>-</v>
      </c>
      <c r="N778" s="48">
        <f t="shared" si="92"/>
        <v>0</v>
      </c>
    </row>
    <row r="779" spans="1:14" x14ac:dyDescent="0.25">
      <c r="A779" s="52">
        <v>778</v>
      </c>
      <c r="B779" s="48" t="s">
        <v>2</v>
      </c>
      <c r="C779" s="48" t="s">
        <v>2</v>
      </c>
      <c r="D779" s="13" t="s">
        <v>2</v>
      </c>
      <c r="E779" s="133">
        <v>588000</v>
      </c>
      <c r="F779" s="49">
        <f t="shared" si="89"/>
        <v>0</v>
      </c>
      <c r="G779" s="49">
        <f t="shared" si="90"/>
        <v>778</v>
      </c>
      <c r="H779" s="48">
        <f t="shared" si="93"/>
        <v>196</v>
      </c>
      <c r="I779" s="50">
        <f>IF($D779="-",0,'STOCK ITEMS'!N809)</f>
        <v>0</v>
      </c>
      <c r="J779" s="50">
        <f>IF($D779="-",0,'STOCK ITEMS'!O809)</f>
        <v>0</v>
      </c>
      <c r="K779" s="50">
        <f>IF($D779="-",0,'STOCK ITEMS'!P809)</f>
        <v>0</v>
      </c>
      <c r="L779" s="51">
        <f>IF($D779="-",0,'STOCK ITEMS'!B809)</f>
        <v>0</v>
      </c>
      <c r="M779" s="48" t="str">
        <f t="shared" si="91"/>
        <v>-</v>
      </c>
      <c r="N779" s="48">
        <f t="shared" si="92"/>
        <v>0</v>
      </c>
    </row>
    <row r="780" spans="1:14" x14ac:dyDescent="0.25">
      <c r="A780" s="52">
        <v>779</v>
      </c>
      <c r="B780" s="48" t="s">
        <v>2</v>
      </c>
      <c r="C780" s="48" t="s">
        <v>2</v>
      </c>
      <c r="D780" s="13" t="s">
        <v>2</v>
      </c>
      <c r="E780" s="133">
        <v>585000</v>
      </c>
      <c r="F780" s="49">
        <f t="shared" si="89"/>
        <v>0</v>
      </c>
      <c r="G780" s="49">
        <f t="shared" si="90"/>
        <v>779</v>
      </c>
      <c r="H780" s="48">
        <f t="shared" si="93"/>
        <v>195</v>
      </c>
      <c r="I780" s="50">
        <f>IF($D780="-",0,'STOCK ITEMS'!N810)</f>
        <v>0</v>
      </c>
      <c r="J780" s="50">
        <f>IF($D780="-",0,'STOCK ITEMS'!O810)</f>
        <v>0</v>
      </c>
      <c r="K780" s="50">
        <f>IF($D780="-",0,'STOCK ITEMS'!P810)</f>
        <v>0</v>
      </c>
      <c r="L780" s="51">
        <f>IF($D780="-",0,'STOCK ITEMS'!B810)</f>
        <v>0</v>
      </c>
      <c r="M780" s="48" t="str">
        <f t="shared" si="91"/>
        <v>-</v>
      </c>
      <c r="N780" s="48">
        <f t="shared" si="92"/>
        <v>0</v>
      </c>
    </row>
    <row r="781" spans="1:14" x14ac:dyDescent="0.25">
      <c r="A781" s="52">
        <v>780</v>
      </c>
      <c r="B781" s="48" t="s">
        <v>2</v>
      </c>
      <c r="C781" s="48" t="s">
        <v>2</v>
      </c>
      <c r="D781" s="13" t="s">
        <v>2</v>
      </c>
      <c r="E781" s="133">
        <v>582000</v>
      </c>
      <c r="F781" s="49">
        <f t="shared" si="89"/>
        <v>0</v>
      </c>
      <c r="G781" s="49">
        <f t="shared" si="90"/>
        <v>780</v>
      </c>
      <c r="H781" s="48">
        <f t="shared" si="93"/>
        <v>194</v>
      </c>
      <c r="I781" s="50">
        <f>IF($D781="-",0,'STOCK ITEMS'!N811)</f>
        <v>0</v>
      </c>
      <c r="J781" s="50">
        <f>IF($D781="-",0,'STOCK ITEMS'!O811)</f>
        <v>0</v>
      </c>
      <c r="K781" s="50">
        <f>IF($D781="-",0,'STOCK ITEMS'!P811)</f>
        <v>0</v>
      </c>
      <c r="L781" s="51">
        <f>IF($D781="-",0,'STOCK ITEMS'!B811)</f>
        <v>0</v>
      </c>
      <c r="M781" s="48" t="str">
        <f t="shared" si="91"/>
        <v>-</v>
      </c>
      <c r="N781" s="48">
        <f t="shared" si="92"/>
        <v>0</v>
      </c>
    </row>
    <row r="782" spans="1:14" x14ac:dyDescent="0.25">
      <c r="A782" s="52">
        <v>781</v>
      </c>
      <c r="B782" s="48" t="s">
        <v>2</v>
      </c>
      <c r="C782" s="48" t="s">
        <v>2</v>
      </c>
      <c r="D782" s="13" t="s">
        <v>2</v>
      </c>
      <c r="E782" s="133">
        <v>579000</v>
      </c>
      <c r="F782" s="49">
        <f t="shared" si="89"/>
        <v>0</v>
      </c>
      <c r="G782" s="49">
        <f t="shared" si="90"/>
        <v>781</v>
      </c>
      <c r="H782" s="48">
        <f t="shared" si="93"/>
        <v>193</v>
      </c>
      <c r="I782" s="50">
        <f>IF($D782="-",0,'STOCK ITEMS'!N812)</f>
        <v>0</v>
      </c>
      <c r="J782" s="50">
        <f>IF($D782="-",0,'STOCK ITEMS'!O812)</f>
        <v>0</v>
      </c>
      <c r="K782" s="50">
        <f>IF($D782="-",0,'STOCK ITEMS'!P812)</f>
        <v>0</v>
      </c>
      <c r="L782" s="51">
        <f>IF($D782="-",0,'STOCK ITEMS'!B812)</f>
        <v>0</v>
      </c>
      <c r="M782" s="48" t="str">
        <f t="shared" si="91"/>
        <v>-</v>
      </c>
      <c r="N782" s="48">
        <f t="shared" si="92"/>
        <v>0</v>
      </c>
    </row>
    <row r="783" spans="1:14" x14ac:dyDescent="0.25">
      <c r="A783" s="52">
        <v>782</v>
      </c>
      <c r="B783" s="48" t="s">
        <v>2</v>
      </c>
      <c r="C783" s="48" t="s">
        <v>2</v>
      </c>
      <c r="D783" s="13" t="s">
        <v>2</v>
      </c>
      <c r="E783" s="133">
        <v>576000</v>
      </c>
      <c r="F783" s="49">
        <f t="shared" si="89"/>
        <v>0</v>
      </c>
      <c r="G783" s="49">
        <f t="shared" si="90"/>
        <v>782</v>
      </c>
      <c r="H783" s="48">
        <f t="shared" si="93"/>
        <v>192</v>
      </c>
      <c r="I783" s="50">
        <f>IF($D783="-",0,'STOCK ITEMS'!N813)</f>
        <v>0</v>
      </c>
      <c r="J783" s="50">
        <f>IF($D783="-",0,'STOCK ITEMS'!O813)</f>
        <v>0</v>
      </c>
      <c r="K783" s="50">
        <f>IF($D783="-",0,'STOCK ITEMS'!P813)</f>
        <v>0</v>
      </c>
      <c r="L783" s="51">
        <f>IF($D783="-",0,'STOCK ITEMS'!B813)</f>
        <v>0</v>
      </c>
      <c r="M783" s="48" t="str">
        <f t="shared" si="91"/>
        <v>-</v>
      </c>
      <c r="N783" s="48">
        <f t="shared" si="92"/>
        <v>0</v>
      </c>
    </row>
    <row r="784" spans="1:14" x14ac:dyDescent="0.25">
      <c r="A784" s="52">
        <v>783</v>
      </c>
      <c r="B784" s="48" t="s">
        <v>2</v>
      </c>
      <c r="C784" s="48" t="s">
        <v>2</v>
      </c>
      <c r="D784" s="13" t="s">
        <v>2</v>
      </c>
      <c r="E784" s="133">
        <v>573000</v>
      </c>
      <c r="F784" s="49">
        <f t="shared" si="89"/>
        <v>0</v>
      </c>
      <c r="G784" s="49">
        <f t="shared" si="90"/>
        <v>783</v>
      </c>
      <c r="H784" s="48">
        <f t="shared" si="93"/>
        <v>191</v>
      </c>
      <c r="I784" s="50">
        <f>IF($D784="-",0,'STOCK ITEMS'!N814)</f>
        <v>0</v>
      </c>
      <c r="J784" s="50">
        <f>IF($D784="-",0,'STOCK ITEMS'!O814)</f>
        <v>0</v>
      </c>
      <c r="K784" s="50">
        <f>IF($D784="-",0,'STOCK ITEMS'!P814)</f>
        <v>0</v>
      </c>
      <c r="L784" s="51">
        <f>IF($D784="-",0,'STOCK ITEMS'!B814)</f>
        <v>0</v>
      </c>
      <c r="M784" s="48" t="str">
        <f t="shared" si="91"/>
        <v>-</v>
      </c>
      <c r="N784" s="48">
        <f t="shared" si="92"/>
        <v>0</v>
      </c>
    </row>
    <row r="785" spans="1:14" x14ac:dyDescent="0.25">
      <c r="A785" s="52">
        <v>784</v>
      </c>
      <c r="B785" s="48" t="s">
        <v>2</v>
      </c>
      <c r="C785" s="48" t="s">
        <v>2</v>
      </c>
      <c r="D785" s="13" t="s">
        <v>2</v>
      </c>
      <c r="E785" s="133">
        <v>570000</v>
      </c>
      <c r="F785" s="49">
        <f t="shared" si="89"/>
        <v>0</v>
      </c>
      <c r="G785" s="49">
        <f t="shared" si="90"/>
        <v>784</v>
      </c>
      <c r="H785" s="48">
        <f t="shared" si="93"/>
        <v>190</v>
      </c>
      <c r="I785" s="50">
        <f>IF($D785="-",0,'STOCK ITEMS'!N815)</f>
        <v>0</v>
      </c>
      <c r="J785" s="50">
        <f>IF($D785="-",0,'STOCK ITEMS'!O815)</f>
        <v>0</v>
      </c>
      <c r="K785" s="50">
        <f>IF($D785="-",0,'STOCK ITEMS'!P815)</f>
        <v>0</v>
      </c>
      <c r="L785" s="51">
        <f>IF($D785="-",0,'STOCK ITEMS'!B815)</f>
        <v>0</v>
      </c>
      <c r="M785" s="48" t="str">
        <f t="shared" si="91"/>
        <v>-</v>
      </c>
      <c r="N785" s="48">
        <f t="shared" si="92"/>
        <v>0</v>
      </c>
    </row>
    <row r="786" spans="1:14" x14ac:dyDescent="0.25">
      <c r="A786" s="52">
        <v>785</v>
      </c>
      <c r="B786" s="48" t="s">
        <v>2</v>
      </c>
      <c r="C786" s="48" t="s">
        <v>2</v>
      </c>
      <c r="D786" s="13" t="s">
        <v>2</v>
      </c>
      <c r="E786" s="133">
        <v>567000</v>
      </c>
      <c r="F786" s="49">
        <f t="shared" si="89"/>
        <v>0</v>
      </c>
      <c r="G786" s="49">
        <f t="shared" si="90"/>
        <v>785</v>
      </c>
      <c r="H786" s="48">
        <f t="shared" si="93"/>
        <v>189</v>
      </c>
      <c r="I786" s="50">
        <f>IF($D786="-",0,'STOCK ITEMS'!N816)</f>
        <v>0</v>
      </c>
      <c r="J786" s="50">
        <f>IF($D786="-",0,'STOCK ITEMS'!O816)</f>
        <v>0</v>
      </c>
      <c r="K786" s="50">
        <f>IF($D786="-",0,'STOCK ITEMS'!P816)</f>
        <v>0</v>
      </c>
      <c r="L786" s="51">
        <f>IF($D786="-",0,'STOCK ITEMS'!B816)</f>
        <v>0</v>
      </c>
      <c r="M786" s="48" t="str">
        <f t="shared" si="91"/>
        <v>-</v>
      </c>
      <c r="N786" s="48">
        <f t="shared" si="92"/>
        <v>0</v>
      </c>
    </row>
    <row r="787" spans="1:14" x14ac:dyDescent="0.25">
      <c r="A787" s="52">
        <v>786</v>
      </c>
      <c r="B787" s="48" t="s">
        <v>2</v>
      </c>
      <c r="C787" s="48" t="s">
        <v>2</v>
      </c>
      <c r="D787" s="13" t="s">
        <v>2</v>
      </c>
      <c r="E787" s="133">
        <v>564000</v>
      </c>
      <c r="F787" s="49">
        <f t="shared" si="89"/>
        <v>0</v>
      </c>
      <c r="G787" s="49">
        <f t="shared" si="90"/>
        <v>786</v>
      </c>
      <c r="H787" s="48">
        <f t="shared" si="93"/>
        <v>188</v>
      </c>
      <c r="I787" s="50">
        <f>IF($D787="-",0,'STOCK ITEMS'!N817)</f>
        <v>0</v>
      </c>
      <c r="J787" s="50">
        <f>IF($D787="-",0,'STOCK ITEMS'!O817)</f>
        <v>0</v>
      </c>
      <c r="K787" s="50">
        <f>IF($D787="-",0,'STOCK ITEMS'!P817)</f>
        <v>0</v>
      </c>
      <c r="L787" s="51">
        <f>IF($D787="-",0,'STOCK ITEMS'!B817)</f>
        <v>0</v>
      </c>
      <c r="M787" s="48" t="str">
        <f t="shared" si="91"/>
        <v>-</v>
      </c>
      <c r="N787" s="48">
        <f t="shared" si="92"/>
        <v>0</v>
      </c>
    </row>
    <row r="788" spans="1:14" x14ac:dyDescent="0.25">
      <c r="A788" s="52">
        <v>787</v>
      </c>
      <c r="B788" s="48" t="s">
        <v>2</v>
      </c>
      <c r="C788" s="48" t="s">
        <v>2</v>
      </c>
      <c r="D788" s="13" t="s">
        <v>2</v>
      </c>
      <c r="E788" s="133">
        <v>561000</v>
      </c>
      <c r="F788" s="49">
        <f t="shared" si="89"/>
        <v>0</v>
      </c>
      <c r="G788" s="49">
        <f t="shared" si="90"/>
        <v>787</v>
      </c>
      <c r="H788" s="48">
        <f t="shared" si="93"/>
        <v>187</v>
      </c>
      <c r="I788" s="50">
        <f>IF($D788="-",0,'STOCK ITEMS'!N818)</f>
        <v>0</v>
      </c>
      <c r="J788" s="50">
        <f>IF($D788="-",0,'STOCK ITEMS'!O818)</f>
        <v>0</v>
      </c>
      <c r="K788" s="50">
        <f>IF($D788="-",0,'STOCK ITEMS'!P818)</f>
        <v>0</v>
      </c>
      <c r="L788" s="51">
        <f>IF($D788="-",0,'STOCK ITEMS'!B818)</f>
        <v>0</v>
      </c>
      <c r="M788" s="48" t="str">
        <f t="shared" si="91"/>
        <v>-</v>
      </c>
      <c r="N788" s="48">
        <f t="shared" si="92"/>
        <v>0</v>
      </c>
    </row>
    <row r="789" spans="1:14" x14ac:dyDescent="0.25">
      <c r="A789" s="52">
        <v>788</v>
      </c>
      <c r="B789" s="48" t="s">
        <v>2</v>
      </c>
      <c r="C789" s="48" t="s">
        <v>2</v>
      </c>
      <c r="D789" s="13" t="s">
        <v>2</v>
      </c>
      <c r="E789" s="133">
        <v>558000</v>
      </c>
      <c r="F789" s="49">
        <f t="shared" si="89"/>
        <v>0</v>
      </c>
      <c r="G789" s="49">
        <f t="shared" si="90"/>
        <v>788</v>
      </c>
      <c r="H789" s="48">
        <f t="shared" si="93"/>
        <v>186</v>
      </c>
      <c r="I789" s="50">
        <f>IF($D789="-",0,'STOCK ITEMS'!N819)</f>
        <v>0</v>
      </c>
      <c r="J789" s="50">
        <f>IF($D789="-",0,'STOCK ITEMS'!O819)</f>
        <v>0</v>
      </c>
      <c r="K789" s="50">
        <f>IF($D789="-",0,'STOCK ITEMS'!P819)</f>
        <v>0</v>
      </c>
      <c r="L789" s="51">
        <f>IF($D789="-",0,'STOCK ITEMS'!B819)</f>
        <v>0</v>
      </c>
      <c r="M789" s="48" t="str">
        <f t="shared" si="91"/>
        <v>-</v>
      </c>
      <c r="N789" s="48">
        <f t="shared" si="92"/>
        <v>0</v>
      </c>
    </row>
    <row r="790" spans="1:14" x14ac:dyDescent="0.25">
      <c r="A790" s="52">
        <v>789</v>
      </c>
      <c r="B790" s="48" t="s">
        <v>2</v>
      </c>
      <c r="C790" s="48" t="s">
        <v>2</v>
      </c>
      <c r="D790" s="13" t="s">
        <v>2</v>
      </c>
      <c r="E790" s="133">
        <v>555000</v>
      </c>
      <c r="F790" s="49">
        <f t="shared" si="89"/>
        <v>0</v>
      </c>
      <c r="G790" s="49">
        <f t="shared" si="90"/>
        <v>789</v>
      </c>
      <c r="H790" s="48">
        <f t="shared" si="93"/>
        <v>185</v>
      </c>
      <c r="I790" s="50">
        <f>IF($D790="-",0,'STOCK ITEMS'!N820)</f>
        <v>0</v>
      </c>
      <c r="J790" s="50">
        <f>IF($D790="-",0,'STOCK ITEMS'!O820)</f>
        <v>0</v>
      </c>
      <c r="K790" s="50">
        <f>IF($D790="-",0,'STOCK ITEMS'!P820)</f>
        <v>0</v>
      </c>
      <c r="L790" s="51">
        <f>IF($D790="-",0,'STOCK ITEMS'!B820)</f>
        <v>0</v>
      </c>
      <c r="M790" s="48" t="str">
        <f t="shared" si="91"/>
        <v>-</v>
      </c>
      <c r="N790" s="48">
        <f t="shared" si="92"/>
        <v>0</v>
      </c>
    </row>
    <row r="791" spans="1:14" x14ac:dyDescent="0.25">
      <c r="A791" s="52">
        <v>790</v>
      </c>
      <c r="B791" s="48" t="s">
        <v>2</v>
      </c>
      <c r="C791" s="48" t="s">
        <v>2</v>
      </c>
      <c r="D791" s="13" t="s">
        <v>2</v>
      </c>
      <c r="E791" s="133">
        <v>552000</v>
      </c>
      <c r="F791" s="49">
        <f t="shared" si="89"/>
        <v>0</v>
      </c>
      <c r="G791" s="49">
        <f t="shared" si="90"/>
        <v>790</v>
      </c>
      <c r="H791" s="48">
        <f t="shared" si="93"/>
        <v>184</v>
      </c>
      <c r="I791" s="50">
        <f>IF($D791="-",0,'STOCK ITEMS'!N821)</f>
        <v>0</v>
      </c>
      <c r="J791" s="50">
        <f>IF($D791="-",0,'STOCK ITEMS'!O821)</f>
        <v>0</v>
      </c>
      <c r="K791" s="50">
        <f>IF($D791="-",0,'STOCK ITEMS'!P821)</f>
        <v>0</v>
      </c>
      <c r="L791" s="51">
        <f>IF($D791="-",0,'STOCK ITEMS'!B821)</f>
        <v>0</v>
      </c>
      <c r="M791" s="48" t="str">
        <f t="shared" si="91"/>
        <v>-</v>
      </c>
      <c r="N791" s="48">
        <f t="shared" si="92"/>
        <v>0</v>
      </c>
    </row>
    <row r="792" spans="1:14" x14ac:dyDescent="0.25">
      <c r="A792" s="52">
        <v>791</v>
      </c>
      <c r="B792" s="48" t="s">
        <v>2</v>
      </c>
      <c r="C792" s="48" t="s">
        <v>2</v>
      </c>
      <c r="D792" s="13" t="s">
        <v>2</v>
      </c>
      <c r="E792" s="133">
        <v>549000</v>
      </c>
      <c r="F792" s="49">
        <f t="shared" si="89"/>
        <v>0</v>
      </c>
      <c r="G792" s="49">
        <f t="shared" si="90"/>
        <v>791</v>
      </c>
      <c r="H792" s="48">
        <f t="shared" si="93"/>
        <v>183</v>
      </c>
      <c r="I792" s="50">
        <f>IF($D792="-",0,'STOCK ITEMS'!N822)</f>
        <v>0</v>
      </c>
      <c r="J792" s="50">
        <f>IF($D792="-",0,'STOCK ITEMS'!O822)</f>
        <v>0</v>
      </c>
      <c r="K792" s="50">
        <f>IF($D792="-",0,'STOCK ITEMS'!P822)</f>
        <v>0</v>
      </c>
      <c r="L792" s="51">
        <f>IF($D792="-",0,'STOCK ITEMS'!B822)</f>
        <v>0</v>
      </c>
      <c r="M792" s="48" t="str">
        <f t="shared" si="91"/>
        <v>-</v>
      </c>
      <c r="N792" s="48">
        <f t="shared" si="92"/>
        <v>0</v>
      </c>
    </row>
    <row r="793" spans="1:14" x14ac:dyDescent="0.25">
      <c r="A793" s="52">
        <v>792</v>
      </c>
      <c r="B793" s="48" t="s">
        <v>2</v>
      </c>
      <c r="C793" s="48" t="s">
        <v>2</v>
      </c>
      <c r="D793" s="13" t="s">
        <v>2</v>
      </c>
      <c r="E793" s="133">
        <v>546000</v>
      </c>
      <c r="F793" s="49">
        <f t="shared" si="89"/>
        <v>0</v>
      </c>
      <c r="G793" s="49">
        <f t="shared" si="90"/>
        <v>792</v>
      </c>
      <c r="H793" s="48">
        <f t="shared" si="93"/>
        <v>182</v>
      </c>
      <c r="I793" s="50">
        <f>IF($D793="-",0,'STOCK ITEMS'!N823)</f>
        <v>0</v>
      </c>
      <c r="J793" s="50">
        <f>IF($D793="-",0,'STOCK ITEMS'!O823)</f>
        <v>0</v>
      </c>
      <c r="K793" s="50">
        <f>IF($D793="-",0,'STOCK ITEMS'!P823)</f>
        <v>0</v>
      </c>
      <c r="L793" s="51">
        <f>IF($D793="-",0,'STOCK ITEMS'!B823)</f>
        <v>0</v>
      </c>
      <c r="M793" s="48" t="str">
        <f t="shared" si="91"/>
        <v>-</v>
      </c>
      <c r="N793" s="48">
        <f t="shared" si="92"/>
        <v>0</v>
      </c>
    </row>
    <row r="794" spans="1:14" x14ac:dyDescent="0.25">
      <c r="A794" s="52">
        <v>793</v>
      </c>
      <c r="B794" s="48" t="s">
        <v>2</v>
      </c>
      <c r="C794" s="48" t="s">
        <v>2</v>
      </c>
      <c r="D794" s="13" t="s">
        <v>2</v>
      </c>
      <c r="E794" s="133">
        <v>543000</v>
      </c>
      <c r="F794" s="49">
        <f t="shared" si="89"/>
        <v>0</v>
      </c>
      <c r="G794" s="49">
        <f t="shared" si="90"/>
        <v>793</v>
      </c>
      <c r="H794" s="48">
        <f t="shared" si="93"/>
        <v>181</v>
      </c>
      <c r="I794" s="50">
        <f>IF($D794="-",0,'STOCK ITEMS'!N824)</f>
        <v>0</v>
      </c>
      <c r="J794" s="50">
        <f>IF($D794="-",0,'STOCK ITEMS'!O824)</f>
        <v>0</v>
      </c>
      <c r="K794" s="50">
        <f>IF($D794="-",0,'STOCK ITEMS'!P824)</f>
        <v>0</v>
      </c>
      <c r="L794" s="51">
        <f>IF($D794="-",0,'STOCK ITEMS'!B824)</f>
        <v>0</v>
      </c>
      <c r="M794" s="48" t="str">
        <f t="shared" si="91"/>
        <v>-</v>
      </c>
      <c r="N794" s="48">
        <f t="shared" si="92"/>
        <v>0</v>
      </c>
    </row>
    <row r="795" spans="1:14" x14ac:dyDescent="0.25">
      <c r="A795" s="52">
        <v>794</v>
      </c>
      <c r="B795" s="48" t="s">
        <v>2</v>
      </c>
      <c r="C795" s="48" t="s">
        <v>2</v>
      </c>
      <c r="D795" s="13" t="s">
        <v>2</v>
      </c>
      <c r="E795" s="133">
        <v>540000</v>
      </c>
      <c r="F795" s="49">
        <f t="shared" si="89"/>
        <v>0</v>
      </c>
      <c r="G795" s="49">
        <f t="shared" si="90"/>
        <v>794</v>
      </c>
      <c r="H795" s="48">
        <f t="shared" si="93"/>
        <v>180</v>
      </c>
      <c r="I795" s="50">
        <f>IF($D795="-",0,'STOCK ITEMS'!N825)</f>
        <v>0</v>
      </c>
      <c r="J795" s="50">
        <f>IF($D795="-",0,'STOCK ITEMS'!O825)</f>
        <v>0</v>
      </c>
      <c r="K795" s="50">
        <f>IF($D795="-",0,'STOCK ITEMS'!P825)</f>
        <v>0</v>
      </c>
      <c r="L795" s="51">
        <f>IF($D795="-",0,'STOCK ITEMS'!B825)</f>
        <v>0</v>
      </c>
      <c r="M795" s="48" t="str">
        <f t="shared" si="91"/>
        <v>-</v>
      </c>
      <c r="N795" s="48">
        <f t="shared" si="92"/>
        <v>0</v>
      </c>
    </row>
    <row r="796" spans="1:14" x14ac:dyDescent="0.25">
      <c r="A796" s="52">
        <v>795</v>
      </c>
      <c r="B796" s="48" t="s">
        <v>2</v>
      </c>
      <c r="C796" s="48" t="s">
        <v>2</v>
      </c>
      <c r="D796" s="13" t="s">
        <v>2</v>
      </c>
      <c r="E796" s="133">
        <v>537000</v>
      </c>
      <c r="F796" s="49">
        <f t="shared" si="89"/>
        <v>0</v>
      </c>
      <c r="G796" s="49">
        <f t="shared" si="90"/>
        <v>795</v>
      </c>
      <c r="H796" s="48">
        <f t="shared" si="93"/>
        <v>179</v>
      </c>
      <c r="I796" s="50">
        <f>IF($D796="-",0,'STOCK ITEMS'!N826)</f>
        <v>0</v>
      </c>
      <c r="J796" s="50">
        <f>IF($D796="-",0,'STOCK ITEMS'!O826)</f>
        <v>0</v>
      </c>
      <c r="K796" s="50">
        <f>IF($D796="-",0,'STOCK ITEMS'!P826)</f>
        <v>0</v>
      </c>
      <c r="L796" s="51">
        <f>IF($D796="-",0,'STOCK ITEMS'!B826)</f>
        <v>0</v>
      </c>
      <c r="M796" s="48" t="str">
        <f t="shared" si="91"/>
        <v>-</v>
      </c>
      <c r="N796" s="48">
        <f t="shared" si="92"/>
        <v>0</v>
      </c>
    </row>
    <row r="797" spans="1:14" x14ac:dyDescent="0.25">
      <c r="A797" s="52">
        <v>796</v>
      </c>
      <c r="B797" s="48" t="s">
        <v>2</v>
      </c>
      <c r="C797" s="48" t="s">
        <v>2</v>
      </c>
      <c r="D797" s="13" t="s">
        <v>2</v>
      </c>
      <c r="E797" s="133">
        <v>534000</v>
      </c>
      <c r="F797" s="49">
        <f t="shared" si="89"/>
        <v>0</v>
      </c>
      <c r="G797" s="49">
        <f t="shared" si="90"/>
        <v>796</v>
      </c>
      <c r="H797" s="48">
        <f t="shared" si="93"/>
        <v>178</v>
      </c>
      <c r="I797" s="50">
        <f>IF($D797="-",0,'STOCK ITEMS'!N827)</f>
        <v>0</v>
      </c>
      <c r="J797" s="50">
        <f>IF($D797="-",0,'STOCK ITEMS'!O827)</f>
        <v>0</v>
      </c>
      <c r="K797" s="50">
        <f>IF($D797="-",0,'STOCK ITEMS'!P827)</f>
        <v>0</v>
      </c>
      <c r="L797" s="51">
        <f>IF($D797="-",0,'STOCK ITEMS'!B827)</f>
        <v>0</v>
      </c>
      <c r="M797" s="48" t="str">
        <f t="shared" si="91"/>
        <v>-</v>
      </c>
      <c r="N797" s="48">
        <f t="shared" si="92"/>
        <v>0</v>
      </c>
    </row>
    <row r="798" spans="1:14" x14ac:dyDescent="0.25">
      <c r="A798" s="52">
        <v>797</v>
      </c>
      <c r="B798" s="48" t="s">
        <v>2</v>
      </c>
      <c r="C798" s="48" t="s">
        <v>2</v>
      </c>
      <c r="D798" s="13" t="s">
        <v>2</v>
      </c>
      <c r="E798" s="133">
        <v>531000</v>
      </c>
      <c r="F798" s="49">
        <f t="shared" si="89"/>
        <v>0</v>
      </c>
      <c r="G798" s="49">
        <f t="shared" si="90"/>
        <v>797</v>
      </c>
      <c r="H798" s="48">
        <f t="shared" si="93"/>
        <v>177</v>
      </c>
      <c r="I798" s="50">
        <f>IF($D798="-",0,'STOCK ITEMS'!N828)</f>
        <v>0</v>
      </c>
      <c r="J798" s="50">
        <f>IF($D798="-",0,'STOCK ITEMS'!O828)</f>
        <v>0</v>
      </c>
      <c r="K798" s="50">
        <f>IF($D798="-",0,'STOCK ITEMS'!P828)</f>
        <v>0</v>
      </c>
      <c r="L798" s="51">
        <f>IF($D798="-",0,'STOCK ITEMS'!B828)</f>
        <v>0</v>
      </c>
      <c r="M798" s="48" t="str">
        <f t="shared" si="91"/>
        <v>-</v>
      </c>
      <c r="N798" s="48">
        <f t="shared" si="92"/>
        <v>0</v>
      </c>
    </row>
    <row r="799" spans="1:14" x14ac:dyDescent="0.25">
      <c r="A799" s="52">
        <v>798</v>
      </c>
      <c r="B799" s="48" t="s">
        <v>2</v>
      </c>
      <c r="C799" s="48" t="s">
        <v>2</v>
      </c>
      <c r="D799" s="13" t="s">
        <v>2</v>
      </c>
      <c r="E799" s="133">
        <v>528000</v>
      </c>
      <c r="F799" s="49">
        <f t="shared" si="89"/>
        <v>0</v>
      </c>
      <c r="G799" s="49">
        <f t="shared" si="90"/>
        <v>798</v>
      </c>
      <c r="H799" s="48">
        <f t="shared" si="93"/>
        <v>176</v>
      </c>
      <c r="I799" s="50">
        <f>IF($D799="-",0,'STOCK ITEMS'!N829)</f>
        <v>0</v>
      </c>
      <c r="J799" s="50">
        <f>IF($D799="-",0,'STOCK ITEMS'!O829)</f>
        <v>0</v>
      </c>
      <c r="K799" s="50">
        <f>IF($D799="-",0,'STOCK ITEMS'!P829)</f>
        <v>0</v>
      </c>
      <c r="L799" s="51">
        <f>IF($D799="-",0,'STOCK ITEMS'!B829)</f>
        <v>0</v>
      </c>
      <c r="M799" s="48" t="str">
        <f t="shared" si="91"/>
        <v>-</v>
      </c>
      <c r="N799" s="48">
        <f t="shared" si="92"/>
        <v>0</v>
      </c>
    </row>
    <row r="800" spans="1:14" x14ac:dyDescent="0.25">
      <c r="A800" s="52">
        <v>799</v>
      </c>
      <c r="B800" s="48" t="s">
        <v>2</v>
      </c>
      <c r="C800" s="48" t="s">
        <v>2</v>
      </c>
      <c r="D800" s="13" t="s">
        <v>2</v>
      </c>
      <c r="E800" s="133">
        <v>525000</v>
      </c>
      <c r="F800" s="49">
        <f t="shared" si="89"/>
        <v>0</v>
      </c>
      <c r="G800" s="49">
        <f t="shared" si="90"/>
        <v>799</v>
      </c>
      <c r="H800" s="48">
        <f t="shared" si="93"/>
        <v>175</v>
      </c>
      <c r="I800" s="50">
        <f>IF($D800="-",0,'STOCK ITEMS'!N830)</f>
        <v>0</v>
      </c>
      <c r="J800" s="50">
        <f>IF($D800="-",0,'STOCK ITEMS'!O830)</f>
        <v>0</v>
      </c>
      <c r="K800" s="50">
        <f>IF($D800="-",0,'STOCK ITEMS'!P830)</f>
        <v>0</v>
      </c>
      <c r="L800" s="51">
        <f>IF($D800="-",0,'STOCK ITEMS'!B830)</f>
        <v>0</v>
      </c>
      <c r="M800" s="48" t="str">
        <f t="shared" si="91"/>
        <v>-</v>
      </c>
      <c r="N800" s="48">
        <f t="shared" si="92"/>
        <v>0</v>
      </c>
    </row>
    <row r="801" spans="1:14" x14ac:dyDescent="0.25">
      <c r="A801" s="52">
        <v>800</v>
      </c>
      <c r="B801" s="48" t="s">
        <v>2</v>
      </c>
      <c r="C801" s="48" t="s">
        <v>2</v>
      </c>
      <c r="D801" s="13" t="s">
        <v>2</v>
      </c>
      <c r="E801" s="133">
        <v>522000</v>
      </c>
      <c r="F801" s="49">
        <f t="shared" si="89"/>
        <v>0</v>
      </c>
      <c r="G801" s="49">
        <f t="shared" si="90"/>
        <v>800</v>
      </c>
      <c r="H801" s="48">
        <f t="shared" si="93"/>
        <v>174</v>
      </c>
      <c r="I801" s="50">
        <f>IF($D801="-",0,'STOCK ITEMS'!N831)</f>
        <v>0</v>
      </c>
      <c r="J801" s="50">
        <f>IF($D801="-",0,'STOCK ITEMS'!O831)</f>
        <v>0</v>
      </c>
      <c r="K801" s="50">
        <f>IF($D801="-",0,'STOCK ITEMS'!P831)</f>
        <v>0</v>
      </c>
      <c r="L801" s="51">
        <f>IF($D801="-",0,'STOCK ITEMS'!B831)</f>
        <v>0</v>
      </c>
      <c r="M801" s="48" t="str">
        <f t="shared" si="91"/>
        <v>-</v>
      </c>
      <c r="N801" s="48">
        <f t="shared" si="92"/>
        <v>0</v>
      </c>
    </row>
    <row r="802" spans="1:14" x14ac:dyDescent="0.25">
      <c r="A802" s="52">
        <v>801</v>
      </c>
      <c r="B802" s="48" t="s">
        <v>2</v>
      </c>
      <c r="C802" s="48" t="s">
        <v>2</v>
      </c>
      <c r="D802" s="13" t="s">
        <v>2</v>
      </c>
      <c r="E802" s="133">
        <v>519000</v>
      </c>
      <c r="F802" s="49">
        <f t="shared" si="89"/>
        <v>0</v>
      </c>
      <c r="G802" s="49">
        <f t="shared" si="90"/>
        <v>801</v>
      </c>
      <c r="H802" s="48">
        <f t="shared" si="93"/>
        <v>173</v>
      </c>
      <c r="I802" s="50">
        <f>IF($D802="-",0,'STOCK ITEMS'!N832)</f>
        <v>0</v>
      </c>
      <c r="J802" s="50">
        <f>IF($D802="-",0,'STOCK ITEMS'!O832)</f>
        <v>0</v>
      </c>
      <c r="K802" s="50">
        <f>IF($D802="-",0,'STOCK ITEMS'!P832)</f>
        <v>0</v>
      </c>
      <c r="L802" s="51">
        <f>IF($D802="-",0,'STOCK ITEMS'!B832)</f>
        <v>0</v>
      </c>
      <c r="M802" s="48" t="str">
        <f t="shared" si="91"/>
        <v>-</v>
      </c>
      <c r="N802" s="48">
        <f t="shared" si="92"/>
        <v>0</v>
      </c>
    </row>
    <row r="803" spans="1:14" x14ac:dyDescent="0.25">
      <c r="A803" s="52">
        <v>802</v>
      </c>
      <c r="B803" s="48" t="s">
        <v>2</v>
      </c>
      <c r="C803" s="48" t="s">
        <v>2</v>
      </c>
      <c r="D803" s="13" t="s">
        <v>2</v>
      </c>
      <c r="E803" s="133">
        <v>516000</v>
      </c>
      <c r="F803" s="49">
        <f t="shared" si="89"/>
        <v>0</v>
      </c>
      <c r="G803" s="49">
        <f t="shared" si="90"/>
        <v>802</v>
      </c>
      <c r="H803" s="48">
        <f t="shared" si="93"/>
        <v>172</v>
      </c>
      <c r="I803" s="50">
        <f>IF($D803="-",0,'STOCK ITEMS'!N833)</f>
        <v>0</v>
      </c>
      <c r="J803" s="50">
        <f>IF($D803="-",0,'STOCK ITEMS'!O833)</f>
        <v>0</v>
      </c>
      <c r="K803" s="50">
        <f>IF($D803="-",0,'STOCK ITEMS'!P833)</f>
        <v>0</v>
      </c>
      <c r="L803" s="51">
        <f>IF($D803="-",0,'STOCK ITEMS'!B833)</f>
        <v>0</v>
      </c>
      <c r="M803" s="48" t="str">
        <f t="shared" si="91"/>
        <v>-</v>
      </c>
      <c r="N803" s="48">
        <f t="shared" si="92"/>
        <v>0</v>
      </c>
    </row>
    <row r="804" spans="1:14" x14ac:dyDescent="0.25">
      <c r="A804" s="52">
        <v>803</v>
      </c>
      <c r="B804" s="48" t="s">
        <v>2</v>
      </c>
      <c r="C804" s="48" t="s">
        <v>2</v>
      </c>
      <c r="D804" s="13" t="s">
        <v>2</v>
      </c>
      <c r="E804" s="133">
        <v>513000</v>
      </c>
      <c r="F804" s="49">
        <f t="shared" si="89"/>
        <v>0</v>
      </c>
      <c r="G804" s="49">
        <f t="shared" si="90"/>
        <v>803</v>
      </c>
      <c r="H804" s="48">
        <f t="shared" si="93"/>
        <v>171</v>
      </c>
      <c r="I804" s="50">
        <f>IF($D804="-",0,'STOCK ITEMS'!N834)</f>
        <v>0</v>
      </c>
      <c r="J804" s="50">
        <f>IF($D804="-",0,'STOCK ITEMS'!O834)</f>
        <v>0</v>
      </c>
      <c r="K804" s="50">
        <f>IF($D804="-",0,'STOCK ITEMS'!P834)</f>
        <v>0</v>
      </c>
      <c r="L804" s="51">
        <f>IF($D804="-",0,'STOCK ITEMS'!B834)</f>
        <v>0</v>
      </c>
      <c r="M804" s="48" t="str">
        <f t="shared" si="91"/>
        <v>-</v>
      </c>
      <c r="N804" s="48">
        <f t="shared" si="92"/>
        <v>0</v>
      </c>
    </row>
    <row r="805" spans="1:14" x14ac:dyDescent="0.25">
      <c r="A805" s="52">
        <v>804</v>
      </c>
      <c r="B805" s="48" t="s">
        <v>2</v>
      </c>
      <c r="C805" s="48" t="s">
        <v>2</v>
      </c>
      <c r="D805" s="13" t="s">
        <v>2</v>
      </c>
      <c r="E805" s="133">
        <v>510000</v>
      </c>
      <c r="F805" s="49">
        <f t="shared" si="89"/>
        <v>0</v>
      </c>
      <c r="G805" s="49">
        <f t="shared" si="90"/>
        <v>804</v>
      </c>
      <c r="H805" s="48">
        <f t="shared" si="93"/>
        <v>170</v>
      </c>
      <c r="I805" s="50">
        <f>IF($D805="-",0,'STOCK ITEMS'!N835)</f>
        <v>0</v>
      </c>
      <c r="J805" s="50">
        <f>IF($D805="-",0,'STOCK ITEMS'!O835)</f>
        <v>0</v>
      </c>
      <c r="K805" s="50">
        <f>IF($D805="-",0,'STOCK ITEMS'!P835)</f>
        <v>0</v>
      </c>
      <c r="L805" s="51">
        <f>IF($D805="-",0,'STOCK ITEMS'!B835)</f>
        <v>0</v>
      </c>
      <c r="M805" s="48" t="str">
        <f t="shared" si="91"/>
        <v>-</v>
      </c>
      <c r="N805" s="48">
        <f t="shared" si="92"/>
        <v>0</v>
      </c>
    </row>
    <row r="806" spans="1:14" x14ac:dyDescent="0.25">
      <c r="A806" s="52">
        <v>805</v>
      </c>
      <c r="B806" s="48" t="s">
        <v>2</v>
      </c>
      <c r="C806" s="48" t="s">
        <v>2</v>
      </c>
      <c r="D806" s="13" t="s">
        <v>2</v>
      </c>
      <c r="E806" s="133">
        <v>507000</v>
      </c>
      <c r="F806" s="49">
        <f t="shared" si="89"/>
        <v>0</v>
      </c>
      <c r="G806" s="49">
        <f t="shared" si="90"/>
        <v>805</v>
      </c>
      <c r="H806" s="48">
        <f t="shared" si="93"/>
        <v>169</v>
      </c>
      <c r="I806" s="50">
        <f>IF($D806="-",0,'STOCK ITEMS'!N836)</f>
        <v>0</v>
      </c>
      <c r="J806" s="50">
        <f>IF($D806="-",0,'STOCK ITEMS'!O836)</f>
        <v>0</v>
      </c>
      <c r="K806" s="50">
        <f>IF($D806="-",0,'STOCK ITEMS'!P836)</f>
        <v>0</v>
      </c>
      <c r="L806" s="51">
        <f>IF($D806="-",0,'STOCK ITEMS'!B836)</f>
        <v>0</v>
      </c>
      <c r="M806" s="48" t="str">
        <f t="shared" si="91"/>
        <v>-</v>
      </c>
      <c r="N806" s="48">
        <f t="shared" si="92"/>
        <v>0</v>
      </c>
    </row>
    <row r="807" spans="1:14" x14ac:dyDescent="0.25">
      <c r="A807" s="52">
        <v>806</v>
      </c>
      <c r="B807" s="48" t="s">
        <v>2</v>
      </c>
      <c r="C807" s="48" t="s">
        <v>2</v>
      </c>
      <c r="D807" s="13" t="s">
        <v>2</v>
      </c>
      <c r="E807" s="133">
        <v>504000</v>
      </c>
      <c r="F807" s="49">
        <f t="shared" si="89"/>
        <v>0</v>
      </c>
      <c r="G807" s="49">
        <f t="shared" si="90"/>
        <v>806</v>
      </c>
      <c r="H807" s="48">
        <f t="shared" si="93"/>
        <v>168</v>
      </c>
      <c r="I807" s="50">
        <f>IF($D807="-",0,'STOCK ITEMS'!N837)</f>
        <v>0</v>
      </c>
      <c r="J807" s="50">
        <f>IF($D807="-",0,'STOCK ITEMS'!O837)</f>
        <v>0</v>
      </c>
      <c r="K807" s="50">
        <f>IF($D807="-",0,'STOCK ITEMS'!P837)</f>
        <v>0</v>
      </c>
      <c r="L807" s="51">
        <f>IF($D807="-",0,'STOCK ITEMS'!B837)</f>
        <v>0</v>
      </c>
      <c r="M807" s="48" t="str">
        <f t="shared" si="91"/>
        <v>-</v>
      </c>
      <c r="N807" s="48">
        <f t="shared" si="92"/>
        <v>0</v>
      </c>
    </row>
    <row r="808" spans="1:14" x14ac:dyDescent="0.25">
      <c r="A808" s="52">
        <v>807</v>
      </c>
      <c r="B808" s="48" t="s">
        <v>2</v>
      </c>
      <c r="C808" s="48" t="s">
        <v>2</v>
      </c>
      <c r="D808" s="13" t="s">
        <v>2</v>
      </c>
      <c r="E808" s="133">
        <v>501000</v>
      </c>
      <c r="F808" s="49">
        <f t="shared" si="89"/>
        <v>0</v>
      </c>
      <c r="G808" s="49">
        <f t="shared" si="90"/>
        <v>807</v>
      </c>
      <c r="H808" s="48">
        <f t="shared" si="93"/>
        <v>167</v>
      </c>
      <c r="I808" s="50">
        <f>IF($D808="-",0,'STOCK ITEMS'!N838)</f>
        <v>0</v>
      </c>
      <c r="J808" s="50">
        <f>IF($D808="-",0,'STOCK ITEMS'!O838)</f>
        <v>0</v>
      </c>
      <c r="K808" s="50">
        <f>IF($D808="-",0,'STOCK ITEMS'!P838)</f>
        <v>0</v>
      </c>
      <c r="L808" s="51">
        <f>IF($D808="-",0,'STOCK ITEMS'!B838)</f>
        <v>0</v>
      </c>
      <c r="M808" s="48" t="str">
        <f t="shared" si="91"/>
        <v>-</v>
      </c>
      <c r="N808" s="48">
        <f t="shared" si="92"/>
        <v>0</v>
      </c>
    </row>
    <row r="809" spans="1:14" x14ac:dyDescent="0.25">
      <c r="A809" s="52">
        <v>808</v>
      </c>
      <c r="B809" s="48" t="s">
        <v>2</v>
      </c>
      <c r="C809" s="48" t="s">
        <v>2</v>
      </c>
      <c r="D809" s="13" t="s">
        <v>2</v>
      </c>
      <c r="E809" s="133">
        <v>498000</v>
      </c>
      <c r="F809" s="49">
        <f t="shared" si="89"/>
        <v>0</v>
      </c>
      <c r="G809" s="49">
        <f t="shared" si="90"/>
        <v>808</v>
      </c>
      <c r="H809" s="48">
        <f t="shared" si="93"/>
        <v>166</v>
      </c>
      <c r="I809" s="50">
        <f>IF($D809="-",0,'STOCK ITEMS'!N839)</f>
        <v>0</v>
      </c>
      <c r="J809" s="50">
        <f>IF($D809="-",0,'STOCK ITEMS'!O839)</f>
        <v>0</v>
      </c>
      <c r="K809" s="50">
        <f>IF($D809="-",0,'STOCK ITEMS'!P839)</f>
        <v>0</v>
      </c>
      <c r="L809" s="51">
        <f>IF($D809="-",0,'STOCK ITEMS'!B839)</f>
        <v>0</v>
      </c>
      <c r="M809" s="48" t="str">
        <f t="shared" si="91"/>
        <v>-</v>
      </c>
      <c r="N809" s="48">
        <f t="shared" si="92"/>
        <v>0</v>
      </c>
    </row>
    <row r="810" spans="1:14" x14ac:dyDescent="0.25">
      <c r="A810" s="52">
        <v>809</v>
      </c>
      <c r="B810" s="48" t="s">
        <v>2</v>
      </c>
      <c r="C810" s="48" t="s">
        <v>2</v>
      </c>
      <c r="D810" s="13" t="s">
        <v>2</v>
      </c>
      <c r="E810" s="133">
        <v>495000</v>
      </c>
      <c r="F810" s="49">
        <f t="shared" si="89"/>
        <v>0</v>
      </c>
      <c r="G810" s="49">
        <f t="shared" si="90"/>
        <v>809</v>
      </c>
      <c r="H810" s="48">
        <f t="shared" si="93"/>
        <v>165</v>
      </c>
      <c r="I810" s="50">
        <f>IF($D810="-",0,'STOCK ITEMS'!N840)</f>
        <v>0</v>
      </c>
      <c r="J810" s="50">
        <f>IF($D810="-",0,'STOCK ITEMS'!O840)</f>
        <v>0</v>
      </c>
      <c r="K810" s="50">
        <f>IF($D810="-",0,'STOCK ITEMS'!P840)</f>
        <v>0</v>
      </c>
      <c r="L810" s="51">
        <f>IF($D810="-",0,'STOCK ITEMS'!B840)</f>
        <v>0</v>
      </c>
      <c r="M810" s="48" t="str">
        <f t="shared" si="91"/>
        <v>-</v>
      </c>
      <c r="N810" s="48">
        <f t="shared" si="92"/>
        <v>0</v>
      </c>
    </row>
    <row r="811" spans="1:14" x14ac:dyDescent="0.25">
      <c r="A811" s="52">
        <v>810</v>
      </c>
      <c r="B811" s="48" t="s">
        <v>2</v>
      </c>
      <c r="C811" s="48" t="s">
        <v>2</v>
      </c>
      <c r="D811" s="13" t="s">
        <v>2</v>
      </c>
      <c r="E811" s="133">
        <v>492000</v>
      </c>
      <c r="F811" s="49">
        <f t="shared" si="89"/>
        <v>0</v>
      </c>
      <c r="G811" s="49">
        <f t="shared" si="90"/>
        <v>810</v>
      </c>
      <c r="H811" s="48">
        <f t="shared" si="93"/>
        <v>164</v>
      </c>
      <c r="I811" s="50">
        <f>IF($D811="-",0,'STOCK ITEMS'!N841)</f>
        <v>0</v>
      </c>
      <c r="J811" s="50">
        <f>IF($D811="-",0,'STOCK ITEMS'!O841)</f>
        <v>0</v>
      </c>
      <c r="K811" s="50">
        <f>IF($D811="-",0,'STOCK ITEMS'!P841)</f>
        <v>0</v>
      </c>
      <c r="L811" s="51">
        <f>IF($D811="-",0,'STOCK ITEMS'!B841)</f>
        <v>0</v>
      </c>
      <c r="M811" s="48" t="str">
        <f t="shared" si="91"/>
        <v>-</v>
      </c>
      <c r="N811" s="48">
        <f t="shared" si="92"/>
        <v>0</v>
      </c>
    </row>
    <row r="812" spans="1:14" x14ac:dyDescent="0.25">
      <c r="A812" s="52">
        <v>811</v>
      </c>
      <c r="B812" s="48" t="s">
        <v>2</v>
      </c>
      <c r="C812" s="48" t="s">
        <v>2</v>
      </c>
      <c r="D812" s="13" t="s">
        <v>2</v>
      </c>
      <c r="E812" s="133">
        <v>489000</v>
      </c>
      <c r="F812" s="49">
        <f t="shared" si="89"/>
        <v>0</v>
      </c>
      <c r="G812" s="49">
        <f t="shared" si="90"/>
        <v>811</v>
      </c>
      <c r="H812" s="48">
        <f t="shared" si="93"/>
        <v>163</v>
      </c>
      <c r="I812" s="50">
        <f>IF($D812="-",0,'STOCK ITEMS'!N842)</f>
        <v>0</v>
      </c>
      <c r="J812" s="50">
        <f>IF($D812="-",0,'STOCK ITEMS'!O842)</f>
        <v>0</v>
      </c>
      <c r="K812" s="50">
        <f>IF($D812="-",0,'STOCK ITEMS'!P842)</f>
        <v>0</v>
      </c>
      <c r="L812" s="51">
        <f>IF($D812="-",0,'STOCK ITEMS'!B842)</f>
        <v>0</v>
      </c>
      <c r="M812" s="48" t="str">
        <f t="shared" si="91"/>
        <v>-</v>
      </c>
      <c r="N812" s="48">
        <f t="shared" si="92"/>
        <v>0</v>
      </c>
    </row>
    <row r="813" spans="1:14" x14ac:dyDescent="0.25">
      <c r="A813" s="52">
        <v>812</v>
      </c>
      <c r="B813" s="48" t="s">
        <v>2</v>
      </c>
      <c r="C813" s="48" t="s">
        <v>2</v>
      </c>
      <c r="D813" s="13" t="s">
        <v>2</v>
      </c>
      <c r="E813" s="133">
        <v>486000</v>
      </c>
      <c r="F813" s="49">
        <f t="shared" si="89"/>
        <v>0</v>
      </c>
      <c r="G813" s="49">
        <f t="shared" si="90"/>
        <v>812</v>
      </c>
      <c r="H813" s="48">
        <f t="shared" si="93"/>
        <v>162</v>
      </c>
      <c r="I813" s="50">
        <f>IF($D813="-",0,'STOCK ITEMS'!N843)</f>
        <v>0</v>
      </c>
      <c r="J813" s="50">
        <f>IF($D813="-",0,'STOCK ITEMS'!O843)</f>
        <v>0</v>
      </c>
      <c r="K813" s="50">
        <f>IF($D813="-",0,'STOCK ITEMS'!P843)</f>
        <v>0</v>
      </c>
      <c r="L813" s="51">
        <f>IF($D813="-",0,'STOCK ITEMS'!B843)</f>
        <v>0</v>
      </c>
      <c r="M813" s="48" t="str">
        <f t="shared" si="91"/>
        <v>-</v>
      </c>
      <c r="N813" s="48">
        <f t="shared" si="92"/>
        <v>0</v>
      </c>
    </row>
    <row r="814" spans="1:14" x14ac:dyDescent="0.25">
      <c r="A814" s="52">
        <v>813</v>
      </c>
      <c r="B814" s="48" t="s">
        <v>2</v>
      </c>
      <c r="C814" s="48" t="s">
        <v>2</v>
      </c>
      <c r="D814" s="13" t="s">
        <v>2</v>
      </c>
      <c r="E814" s="133">
        <v>483000</v>
      </c>
      <c r="F814" s="49">
        <f t="shared" si="89"/>
        <v>0</v>
      </c>
      <c r="G814" s="49">
        <f t="shared" si="90"/>
        <v>813</v>
      </c>
      <c r="H814" s="48">
        <f t="shared" si="93"/>
        <v>161</v>
      </c>
      <c r="I814" s="50">
        <f>IF($D814="-",0,'STOCK ITEMS'!N844)</f>
        <v>0</v>
      </c>
      <c r="J814" s="50">
        <f>IF($D814="-",0,'STOCK ITEMS'!O844)</f>
        <v>0</v>
      </c>
      <c r="K814" s="50">
        <f>IF($D814="-",0,'STOCK ITEMS'!P844)</f>
        <v>0</v>
      </c>
      <c r="L814" s="51">
        <f>IF($D814="-",0,'STOCK ITEMS'!B844)</f>
        <v>0</v>
      </c>
      <c r="M814" s="48" t="str">
        <f t="shared" si="91"/>
        <v>-</v>
      </c>
      <c r="N814" s="48">
        <f t="shared" si="92"/>
        <v>0</v>
      </c>
    </row>
    <row r="815" spans="1:14" x14ac:dyDescent="0.25">
      <c r="A815" s="52">
        <v>814</v>
      </c>
      <c r="B815" s="48" t="s">
        <v>2</v>
      </c>
      <c r="C815" s="48" t="s">
        <v>2</v>
      </c>
      <c r="D815" s="13" t="s">
        <v>2</v>
      </c>
      <c r="E815" s="133">
        <v>480000</v>
      </c>
      <c r="F815" s="49">
        <f t="shared" si="89"/>
        <v>0</v>
      </c>
      <c r="G815" s="49">
        <f t="shared" si="90"/>
        <v>814</v>
      </c>
      <c r="H815" s="48">
        <f t="shared" si="93"/>
        <v>160</v>
      </c>
      <c r="I815" s="50">
        <f>IF($D815="-",0,'STOCK ITEMS'!N845)</f>
        <v>0</v>
      </c>
      <c r="J815" s="50">
        <f>IF($D815="-",0,'STOCK ITEMS'!O845)</f>
        <v>0</v>
      </c>
      <c r="K815" s="50">
        <f>IF($D815="-",0,'STOCK ITEMS'!P845)</f>
        <v>0</v>
      </c>
      <c r="L815" s="51">
        <f>IF($D815="-",0,'STOCK ITEMS'!B845)</f>
        <v>0</v>
      </c>
      <c r="M815" s="48" t="str">
        <f t="shared" si="91"/>
        <v>-</v>
      </c>
      <c r="N815" s="48">
        <f t="shared" si="92"/>
        <v>0</v>
      </c>
    </row>
    <row r="816" spans="1:14" x14ac:dyDescent="0.25">
      <c r="A816" s="52">
        <v>815</v>
      </c>
      <c r="B816" s="48" t="s">
        <v>2</v>
      </c>
      <c r="C816" s="48" t="s">
        <v>2</v>
      </c>
      <c r="D816" s="13" t="s">
        <v>2</v>
      </c>
      <c r="E816" s="133">
        <v>477000</v>
      </c>
      <c r="F816" s="49">
        <f t="shared" si="89"/>
        <v>0</v>
      </c>
      <c r="G816" s="49">
        <f t="shared" si="90"/>
        <v>815</v>
      </c>
      <c r="H816" s="48">
        <f t="shared" si="93"/>
        <v>159</v>
      </c>
      <c r="I816" s="50">
        <f>IF($D816="-",0,'STOCK ITEMS'!N846)</f>
        <v>0</v>
      </c>
      <c r="J816" s="50">
        <f>IF($D816="-",0,'STOCK ITEMS'!O846)</f>
        <v>0</v>
      </c>
      <c r="K816" s="50">
        <f>IF($D816="-",0,'STOCK ITEMS'!P846)</f>
        <v>0</v>
      </c>
      <c r="L816" s="51">
        <f>IF($D816="-",0,'STOCK ITEMS'!B846)</f>
        <v>0</v>
      </c>
      <c r="M816" s="48" t="str">
        <f t="shared" si="91"/>
        <v>-</v>
      </c>
      <c r="N816" s="48">
        <f t="shared" si="92"/>
        <v>0</v>
      </c>
    </row>
    <row r="817" spans="1:14" x14ac:dyDescent="0.25">
      <c r="A817" s="52">
        <v>816</v>
      </c>
      <c r="B817" s="48" t="s">
        <v>2</v>
      </c>
      <c r="C817" s="48" t="s">
        <v>2</v>
      </c>
      <c r="D817" s="13" t="s">
        <v>2</v>
      </c>
      <c r="E817" s="133">
        <v>474000</v>
      </c>
      <c r="F817" s="49">
        <f t="shared" si="89"/>
        <v>0</v>
      </c>
      <c r="G817" s="49">
        <f t="shared" si="90"/>
        <v>816</v>
      </c>
      <c r="H817" s="48">
        <f t="shared" si="93"/>
        <v>158</v>
      </c>
      <c r="I817" s="50">
        <f>IF($D817="-",0,'STOCK ITEMS'!N847)</f>
        <v>0</v>
      </c>
      <c r="J817" s="50">
        <f>IF($D817="-",0,'STOCK ITEMS'!O847)</f>
        <v>0</v>
      </c>
      <c r="K817" s="50">
        <f>IF($D817="-",0,'STOCK ITEMS'!P847)</f>
        <v>0</v>
      </c>
      <c r="L817" s="51">
        <f>IF($D817="-",0,'STOCK ITEMS'!B847)</f>
        <v>0</v>
      </c>
      <c r="M817" s="48" t="str">
        <f t="shared" si="91"/>
        <v>-</v>
      </c>
      <c r="N817" s="48">
        <f t="shared" si="92"/>
        <v>0</v>
      </c>
    </row>
    <row r="818" spans="1:14" x14ac:dyDescent="0.25">
      <c r="A818" s="52">
        <v>817</v>
      </c>
      <c r="B818" s="48" t="s">
        <v>2</v>
      </c>
      <c r="C818" s="48" t="s">
        <v>2</v>
      </c>
      <c r="D818" s="13" t="s">
        <v>2</v>
      </c>
      <c r="E818" s="133">
        <v>471000</v>
      </c>
      <c r="F818" s="49">
        <f t="shared" si="89"/>
        <v>0</v>
      </c>
      <c r="G818" s="49">
        <f t="shared" si="90"/>
        <v>817</v>
      </c>
      <c r="H818" s="48">
        <f t="shared" si="93"/>
        <v>157</v>
      </c>
      <c r="I818" s="50">
        <f>IF($D818="-",0,'STOCK ITEMS'!N848)</f>
        <v>0</v>
      </c>
      <c r="J818" s="50">
        <f>IF($D818="-",0,'STOCK ITEMS'!O848)</f>
        <v>0</v>
      </c>
      <c r="K818" s="50">
        <f>IF($D818="-",0,'STOCK ITEMS'!P848)</f>
        <v>0</v>
      </c>
      <c r="L818" s="51">
        <f>IF($D818="-",0,'STOCK ITEMS'!B848)</f>
        <v>0</v>
      </c>
      <c r="M818" s="48" t="str">
        <f t="shared" si="91"/>
        <v>-</v>
      </c>
      <c r="N818" s="48">
        <f t="shared" si="92"/>
        <v>0</v>
      </c>
    </row>
    <row r="819" spans="1:14" x14ac:dyDescent="0.25">
      <c r="A819" s="52">
        <v>818</v>
      </c>
      <c r="B819" s="48" t="s">
        <v>2</v>
      </c>
      <c r="C819" s="48" t="s">
        <v>2</v>
      </c>
      <c r="D819" s="13" t="s">
        <v>2</v>
      </c>
      <c r="E819" s="133">
        <v>468000</v>
      </c>
      <c r="F819" s="49">
        <f t="shared" si="89"/>
        <v>0</v>
      </c>
      <c r="G819" s="49">
        <f t="shared" si="90"/>
        <v>818</v>
      </c>
      <c r="H819" s="48">
        <f t="shared" si="93"/>
        <v>156</v>
      </c>
      <c r="I819" s="50">
        <f>IF($D819="-",0,'STOCK ITEMS'!N849)</f>
        <v>0</v>
      </c>
      <c r="J819" s="50">
        <f>IF($D819="-",0,'STOCK ITEMS'!O849)</f>
        <v>0</v>
      </c>
      <c r="K819" s="50">
        <f>IF($D819="-",0,'STOCK ITEMS'!P849)</f>
        <v>0</v>
      </c>
      <c r="L819" s="51">
        <f>IF($D819="-",0,'STOCK ITEMS'!B849)</f>
        <v>0</v>
      </c>
      <c r="M819" s="48" t="str">
        <f t="shared" si="91"/>
        <v>-</v>
      </c>
      <c r="N819" s="48">
        <f t="shared" si="92"/>
        <v>0</v>
      </c>
    </row>
    <row r="820" spans="1:14" x14ac:dyDescent="0.25">
      <c r="A820" s="52">
        <v>819</v>
      </c>
      <c r="B820" s="48" t="s">
        <v>2</v>
      </c>
      <c r="C820" s="48" t="s">
        <v>2</v>
      </c>
      <c r="D820" s="13" t="s">
        <v>2</v>
      </c>
      <c r="E820" s="133">
        <v>465000</v>
      </c>
      <c r="F820" s="49">
        <f t="shared" ref="F820:F883" si="94">IF(D820="-",0,E820)</f>
        <v>0</v>
      </c>
      <c r="G820" s="49">
        <f t="shared" ref="G820:G883" si="95">F820+A820</f>
        <v>819</v>
      </c>
      <c r="H820" s="48">
        <f t="shared" si="93"/>
        <v>155</v>
      </c>
      <c r="I820" s="50">
        <f>IF($D820="-",0,'STOCK ITEMS'!N850)</f>
        <v>0</v>
      </c>
      <c r="J820" s="50">
        <f>IF($D820="-",0,'STOCK ITEMS'!O850)</f>
        <v>0</v>
      </c>
      <c r="K820" s="50">
        <f>IF($D820="-",0,'STOCK ITEMS'!P850)</f>
        <v>0</v>
      </c>
      <c r="L820" s="51">
        <f>IF($D820="-",0,'STOCK ITEMS'!B850)</f>
        <v>0</v>
      </c>
      <c r="M820" s="48" t="str">
        <f t="shared" ref="M820:M883" si="96">D820</f>
        <v>-</v>
      </c>
      <c r="N820" s="48">
        <f t="shared" ref="N820:N883" si="97">IF(L820&lt;1,0,J820/I820)</f>
        <v>0</v>
      </c>
    </row>
    <row r="821" spans="1:14" x14ac:dyDescent="0.25">
      <c r="A821" s="52">
        <v>820</v>
      </c>
      <c r="B821" s="48" t="s">
        <v>2</v>
      </c>
      <c r="C821" s="48" t="s">
        <v>2</v>
      </c>
      <c r="D821" s="13" t="s">
        <v>2</v>
      </c>
      <c r="E821" s="133">
        <v>462000</v>
      </c>
      <c r="F821" s="49">
        <f t="shared" si="94"/>
        <v>0</v>
      </c>
      <c r="G821" s="49">
        <f t="shared" si="95"/>
        <v>820</v>
      </c>
      <c r="H821" s="48">
        <f t="shared" si="93"/>
        <v>154</v>
      </c>
      <c r="I821" s="50">
        <f>IF($D821="-",0,'STOCK ITEMS'!N851)</f>
        <v>0</v>
      </c>
      <c r="J821" s="50">
        <f>IF($D821="-",0,'STOCK ITEMS'!O851)</f>
        <v>0</v>
      </c>
      <c r="K821" s="50">
        <f>IF($D821="-",0,'STOCK ITEMS'!P851)</f>
        <v>0</v>
      </c>
      <c r="L821" s="51">
        <f>IF($D821="-",0,'STOCK ITEMS'!B851)</f>
        <v>0</v>
      </c>
      <c r="M821" s="48" t="str">
        <f t="shared" si="96"/>
        <v>-</v>
      </c>
      <c r="N821" s="48">
        <f t="shared" si="97"/>
        <v>0</v>
      </c>
    </row>
    <row r="822" spans="1:14" x14ac:dyDescent="0.25">
      <c r="A822" s="52">
        <v>821</v>
      </c>
      <c r="B822" s="48" t="s">
        <v>2</v>
      </c>
      <c r="C822" s="48" t="s">
        <v>2</v>
      </c>
      <c r="D822" s="13" t="s">
        <v>2</v>
      </c>
      <c r="E822" s="133">
        <v>459000</v>
      </c>
      <c r="F822" s="49">
        <f t="shared" si="94"/>
        <v>0</v>
      </c>
      <c r="G822" s="49">
        <f t="shared" si="95"/>
        <v>821</v>
      </c>
      <c r="H822" s="48">
        <f t="shared" si="93"/>
        <v>153</v>
      </c>
      <c r="I822" s="50">
        <f>IF($D822="-",0,'STOCK ITEMS'!N852)</f>
        <v>0</v>
      </c>
      <c r="J822" s="50">
        <f>IF($D822="-",0,'STOCK ITEMS'!O852)</f>
        <v>0</v>
      </c>
      <c r="K822" s="50">
        <f>IF($D822="-",0,'STOCK ITEMS'!P852)</f>
        <v>0</v>
      </c>
      <c r="L822" s="51">
        <f>IF($D822="-",0,'STOCK ITEMS'!B852)</f>
        <v>0</v>
      </c>
      <c r="M822" s="48" t="str">
        <f t="shared" si="96"/>
        <v>-</v>
      </c>
      <c r="N822" s="48">
        <f t="shared" si="97"/>
        <v>0</v>
      </c>
    </row>
    <row r="823" spans="1:14" x14ac:dyDescent="0.25">
      <c r="A823" s="52">
        <v>822</v>
      </c>
      <c r="B823" s="48" t="s">
        <v>2</v>
      </c>
      <c r="C823" s="48" t="s">
        <v>2</v>
      </c>
      <c r="D823" s="13" t="s">
        <v>2</v>
      </c>
      <c r="E823" s="133">
        <v>456000</v>
      </c>
      <c r="F823" s="49">
        <f t="shared" si="94"/>
        <v>0</v>
      </c>
      <c r="G823" s="49">
        <f t="shared" si="95"/>
        <v>822</v>
      </c>
      <c r="H823" s="48">
        <f t="shared" si="93"/>
        <v>152</v>
      </c>
      <c r="I823" s="50">
        <f>IF($D823="-",0,'STOCK ITEMS'!N853)</f>
        <v>0</v>
      </c>
      <c r="J823" s="50">
        <f>IF($D823="-",0,'STOCK ITEMS'!O853)</f>
        <v>0</v>
      </c>
      <c r="K823" s="50">
        <f>IF($D823="-",0,'STOCK ITEMS'!P853)</f>
        <v>0</v>
      </c>
      <c r="L823" s="51">
        <f>IF($D823="-",0,'STOCK ITEMS'!B853)</f>
        <v>0</v>
      </c>
      <c r="M823" s="48" t="str">
        <f t="shared" si="96"/>
        <v>-</v>
      </c>
      <c r="N823" s="48">
        <f t="shared" si="97"/>
        <v>0</v>
      </c>
    </row>
    <row r="824" spans="1:14" x14ac:dyDescent="0.25">
      <c r="A824" s="52">
        <v>823</v>
      </c>
      <c r="B824" s="48" t="s">
        <v>2</v>
      </c>
      <c r="C824" s="48" t="s">
        <v>2</v>
      </c>
      <c r="D824" s="13" t="s">
        <v>2</v>
      </c>
      <c r="E824" s="133">
        <v>453000</v>
      </c>
      <c r="F824" s="49">
        <f t="shared" si="94"/>
        <v>0</v>
      </c>
      <c r="G824" s="49">
        <f t="shared" si="95"/>
        <v>823</v>
      </c>
      <c r="H824" s="48">
        <f t="shared" si="93"/>
        <v>151</v>
      </c>
      <c r="I824" s="50">
        <f>IF($D824="-",0,'STOCK ITEMS'!N854)</f>
        <v>0</v>
      </c>
      <c r="J824" s="50">
        <f>IF($D824="-",0,'STOCK ITEMS'!O854)</f>
        <v>0</v>
      </c>
      <c r="K824" s="50">
        <f>IF($D824="-",0,'STOCK ITEMS'!P854)</f>
        <v>0</v>
      </c>
      <c r="L824" s="51">
        <f>IF($D824="-",0,'STOCK ITEMS'!B854)</f>
        <v>0</v>
      </c>
      <c r="M824" s="48" t="str">
        <f t="shared" si="96"/>
        <v>-</v>
      </c>
      <c r="N824" s="48">
        <f t="shared" si="97"/>
        <v>0</v>
      </c>
    </row>
    <row r="825" spans="1:14" x14ac:dyDescent="0.25">
      <c r="A825" s="52">
        <v>824</v>
      </c>
      <c r="B825" s="48" t="s">
        <v>2</v>
      </c>
      <c r="C825" s="48" t="s">
        <v>2</v>
      </c>
      <c r="D825" s="13" t="s">
        <v>2</v>
      </c>
      <c r="E825" s="133">
        <v>450000</v>
      </c>
      <c r="F825" s="49">
        <f t="shared" si="94"/>
        <v>0</v>
      </c>
      <c r="G825" s="49">
        <f t="shared" si="95"/>
        <v>824</v>
      </c>
      <c r="H825" s="48">
        <f t="shared" si="93"/>
        <v>150</v>
      </c>
      <c r="I825" s="50">
        <f>IF($D825="-",0,'STOCK ITEMS'!N855)</f>
        <v>0</v>
      </c>
      <c r="J825" s="50">
        <f>IF($D825="-",0,'STOCK ITEMS'!O855)</f>
        <v>0</v>
      </c>
      <c r="K825" s="50">
        <f>IF($D825="-",0,'STOCK ITEMS'!P855)</f>
        <v>0</v>
      </c>
      <c r="L825" s="51">
        <f>IF($D825="-",0,'STOCK ITEMS'!B855)</f>
        <v>0</v>
      </c>
      <c r="M825" s="48" t="str">
        <f t="shared" si="96"/>
        <v>-</v>
      </c>
      <c r="N825" s="48">
        <f t="shared" si="97"/>
        <v>0</v>
      </c>
    </row>
    <row r="826" spans="1:14" x14ac:dyDescent="0.25">
      <c r="A826" s="52">
        <v>825</v>
      </c>
      <c r="B826" s="48" t="s">
        <v>2</v>
      </c>
      <c r="C826" s="48" t="s">
        <v>2</v>
      </c>
      <c r="D826" s="13" t="s">
        <v>2</v>
      </c>
      <c r="E826" s="133">
        <v>447000</v>
      </c>
      <c r="F826" s="49">
        <f t="shared" si="94"/>
        <v>0</v>
      </c>
      <c r="G826" s="49">
        <f t="shared" si="95"/>
        <v>825</v>
      </c>
      <c r="H826" s="48">
        <f t="shared" si="93"/>
        <v>149</v>
      </c>
      <c r="I826" s="50">
        <f>IF($D826="-",0,'STOCK ITEMS'!N856)</f>
        <v>0</v>
      </c>
      <c r="J826" s="50">
        <f>IF($D826="-",0,'STOCK ITEMS'!O856)</f>
        <v>0</v>
      </c>
      <c r="K826" s="50">
        <f>IF($D826="-",0,'STOCK ITEMS'!P856)</f>
        <v>0</v>
      </c>
      <c r="L826" s="51">
        <f>IF($D826="-",0,'STOCK ITEMS'!B856)</f>
        <v>0</v>
      </c>
      <c r="M826" s="48" t="str">
        <f t="shared" si="96"/>
        <v>-</v>
      </c>
      <c r="N826" s="48">
        <f t="shared" si="97"/>
        <v>0</v>
      </c>
    </row>
    <row r="827" spans="1:14" x14ac:dyDescent="0.25">
      <c r="A827" s="52">
        <v>826</v>
      </c>
      <c r="B827" s="48" t="s">
        <v>2</v>
      </c>
      <c r="C827" s="48" t="s">
        <v>2</v>
      </c>
      <c r="D827" s="13" t="s">
        <v>2</v>
      </c>
      <c r="E827" s="133">
        <v>444000</v>
      </c>
      <c r="F827" s="49">
        <f t="shared" si="94"/>
        <v>0</v>
      </c>
      <c r="G827" s="49">
        <f t="shared" si="95"/>
        <v>826</v>
      </c>
      <c r="H827" s="48">
        <f t="shared" si="93"/>
        <v>148</v>
      </c>
      <c r="I827" s="50">
        <f>IF($D827="-",0,'STOCK ITEMS'!N857)</f>
        <v>0</v>
      </c>
      <c r="J827" s="50">
        <f>IF($D827="-",0,'STOCK ITEMS'!O857)</f>
        <v>0</v>
      </c>
      <c r="K827" s="50">
        <f>IF($D827="-",0,'STOCK ITEMS'!P857)</f>
        <v>0</v>
      </c>
      <c r="L827" s="51">
        <f>IF($D827="-",0,'STOCK ITEMS'!B857)</f>
        <v>0</v>
      </c>
      <c r="M827" s="48" t="str">
        <f t="shared" si="96"/>
        <v>-</v>
      </c>
      <c r="N827" s="48">
        <f t="shared" si="97"/>
        <v>0</v>
      </c>
    </row>
    <row r="828" spans="1:14" x14ac:dyDescent="0.25">
      <c r="A828" s="52">
        <v>827</v>
      </c>
      <c r="B828" s="48" t="s">
        <v>2</v>
      </c>
      <c r="C828" s="48" t="s">
        <v>2</v>
      </c>
      <c r="D828" s="13" t="s">
        <v>2</v>
      </c>
      <c r="E828" s="133">
        <v>441000</v>
      </c>
      <c r="F828" s="49">
        <f t="shared" si="94"/>
        <v>0</v>
      </c>
      <c r="G828" s="49">
        <f t="shared" si="95"/>
        <v>827</v>
      </c>
      <c r="H828" s="48">
        <f t="shared" si="93"/>
        <v>147</v>
      </c>
      <c r="I828" s="50">
        <f>IF($D828="-",0,'STOCK ITEMS'!N858)</f>
        <v>0</v>
      </c>
      <c r="J828" s="50">
        <f>IF($D828="-",0,'STOCK ITEMS'!O858)</f>
        <v>0</v>
      </c>
      <c r="K828" s="50">
        <f>IF($D828="-",0,'STOCK ITEMS'!P858)</f>
        <v>0</v>
      </c>
      <c r="L828" s="51">
        <f>IF($D828="-",0,'STOCK ITEMS'!B858)</f>
        <v>0</v>
      </c>
      <c r="M828" s="48" t="str">
        <f t="shared" si="96"/>
        <v>-</v>
      </c>
      <c r="N828" s="48">
        <f t="shared" si="97"/>
        <v>0</v>
      </c>
    </row>
    <row r="829" spans="1:14" x14ac:dyDescent="0.25">
      <c r="A829" s="52">
        <v>828</v>
      </c>
      <c r="B829" s="48" t="s">
        <v>2</v>
      </c>
      <c r="C829" s="48" t="s">
        <v>2</v>
      </c>
      <c r="D829" s="13" t="s">
        <v>2</v>
      </c>
      <c r="E829" s="133">
        <v>438000</v>
      </c>
      <c r="F829" s="49">
        <f t="shared" si="94"/>
        <v>0</v>
      </c>
      <c r="G829" s="49">
        <f t="shared" si="95"/>
        <v>828</v>
      </c>
      <c r="H829" s="48">
        <f t="shared" si="93"/>
        <v>146</v>
      </c>
      <c r="I829" s="50">
        <f>IF($D829="-",0,'STOCK ITEMS'!N859)</f>
        <v>0</v>
      </c>
      <c r="J829" s="50">
        <f>IF($D829="-",0,'STOCK ITEMS'!O859)</f>
        <v>0</v>
      </c>
      <c r="K829" s="50">
        <f>IF($D829="-",0,'STOCK ITEMS'!P859)</f>
        <v>0</v>
      </c>
      <c r="L829" s="51">
        <f>IF($D829="-",0,'STOCK ITEMS'!B859)</f>
        <v>0</v>
      </c>
      <c r="M829" s="48" t="str">
        <f t="shared" si="96"/>
        <v>-</v>
      </c>
      <c r="N829" s="48">
        <f t="shared" si="97"/>
        <v>0</v>
      </c>
    </row>
    <row r="830" spans="1:14" x14ac:dyDescent="0.25">
      <c r="A830" s="52">
        <v>829</v>
      </c>
      <c r="B830" s="48" t="s">
        <v>2</v>
      </c>
      <c r="C830" s="48" t="s">
        <v>2</v>
      </c>
      <c r="D830" s="13" t="s">
        <v>2</v>
      </c>
      <c r="E830" s="133">
        <v>435000</v>
      </c>
      <c r="F830" s="49">
        <f t="shared" si="94"/>
        <v>0</v>
      </c>
      <c r="G830" s="49">
        <f t="shared" si="95"/>
        <v>829</v>
      </c>
      <c r="H830" s="48">
        <f t="shared" si="93"/>
        <v>145</v>
      </c>
      <c r="I830" s="50">
        <f>IF($D830="-",0,'STOCK ITEMS'!N860)</f>
        <v>0</v>
      </c>
      <c r="J830" s="50">
        <f>IF($D830="-",0,'STOCK ITEMS'!O860)</f>
        <v>0</v>
      </c>
      <c r="K830" s="50">
        <f>IF($D830="-",0,'STOCK ITEMS'!P860)</f>
        <v>0</v>
      </c>
      <c r="L830" s="51">
        <f>IF($D830="-",0,'STOCK ITEMS'!B860)</f>
        <v>0</v>
      </c>
      <c r="M830" s="48" t="str">
        <f t="shared" si="96"/>
        <v>-</v>
      </c>
      <c r="N830" s="48">
        <f t="shared" si="97"/>
        <v>0</v>
      </c>
    </row>
    <row r="831" spans="1:14" x14ac:dyDescent="0.25">
      <c r="A831" s="52">
        <v>830</v>
      </c>
      <c r="B831" s="48" t="s">
        <v>2</v>
      </c>
      <c r="C831" s="48" t="s">
        <v>2</v>
      </c>
      <c r="D831" s="13" t="s">
        <v>2</v>
      </c>
      <c r="E831" s="133">
        <v>432000</v>
      </c>
      <c r="F831" s="49">
        <f t="shared" si="94"/>
        <v>0</v>
      </c>
      <c r="G831" s="49">
        <f t="shared" si="95"/>
        <v>830</v>
      </c>
      <c r="H831" s="48">
        <f t="shared" si="93"/>
        <v>144</v>
      </c>
      <c r="I831" s="50">
        <f>IF($D831="-",0,'STOCK ITEMS'!N861)</f>
        <v>0</v>
      </c>
      <c r="J831" s="50">
        <f>IF($D831="-",0,'STOCK ITEMS'!O861)</f>
        <v>0</v>
      </c>
      <c r="K831" s="50">
        <f>IF($D831="-",0,'STOCK ITEMS'!P861)</f>
        <v>0</v>
      </c>
      <c r="L831" s="51">
        <f>IF($D831="-",0,'STOCK ITEMS'!B861)</f>
        <v>0</v>
      </c>
      <c r="M831" s="48" t="str">
        <f t="shared" si="96"/>
        <v>-</v>
      </c>
      <c r="N831" s="48">
        <f t="shared" si="97"/>
        <v>0</v>
      </c>
    </row>
    <row r="832" spans="1:14" x14ac:dyDescent="0.25">
      <c r="A832" s="52">
        <v>831</v>
      </c>
      <c r="B832" s="48" t="s">
        <v>2</v>
      </c>
      <c r="C832" s="48" t="s">
        <v>2</v>
      </c>
      <c r="D832" s="13" t="s">
        <v>2</v>
      </c>
      <c r="E832" s="133">
        <v>429000</v>
      </c>
      <c r="F832" s="49">
        <f t="shared" si="94"/>
        <v>0</v>
      </c>
      <c r="G832" s="49">
        <f t="shared" si="95"/>
        <v>831</v>
      </c>
      <c r="H832" s="48">
        <f t="shared" si="93"/>
        <v>143</v>
      </c>
      <c r="I832" s="50">
        <f>IF($D832="-",0,'STOCK ITEMS'!N862)</f>
        <v>0</v>
      </c>
      <c r="J832" s="50">
        <f>IF($D832="-",0,'STOCK ITEMS'!O862)</f>
        <v>0</v>
      </c>
      <c r="K832" s="50">
        <f>IF($D832="-",0,'STOCK ITEMS'!P862)</f>
        <v>0</v>
      </c>
      <c r="L832" s="51">
        <f>IF($D832="-",0,'STOCK ITEMS'!B862)</f>
        <v>0</v>
      </c>
      <c r="M832" s="48" t="str">
        <f t="shared" si="96"/>
        <v>-</v>
      </c>
      <c r="N832" s="48">
        <f t="shared" si="97"/>
        <v>0</v>
      </c>
    </row>
    <row r="833" spans="1:14" x14ac:dyDescent="0.25">
      <c r="A833" s="52">
        <v>832</v>
      </c>
      <c r="B833" s="48" t="s">
        <v>2</v>
      </c>
      <c r="C833" s="48" t="s">
        <v>2</v>
      </c>
      <c r="D833" s="13" t="s">
        <v>2</v>
      </c>
      <c r="E833" s="133">
        <v>426000</v>
      </c>
      <c r="F833" s="49">
        <f t="shared" si="94"/>
        <v>0</v>
      </c>
      <c r="G833" s="49">
        <f t="shared" si="95"/>
        <v>832</v>
      </c>
      <c r="H833" s="48">
        <f t="shared" si="93"/>
        <v>142</v>
      </c>
      <c r="I833" s="50">
        <f>IF($D833="-",0,'STOCK ITEMS'!N863)</f>
        <v>0</v>
      </c>
      <c r="J833" s="50">
        <f>IF($D833="-",0,'STOCK ITEMS'!O863)</f>
        <v>0</v>
      </c>
      <c r="K833" s="50">
        <f>IF($D833="-",0,'STOCK ITEMS'!P863)</f>
        <v>0</v>
      </c>
      <c r="L833" s="51">
        <f>IF($D833="-",0,'STOCK ITEMS'!B863)</f>
        <v>0</v>
      </c>
      <c r="M833" s="48" t="str">
        <f t="shared" si="96"/>
        <v>-</v>
      </c>
      <c r="N833" s="48">
        <f t="shared" si="97"/>
        <v>0</v>
      </c>
    </row>
    <row r="834" spans="1:14" x14ac:dyDescent="0.25">
      <c r="A834" s="52">
        <v>833</v>
      </c>
      <c r="B834" s="48" t="s">
        <v>2</v>
      </c>
      <c r="C834" s="48" t="s">
        <v>2</v>
      </c>
      <c r="D834" s="13" t="s">
        <v>2</v>
      </c>
      <c r="E834" s="133">
        <v>423000</v>
      </c>
      <c r="F834" s="49">
        <f t="shared" si="94"/>
        <v>0</v>
      </c>
      <c r="G834" s="49">
        <f t="shared" si="95"/>
        <v>833</v>
      </c>
      <c r="H834" s="48">
        <f t="shared" si="93"/>
        <v>141</v>
      </c>
      <c r="I834" s="50">
        <f>IF($D834="-",0,'STOCK ITEMS'!N864)</f>
        <v>0</v>
      </c>
      <c r="J834" s="50">
        <f>IF($D834="-",0,'STOCK ITEMS'!O864)</f>
        <v>0</v>
      </c>
      <c r="K834" s="50">
        <f>IF($D834="-",0,'STOCK ITEMS'!P864)</f>
        <v>0</v>
      </c>
      <c r="L834" s="51">
        <f>IF($D834="-",0,'STOCK ITEMS'!B864)</f>
        <v>0</v>
      </c>
      <c r="M834" s="48" t="str">
        <f t="shared" si="96"/>
        <v>-</v>
      </c>
      <c r="N834" s="48">
        <f t="shared" si="97"/>
        <v>0</v>
      </c>
    </row>
    <row r="835" spans="1:14" x14ac:dyDescent="0.25">
      <c r="A835" s="52">
        <v>834</v>
      </c>
      <c r="B835" s="48" t="s">
        <v>2</v>
      </c>
      <c r="C835" s="48" t="s">
        <v>2</v>
      </c>
      <c r="D835" s="13" t="s">
        <v>2</v>
      </c>
      <c r="E835" s="133">
        <v>420000</v>
      </c>
      <c r="F835" s="49">
        <f t="shared" si="94"/>
        <v>0</v>
      </c>
      <c r="G835" s="49">
        <f t="shared" si="95"/>
        <v>834</v>
      </c>
      <c r="H835" s="48">
        <f t="shared" si="93"/>
        <v>140</v>
      </c>
      <c r="I835" s="50">
        <f>IF($D835="-",0,'STOCK ITEMS'!N865)</f>
        <v>0</v>
      </c>
      <c r="J835" s="50">
        <f>IF($D835="-",0,'STOCK ITEMS'!O865)</f>
        <v>0</v>
      </c>
      <c r="K835" s="50">
        <f>IF($D835="-",0,'STOCK ITEMS'!P865)</f>
        <v>0</v>
      </c>
      <c r="L835" s="51">
        <f>IF($D835="-",0,'STOCK ITEMS'!B865)</f>
        <v>0</v>
      </c>
      <c r="M835" s="48" t="str">
        <f t="shared" si="96"/>
        <v>-</v>
      </c>
      <c r="N835" s="48">
        <f t="shared" si="97"/>
        <v>0</v>
      </c>
    </row>
    <row r="836" spans="1:14" x14ac:dyDescent="0.25">
      <c r="A836" s="52">
        <v>835</v>
      </c>
      <c r="B836" s="48" t="s">
        <v>2</v>
      </c>
      <c r="C836" s="48" t="s">
        <v>2</v>
      </c>
      <c r="D836" s="13" t="s">
        <v>2</v>
      </c>
      <c r="E836" s="133">
        <v>417000</v>
      </c>
      <c r="F836" s="49">
        <f t="shared" si="94"/>
        <v>0</v>
      </c>
      <c r="G836" s="49">
        <f t="shared" si="95"/>
        <v>835</v>
      </c>
      <c r="H836" s="48">
        <f t="shared" si="93"/>
        <v>139</v>
      </c>
      <c r="I836" s="50">
        <f>IF($D836="-",0,'STOCK ITEMS'!N866)</f>
        <v>0</v>
      </c>
      <c r="J836" s="50">
        <f>IF($D836="-",0,'STOCK ITEMS'!O866)</f>
        <v>0</v>
      </c>
      <c r="K836" s="50">
        <f>IF($D836="-",0,'STOCK ITEMS'!P866)</f>
        <v>0</v>
      </c>
      <c r="L836" s="51">
        <f>IF($D836="-",0,'STOCK ITEMS'!B866)</f>
        <v>0</v>
      </c>
      <c r="M836" s="48" t="str">
        <f t="shared" si="96"/>
        <v>-</v>
      </c>
      <c r="N836" s="48">
        <f t="shared" si="97"/>
        <v>0</v>
      </c>
    </row>
    <row r="837" spans="1:14" x14ac:dyDescent="0.25">
      <c r="A837" s="52">
        <v>836</v>
      </c>
      <c r="B837" s="48" t="s">
        <v>2</v>
      </c>
      <c r="C837" s="48" t="s">
        <v>2</v>
      </c>
      <c r="D837" s="13" t="s">
        <v>2</v>
      </c>
      <c r="E837" s="133">
        <v>414000</v>
      </c>
      <c r="F837" s="49">
        <f t="shared" si="94"/>
        <v>0</v>
      </c>
      <c r="G837" s="49">
        <f t="shared" si="95"/>
        <v>836</v>
      </c>
      <c r="H837" s="48">
        <f t="shared" si="93"/>
        <v>138</v>
      </c>
      <c r="I837" s="50">
        <f>IF($D837="-",0,'STOCK ITEMS'!N867)</f>
        <v>0</v>
      </c>
      <c r="J837" s="50">
        <f>IF($D837="-",0,'STOCK ITEMS'!O867)</f>
        <v>0</v>
      </c>
      <c r="K837" s="50">
        <f>IF($D837="-",0,'STOCK ITEMS'!P867)</f>
        <v>0</v>
      </c>
      <c r="L837" s="51">
        <f>IF($D837="-",0,'STOCK ITEMS'!B867)</f>
        <v>0</v>
      </c>
      <c r="M837" s="48" t="str">
        <f t="shared" si="96"/>
        <v>-</v>
      </c>
      <c r="N837" s="48">
        <f t="shared" si="97"/>
        <v>0</v>
      </c>
    </row>
    <row r="838" spans="1:14" x14ac:dyDescent="0.25">
      <c r="A838" s="52">
        <v>837</v>
      </c>
      <c r="B838" s="48" t="s">
        <v>2</v>
      </c>
      <c r="C838" s="48" t="s">
        <v>2</v>
      </c>
      <c r="D838" s="13" t="s">
        <v>2</v>
      </c>
      <c r="E838" s="133">
        <v>411000</v>
      </c>
      <c r="F838" s="49">
        <f t="shared" si="94"/>
        <v>0</v>
      </c>
      <c r="G838" s="49">
        <f t="shared" si="95"/>
        <v>837</v>
      </c>
      <c r="H838" s="48">
        <f t="shared" si="93"/>
        <v>137</v>
      </c>
      <c r="I838" s="50">
        <f>IF($D838="-",0,'STOCK ITEMS'!N868)</f>
        <v>0</v>
      </c>
      <c r="J838" s="50">
        <f>IF($D838="-",0,'STOCK ITEMS'!O868)</f>
        <v>0</v>
      </c>
      <c r="K838" s="50">
        <f>IF($D838="-",0,'STOCK ITEMS'!P868)</f>
        <v>0</v>
      </c>
      <c r="L838" s="51">
        <f>IF($D838="-",0,'STOCK ITEMS'!B868)</f>
        <v>0</v>
      </c>
      <c r="M838" s="48" t="str">
        <f t="shared" si="96"/>
        <v>-</v>
      </c>
      <c r="N838" s="48">
        <f t="shared" si="97"/>
        <v>0</v>
      </c>
    </row>
    <row r="839" spans="1:14" x14ac:dyDescent="0.25">
      <c r="A839" s="52">
        <v>838</v>
      </c>
      <c r="B839" s="48" t="s">
        <v>2</v>
      </c>
      <c r="C839" s="48" t="s">
        <v>2</v>
      </c>
      <c r="D839" s="13" t="s">
        <v>2</v>
      </c>
      <c r="E839" s="133">
        <v>408000</v>
      </c>
      <c r="F839" s="49">
        <f t="shared" si="94"/>
        <v>0</v>
      </c>
      <c r="G839" s="49">
        <f t="shared" si="95"/>
        <v>838</v>
      </c>
      <c r="H839" s="48">
        <f t="shared" si="93"/>
        <v>136</v>
      </c>
      <c r="I839" s="50">
        <f>IF($D839="-",0,'STOCK ITEMS'!N869)</f>
        <v>0</v>
      </c>
      <c r="J839" s="50">
        <f>IF($D839="-",0,'STOCK ITEMS'!O869)</f>
        <v>0</v>
      </c>
      <c r="K839" s="50">
        <f>IF($D839="-",0,'STOCK ITEMS'!P869)</f>
        <v>0</v>
      </c>
      <c r="L839" s="51">
        <f>IF($D839="-",0,'STOCK ITEMS'!B869)</f>
        <v>0</v>
      </c>
      <c r="M839" s="48" t="str">
        <f t="shared" si="96"/>
        <v>-</v>
      </c>
      <c r="N839" s="48">
        <f t="shared" si="97"/>
        <v>0</v>
      </c>
    </row>
    <row r="840" spans="1:14" x14ac:dyDescent="0.25">
      <c r="A840" s="52">
        <v>839</v>
      </c>
      <c r="B840" s="48" t="s">
        <v>2</v>
      </c>
      <c r="C840" s="48" t="s">
        <v>2</v>
      </c>
      <c r="D840" s="13" t="s">
        <v>2</v>
      </c>
      <c r="E840" s="133">
        <v>405000</v>
      </c>
      <c r="F840" s="49">
        <f t="shared" si="94"/>
        <v>0</v>
      </c>
      <c r="G840" s="49">
        <f t="shared" si="95"/>
        <v>839</v>
      </c>
      <c r="H840" s="48">
        <f t="shared" si="93"/>
        <v>135</v>
      </c>
      <c r="I840" s="50">
        <f>IF($D840="-",0,'STOCK ITEMS'!N870)</f>
        <v>0</v>
      </c>
      <c r="J840" s="50">
        <f>IF($D840="-",0,'STOCK ITEMS'!O870)</f>
        <v>0</v>
      </c>
      <c r="K840" s="50">
        <f>IF($D840="-",0,'STOCK ITEMS'!P870)</f>
        <v>0</v>
      </c>
      <c r="L840" s="51">
        <f>IF($D840="-",0,'STOCK ITEMS'!B870)</f>
        <v>0</v>
      </c>
      <c r="M840" s="48" t="str">
        <f t="shared" si="96"/>
        <v>-</v>
      </c>
      <c r="N840" s="48">
        <f t="shared" si="97"/>
        <v>0</v>
      </c>
    </row>
    <row r="841" spans="1:14" x14ac:dyDescent="0.25">
      <c r="A841" s="52">
        <v>840</v>
      </c>
      <c r="B841" s="48" t="s">
        <v>2</v>
      </c>
      <c r="C841" s="48" t="s">
        <v>2</v>
      </c>
      <c r="D841" s="13" t="s">
        <v>2</v>
      </c>
      <c r="E841" s="133">
        <v>402000</v>
      </c>
      <c r="F841" s="49">
        <f t="shared" si="94"/>
        <v>0</v>
      </c>
      <c r="G841" s="49">
        <f t="shared" si="95"/>
        <v>840</v>
      </c>
      <c r="H841" s="48">
        <f t="shared" ref="H841:H904" si="98">RANK(G841,$G$2:$G$974,0)</f>
        <v>134</v>
      </c>
      <c r="I841" s="50">
        <f>IF($D841="-",0,'STOCK ITEMS'!N871)</f>
        <v>0</v>
      </c>
      <c r="J841" s="50">
        <f>IF($D841="-",0,'STOCK ITEMS'!O871)</f>
        <v>0</v>
      </c>
      <c r="K841" s="50">
        <f>IF($D841="-",0,'STOCK ITEMS'!P871)</f>
        <v>0</v>
      </c>
      <c r="L841" s="51">
        <f>IF($D841="-",0,'STOCK ITEMS'!B871)</f>
        <v>0</v>
      </c>
      <c r="M841" s="48" t="str">
        <f t="shared" si="96"/>
        <v>-</v>
      </c>
      <c r="N841" s="48">
        <f t="shared" si="97"/>
        <v>0</v>
      </c>
    </row>
    <row r="842" spans="1:14" x14ac:dyDescent="0.25">
      <c r="A842" s="52">
        <v>841</v>
      </c>
      <c r="B842" s="48" t="s">
        <v>2</v>
      </c>
      <c r="C842" s="48" t="s">
        <v>2</v>
      </c>
      <c r="D842" s="13" t="s">
        <v>2</v>
      </c>
      <c r="E842" s="133">
        <v>399000</v>
      </c>
      <c r="F842" s="49">
        <f t="shared" si="94"/>
        <v>0</v>
      </c>
      <c r="G842" s="49">
        <f t="shared" si="95"/>
        <v>841</v>
      </c>
      <c r="H842" s="48">
        <f t="shared" si="98"/>
        <v>133</v>
      </c>
      <c r="I842" s="50">
        <f>IF($D842="-",0,'STOCK ITEMS'!N872)</f>
        <v>0</v>
      </c>
      <c r="J842" s="50">
        <f>IF($D842="-",0,'STOCK ITEMS'!O872)</f>
        <v>0</v>
      </c>
      <c r="K842" s="50">
        <f>IF($D842="-",0,'STOCK ITEMS'!P872)</f>
        <v>0</v>
      </c>
      <c r="L842" s="51">
        <f>IF($D842="-",0,'STOCK ITEMS'!B872)</f>
        <v>0</v>
      </c>
      <c r="M842" s="48" t="str">
        <f t="shared" si="96"/>
        <v>-</v>
      </c>
      <c r="N842" s="48">
        <f t="shared" si="97"/>
        <v>0</v>
      </c>
    </row>
    <row r="843" spans="1:14" x14ac:dyDescent="0.25">
      <c r="A843" s="52">
        <v>842</v>
      </c>
      <c r="B843" s="48" t="s">
        <v>2</v>
      </c>
      <c r="C843" s="48" t="s">
        <v>2</v>
      </c>
      <c r="D843" s="13" t="s">
        <v>2</v>
      </c>
      <c r="E843" s="133">
        <v>396000</v>
      </c>
      <c r="F843" s="49">
        <f t="shared" si="94"/>
        <v>0</v>
      </c>
      <c r="G843" s="49">
        <f t="shared" si="95"/>
        <v>842</v>
      </c>
      <c r="H843" s="48">
        <f t="shared" si="98"/>
        <v>132</v>
      </c>
      <c r="I843" s="50">
        <f>IF($D843="-",0,'STOCK ITEMS'!N873)</f>
        <v>0</v>
      </c>
      <c r="J843" s="50">
        <f>IF($D843="-",0,'STOCK ITEMS'!O873)</f>
        <v>0</v>
      </c>
      <c r="K843" s="50">
        <f>IF($D843="-",0,'STOCK ITEMS'!P873)</f>
        <v>0</v>
      </c>
      <c r="L843" s="51">
        <f>IF($D843="-",0,'STOCK ITEMS'!B873)</f>
        <v>0</v>
      </c>
      <c r="M843" s="48" t="str">
        <f t="shared" si="96"/>
        <v>-</v>
      </c>
      <c r="N843" s="48">
        <f t="shared" si="97"/>
        <v>0</v>
      </c>
    </row>
    <row r="844" spans="1:14" x14ac:dyDescent="0.25">
      <c r="A844" s="52">
        <v>843</v>
      </c>
      <c r="B844" s="48" t="s">
        <v>2</v>
      </c>
      <c r="C844" s="48" t="s">
        <v>2</v>
      </c>
      <c r="D844" s="13" t="s">
        <v>2</v>
      </c>
      <c r="E844" s="133">
        <v>393000</v>
      </c>
      <c r="F844" s="49">
        <f t="shared" si="94"/>
        <v>0</v>
      </c>
      <c r="G844" s="49">
        <f t="shared" si="95"/>
        <v>843</v>
      </c>
      <c r="H844" s="48">
        <f t="shared" si="98"/>
        <v>131</v>
      </c>
      <c r="I844" s="50">
        <f>IF($D844="-",0,'STOCK ITEMS'!N874)</f>
        <v>0</v>
      </c>
      <c r="J844" s="50">
        <f>IF($D844="-",0,'STOCK ITEMS'!O874)</f>
        <v>0</v>
      </c>
      <c r="K844" s="50">
        <f>IF($D844="-",0,'STOCK ITEMS'!P874)</f>
        <v>0</v>
      </c>
      <c r="L844" s="51">
        <f>IF($D844="-",0,'STOCK ITEMS'!B874)</f>
        <v>0</v>
      </c>
      <c r="M844" s="48" t="str">
        <f t="shared" si="96"/>
        <v>-</v>
      </c>
      <c r="N844" s="48">
        <f t="shared" si="97"/>
        <v>0</v>
      </c>
    </row>
    <row r="845" spans="1:14" x14ac:dyDescent="0.25">
      <c r="A845" s="52">
        <v>844</v>
      </c>
      <c r="B845" s="48" t="s">
        <v>2</v>
      </c>
      <c r="C845" s="48" t="s">
        <v>2</v>
      </c>
      <c r="D845" s="13" t="s">
        <v>2</v>
      </c>
      <c r="E845" s="133">
        <v>390000</v>
      </c>
      <c r="F845" s="49">
        <f t="shared" si="94"/>
        <v>0</v>
      </c>
      <c r="G845" s="49">
        <f t="shared" si="95"/>
        <v>844</v>
      </c>
      <c r="H845" s="48">
        <f t="shared" si="98"/>
        <v>130</v>
      </c>
      <c r="I845" s="50">
        <f>IF($D845="-",0,'STOCK ITEMS'!N875)</f>
        <v>0</v>
      </c>
      <c r="J845" s="50">
        <f>IF($D845="-",0,'STOCK ITEMS'!O875)</f>
        <v>0</v>
      </c>
      <c r="K845" s="50">
        <f>IF($D845="-",0,'STOCK ITEMS'!P875)</f>
        <v>0</v>
      </c>
      <c r="L845" s="51">
        <f>IF($D845="-",0,'STOCK ITEMS'!B875)</f>
        <v>0</v>
      </c>
      <c r="M845" s="48" t="str">
        <f t="shared" si="96"/>
        <v>-</v>
      </c>
      <c r="N845" s="48">
        <f t="shared" si="97"/>
        <v>0</v>
      </c>
    </row>
    <row r="846" spans="1:14" x14ac:dyDescent="0.25">
      <c r="A846" s="52">
        <v>845</v>
      </c>
      <c r="B846" s="48" t="s">
        <v>2</v>
      </c>
      <c r="C846" s="48" t="s">
        <v>2</v>
      </c>
      <c r="D846" s="13" t="s">
        <v>2</v>
      </c>
      <c r="E846" s="133">
        <v>387000</v>
      </c>
      <c r="F846" s="49">
        <f t="shared" si="94"/>
        <v>0</v>
      </c>
      <c r="G846" s="49">
        <f t="shared" si="95"/>
        <v>845</v>
      </c>
      <c r="H846" s="48">
        <f t="shared" si="98"/>
        <v>129</v>
      </c>
      <c r="I846" s="50">
        <f>IF($D846="-",0,'STOCK ITEMS'!N876)</f>
        <v>0</v>
      </c>
      <c r="J846" s="50">
        <f>IF($D846="-",0,'STOCK ITEMS'!O876)</f>
        <v>0</v>
      </c>
      <c r="K846" s="50">
        <f>IF($D846="-",0,'STOCK ITEMS'!P876)</f>
        <v>0</v>
      </c>
      <c r="L846" s="51">
        <f>IF($D846="-",0,'STOCK ITEMS'!B876)</f>
        <v>0</v>
      </c>
      <c r="M846" s="48" t="str">
        <f t="shared" si="96"/>
        <v>-</v>
      </c>
      <c r="N846" s="48">
        <f t="shared" si="97"/>
        <v>0</v>
      </c>
    </row>
    <row r="847" spans="1:14" x14ac:dyDescent="0.25">
      <c r="A847" s="52">
        <v>846</v>
      </c>
      <c r="B847" s="48" t="s">
        <v>2</v>
      </c>
      <c r="C847" s="48" t="s">
        <v>2</v>
      </c>
      <c r="D847" s="13" t="s">
        <v>2</v>
      </c>
      <c r="E847" s="133">
        <v>384000</v>
      </c>
      <c r="F847" s="49">
        <f t="shared" si="94"/>
        <v>0</v>
      </c>
      <c r="G847" s="49">
        <f t="shared" si="95"/>
        <v>846</v>
      </c>
      <c r="H847" s="48">
        <f t="shared" si="98"/>
        <v>128</v>
      </c>
      <c r="I847" s="50">
        <f>IF($D847="-",0,'STOCK ITEMS'!N877)</f>
        <v>0</v>
      </c>
      <c r="J847" s="50">
        <f>IF($D847="-",0,'STOCK ITEMS'!O877)</f>
        <v>0</v>
      </c>
      <c r="K847" s="50">
        <f>IF($D847="-",0,'STOCK ITEMS'!P877)</f>
        <v>0</v>
      </c>
      <c r="L847" s="51">
        <f>IF($D847="-",0,'STOCK ITEMS'!B877)</f>
        <v>0</v>
      </c>
      <c r="M847" s="48" t="str">
        <f t="shared" si="96"/>
        <v>-</v>
      </c>
      <c r="N847" s="48">
        <f t="shared" si="97"/>
        <v>0</v>
      </c>
    </row>
    <row r="848" spans="1:14" x14ac:dyDescent="0.25">
      <c r="A848" s="52">
        <v>847</v>
      </c>
      <c r="B848" s="48" t="s">
        <v>2</v>
      </c>
      <c r="C848" s="48" t="s">
        <v>2</v>
      </c>
      <c r="D848" s="13" t="s">
        <v>2</v>
      </c>
      <c r="E848" s="133">
        <v>381000</v>
      </c>
      <c r="F848" s="49">
        <f t="shared" si="94"/>
        <v>0</v>
      </c>
      <c r="G848" s="49">
        <f t="shared" si="95"/>
        <v>847</v>
      </c>
      <c r="H848" s="48">
        <f t="shared" si="98"/>
        <v>127</v>
      </c>
      <c r="I848" s="50">
        <f>IF($D848="-",0,'STOCK ITEMS'!N878)</f>
        <v>0</v>
      </c>
      <c r="J848" s="50">
        <f>IF($D848="-",0,'STOCK ITEMS'!O878)</f>
        <v>0</v>
      </c>
      <c r="K848" s="50">
        <f>IF($D848="-",0,'STOCK ITEMS'!P878)</f>
        <v>0</v>
      </c>
      <c r="L848" s="51">
        <f>IF($D848="-",0,'STOCK ITEMS'!B878)</f>
        <v>0</v>
      </c>
      <c r="M848" s="48" t="str">
        <f t="shared" si="96"/>
        <v>-</v>
      </c>
      <c r="N848" s="48">
        <f t="shared" si="97"/>
        <v>0</v>
      </c>
    </row>
    <row r="849" spans="1:14" x14ac:dyDescent="0.25">
      <c r="A849" s="52">
        <v>848</v>
      </c>
      <c r="B849" s="48" t="s">
        <v>2</v>
      </c>
      <c r="C849" s="48" t="s">
        <v>2</v>
      </c>
      <c r="D849" s="13" t="s">
        <v>2</v>
      </c>
      <c r="E849" s="133">
        <v>378000</v>
      </c>
      <c r="F849" s="49">
        <f t="shared" si="94"/>
        <v>0</v>
      </c>
      <c r="G849" s="49">
        <f t="shared" si="95"/>
        <v>848</v>
      </c>
      <c r="H849" s="48">
        <f t="shared" si="98"/>
        <v>126</v>
      </c>
      <c r="I849" s="50">
        <f>IF($D849="-",0,'STOCK ITEMS'!N879)</f>
        <v>0</v>
      </c>
      <c r="J849" s="50">
        <f>IF($D849="-",0,'STOCK ITEMS'!O879)</f>
        <v>0</v>
      </c>
      <c r="K849" s="50">
        <f>IF($D849="-",0,'STOCK ITEMS'!P879)</f>
        <v>0</v>
      </c>
      <c r="L849" s="51">
        <f>IF($D849="-",0,'STOCK ITEMS'!B879)</f>
        <v>0</v>
      </c>
      <c r="M849" s="48" t="str">
        <f t="shared" si="96"/>
        <v>-</v>
      </c>
      <c r="N849" s="48">
        <f t="shared" si="97"/>
        <v>0</v>
      </c>
    </row>
    <row r="850" spans="1:14" x14ac:dyDescent="0.25">
      <c r="A850" s="52">
        <v>849</v>
      </c>
      <c r="B850" s="48" t="s">
        <v>2</v>
      </c>
      <c r="C850" s="48" t="s">
        <v>2</v>
      </c>
      <c r="D850" s="13" t="s">
        <v>2</v>
      </c>
      <c r="E850" s="133">
        <v>375000</v>
      </c>
      <c r="F850" s="49">
        <f t="shared" si="94"/>
        <v>0</v>
      </c>
      <c r="G850" s="49">
        <f t="shared" si="95"/>
        <v>849</v>
      </c>
      <c r="H850" s="48">
        <f t="shared" si="98"/>
        <v>125</v>
      </c>
      <c r="I850" s="50">
        <f>IF($D850="-",0,'STOCK ITEMS'!N880)</f>
        <v>0</v>
      </c>
      <c r="J850" s="50">
        <f>IF($D850="-",0,'STOCK ITEMS'!O880)</f>
        <v>0</v>
      </c>
      <c r="K850" s="50">
        <f>IF($D850="-",0,'STOCK ITEMS'!P880)</f>
        <v>0</v>
      </c>
      <c r="L850" s="51">
        <f>IF($D850="-",0,'STOCK ITEMS'!B880)</f>
        <v>0</v>
      </c>
      <c r="M850" s="48" t="str">
        <f t="shared" si="96"/>
        <v>-</v>
      </c>
      <c r="N850" s="48">
        <f t="shared" si="97"/>
        <v>0</v>
      </c>
    </row>
    <row r="851" spans="1:14" x14ac:dyDescent="0.25">
      <c r="A851" s="52">
        <v>850</v>
      </c>
      <c r="B851" s="48" t="s">
        <v>2</v>
      </c>
      <c r="C851" s="48" t="s">
        <v>2</v>
      </c>
      <c r="D851" s="13" t="s">
        <v>2</v>
      </c>
      <c r="E851" s="133">
        <v>372000</v>
      </c>
      <c r="F851" s="49">
        <f t="shared" si="94"/>
        <v>0</v>
      </c>
      <c r="G851" s="49">
        <f t="shared" si="95"/>
        <v>850</v>
      </c>
      <c r="H851" s="48">
        <f t="shared" si="98"/>
        <v>124</v>
      </c>
      <c r="I851" s="50">
        <f>IF($D851="-",0,'STOCK ITEMS'!N881)</f>
        <v>0</v>
      </c>
      <c r="J851" s="50">
        <f>IF($D851="-",0,'STOCK ITEMS'!O881)</f>
        <v>0</v>
      </c>
      <c r="K851" s="50">
        <f>IF($D851="-",0,'STOCK ITEMS'!P881)</f>
        <v>0</v>
      </c>
      <c r="L851" s="51">
        <f>IF($D851="-",0,'STOCK ITEMS'!B881)</f>
        <v>0</v>
      </c>
      <c r="M851" s="48" t="str">
        <f t="shared" si="96"/>
        <v>-</v>
      </c>
      <c r="N851" s="48">
        <f t="shared" si="97"/>
        <v>0</v>
      </c>
    </row>
    <row r="852" spans="1:14" x14ac:dyDescent="0.25">
      <c r="A852" s="52">
        <v>851</v>
      </c>
      <c r="B852" s="48" t="s">
        <v>2</v>
      </c>
      <c r="C852" s="48" t="s">
        <v>2</v>
      </c>
      <c r="D852" s="13" t="s">
        <v>2</v>
      </c>
      <c r="E852" s="133">
        <v>369000</v>
      </c>
      <c r="F852" s="49">
        <f t="shared" si="94"/>
        <v>0</v>
      </c>
      <c r="G852" s="49">
        <f t="shared" si="95"/>
        <v>851</v>
      </c>
      <c r="H852" s="48">
        <f t="shared" si="98"/>
        <v>123</v>
      </c>
      <c r="I852" s="50">
        <f>IF($D852="-",0,'STOCK ITEMS'!N882)</f>
        <v>0</v>
      </c>
      <c r="J852" s="50">
        <f>IF($D852="-",0,'STOCK ITEMS'!O882)</f>
        <v>0</v>
      </c>
      <c r="K852" s="50">
        <f>IF($D852="-",0,'STOCK ITEMS'!P882)</f>
        <v>0</v>
      </c>
      <c r="L852" s="51">
        <f>IF($D852="-",0,'STOCK ITEMS'!B882)</f>
        <v>0</v>
      </c>
      <c r="M852" s="48" t="str">
        <f t="shared" si="96"/>
        <v>-</v>
      </c>
      <c r="N852" s="48">
        <f t="shared" si="97"/>
        <v>0</v>
      </c>
    </row>
    <row r="853" spans="1:14" x14ac:dyDescent="0.25">
      <c r="A853" s="52">
        <v>852</v>
      </c>
      <c r="B853" s="48" t="s">
        <v>2</v>
      </c>
      <c r="C853" s="48" t="s">
        <v>2</v>
      </c>
      <c r="D853" s="13" t="s">
        <v>2</v>
      </c>
      <c r="E853" s="133">
        <v>366000</v>
      </c>
      <c r="F853" s="49">
        <f t="shared" si="94"/>
        <v>0</v>
      </c>
      <c r="G853" s="49">
        <f t="shared" si="95"/>
        <v>852</v>
      </c>
      <c r="H853" s="48">
        <f t="shared" si="98"/>
        <v>122</v>
      </c>
      <c r="I853" s="50">
        <f>IF($D853="-",0,'STOCK ITEMS'!N883)</f>
        <v>0</v>
      </c>
      <c r="J853" s="50">
        <f>IF($D853="-",0,'STOCK ITEMS'!O883)</f>
        <v>0</v>
      </c>
      <c r="K853" s="50">
        <f>IF($D853="-",0,'STOCK ITEMS'!P883)</f>
        <v>0</v>
      </c>
      <c r="L853" s="51">
        <f>IF($D853="-",0,'STOCK ITEMS'!B883)</f>
        <v>0</v>
      </c>
      <c r="M853" s="48" t="str">
        <f t="shared" si="96"/>
        <v>-</v>
      </c>
      <c r="N853" s="48">
        <f t="shared" si="97"/>
        <v>0</v>
      </c>
    </row>
    <row r="854" spans="1:14" x14ac:dyDescent="0.25">
      <c r="A854" s="52">
        <v>853</v>
      </c>
      <c r="B854" s="48" t="s">
        <v>2</v>
      </c>
      <c r="C854" s="48" t="s">
        <v>2</v>
      </c>
      <c r="D854" s="13" t="s">
        <v>2</v>
      </c>
      <c r="E854" s="133">
        <v>363000</v>
      </c>
      <c r="F854" s="49">
        <f t="shared" si="94"/>
        <v>0</v>
      </c>
      <c r="G854" s="49">
        <f t="shared" si="95"/>
        <v>853</v>
      </c>
      <c r="H854" s="48">
        <f t="shared" si="98"/>
        <v>121</v>
      </c>
      <c r="I854" s="50">
        <f>IF($D854="-",0,'STOCK ITEMS'!N884)</f>
        <v>0</v>
      </c>
      <c r="J854" s="50">
        <f>IF($D854="-",0,'STOCK ITEMS'!O884)</f>
        <v>0</v>
      </c>
      <c r="K854" s="50">
        <f>IF($D854="-",0,'STOCK ITEMS'!P884)</f>
        <v>0</v>
      </c>
      <c r="L854" s="51">
        <f>IF($D854="-",0,'STOCK ITEMS'!B884)</f>
        <v>0</v>
      </c>
      <c r="M854" s="48" t="str">
        <f t="shared" si="96"/>
        <v>-</v>
      </c>
      <c r="N854" s="48">
        <f t="shared" si="97"/>
        <v>0</v>
      </c>
    </row>
    <row r="855" spans="1:14" x14ac:dyDescent="0.25">
      <c r="A855" s="52">
        <v>854</v>
      </c>
      <c r="B855" s="48" t="s">
        <v>2</v>
      </c>
      <c r="C855" s="48" t="s">
        <v>2</v>
      </c>
      <c r="D855" s="13" t="s">
        <v>2</v>
      </c>
      <c r="E855" s="133">
        <v>360000</v>
      </c>
      <c r="F855" s="49">
        <f t="shared" si="94"/>
        <v>0</v>
      </c>
      <c r="G855" s="49">
        <f t="shared" si="95"/>
        <v>854</v>
      </c>
      <c r="H855" s="48">
        <f t="shared" si="98"/>
        <v>120</v>
      </c>
      <c r="I855" s="50">
        <f>IF($D855="-",0,'STOCK ITEMS'!N885)</f>
        <v>0</v>
      </c>
      <c r="J855" s="50">
        <f>IF($D855="-",0,'STOCK ITEMS'!O885)</f>
        <v>0</v>
      </c>
      <c r="K855" s="50">
        <f>IF($D855="-",0,'STOCK ITEMS'!P885)</f>
        <v>0</v>
      </c>
      <c r="L855" s="51">
        <f>IF($D855="-",0,'STOCK ITEMS'!B885)</f>
        <v>0</v>
      </c>
      <c r="M855" s="48" t="str">
        <f t="shared" si="96"/>
        <v>-</v>
      </c>
      <c r="N855" s="48">
        <f t="shared" si="97"/>
        <v>0</v>
      </c>
    </row>
    <row r="856" spans="1:14" x14ac:dyDescent="0.25">
      <c r="A856" s="52">
        <v>855</v>
      </c>
      <c r="B856" s="48" t="s">
        <v>2</v>
      </c>
      <c r="C856" s="48" t="s">
        <v>2</v>
      </c>
      <c r="D856" s="13" t="s">
        <v>2</v>
      </c>
      <c r="E856" s="133">
        <v>357000</v>
      </c>
      <c r="F856" s="49">
        <f t="shared" si="94"/>
        <v>0</v>
      </c>
      <c r="G856" s="49">
        <f t="shared" si="95"/>
        <v>855</v>
      </c>
      <c r="H856" s="48">
        <f t="shared" si="98"/>
        <v>119</v>
      </c>
      <c r="I856" s="50">
        <f>IF($D856="-",0,'STOCK ITEMS'!N886)</f>
        <v>0</v>
      </c>
      <c r="J856" s="50">
        <f>IF($D856="-",0,'STOCK ITEMS'!O886)</f>
        <v>0</v>
      </c>
      <c r="K856" s="50">
        <f>IF($D856="-",0,'STOCK ITEMS'!P886)</f>
        <v>0</v>
      </c>
      <c r="L856" s="51">
        <f>IF($D856="-",0,'STOCK ITEMS'!B886)</f>
        <v>0</v>
      </c>
      <c r="M856" s="48" t="str">
        <f t="shared" si="96"/>
        <v>-</v>
      </c>
      <c r="N856" s="48">
        <f t="shared" si="97"/>
        <v>0</v>
      </c>
    </row>
    <row r="857" spans="1:14" x14ac:dyDescent="0.25">
      <c r="A857" s="52">
        <v>856</v>
      </c>
      <c r="B857" s="48" t="s">
        <v>2</v>
      </c>
      <c r="C857" s="48" t="s">
        <v>2</v>
      </c>
      <c r="D857" s="13" t="s">
        <v>2</v>
      </c>
      <c r="E857" s="133">
        <v>354000</v>
      </c>
      <c r="F857" s="49">
        <f t="shared" si="94"/>
        <v>0</v>
      </c>
      <c r="G857" s="49">
        <f t="shared" si="95"/>
        <v>856</v>
      </c>
      <c r="H857" s="48">
        <f t="shared" si="98"/>
        <v>118</v>
      </c>
      <c r="I857" s="50">
        <f>IF($D857="-",0,'STOCK ITEMS'!N887)</f>
        <v>0</v>
      </c>
      <c r="J857" s="50">
        <f>IF($D857="-",0,'STOCK ITEMS'!O887)</f>
        <v>0</v>
      </c>
      <c r="K857" s="50">
        <f>IF($D857="-",0,'STOCK ITEMS'!P887)</f>
        <v>0</v>
      </c>
      <c r="L857" s="51">
        <f>IF($D857="-",0,'STOCK ITEMS'!B887)</f>
        <v>0</v>
      </c>
      <c r="M857" s="48" t="str">
        <f t="shared" si="96"/>
        <v>-</v>
      </c>
      <c r="N857" s="48">
        <f t="shared" si="97"/>
        <v>0</v>
      </c>
    </row>
    <row r="858" spans="1:14" x14ac:dyDescent="0.25">
      <c r="A858" s="52">
        <v>857</v>
      </c>
      <c r="B858" s="48" t="s">
        <v>2</v>
      </c>
      <c r="C858" s="48" t="s">
        <v>2</v>
      </c>
      <c r="D858" s="13" t="s">
        <v>2</v>
      </c>
      <c r="E858" s="133">
        <v>351000</v>
      </c>
      <c r="F858" s="49">
        <f t="shared" si="94"/>
        <v>0</v>
      </c>
      <c r="G858" s="49">
        <f t="shared" si="95"/>
        <v>857</v>
      </c>
      <c r="H858" s="48">
        <f t="shared" si="98"/>
        <v>117</v>
      </c>
      <c r="I858" s="50">
        <f>IF($D858="-",0,'STOCK ITEMS'!N888)</f>
        <v>0</v>
      </c>
      <c r="J858" s="50">
        <f>IF($D858="-",0,'STOCK ITEMS'!O888)</f>
        <v>0</v>
      </c>
      <c r="K858" s="50">
        <f>IF($D858="-",0,'STOCK ITEMS'!P888)</f>
        <v>0</v>
      </c>
      <c r="L858" s="51">
        <f>IF($D858="-",0,'STOCK ITEMS'!B888)</f>
        <v>0</v>
      </c>
      <c r="M858" s="48" t="str">
        <f t="shared" si="96"/>
        <v>-</v>
      </c>
      <c r="N858" s="48">
        <f t="shared" si="97"/>
        <v>0</v>
      </c>
    </row>
    <row r="859" spans="1:14" x14ac:dyDescent="0.25">
      <c r="A859" s="52">
        <v>858</v>
      </c>
      <c r="B859" s="48" t="s">
        <v>2</v>
      </c>
      <c r="C859" s="48" t="s">
        <v>2</v>
      </c>
      <c r="D859" s="13" t="s">
        <v>2</v>
      </c>
      <c r="E859" s="133">
        <v>348000</v>
      </c>
      <c r="F859" s="49">
        <f t="shared" si="94"/>
        <v>0</v>
      </c>
      <c r="G859" s="49">
        <f t="shared" si="95"/>
        <v>858</v>
      </c>
      <c r="H859" s="48">
        <f t="shared" si="98"/>
        <v>116</v>
      </c>
      <c r="I859" s="50">
        <f>IF($D859="-",0,'STOCK ITEMS'!N889)</f>
        <v>0</v>
      </c>
      <c r="J859" s="50">
        <f>IF($D859="-",0,'STOCK ITEMS'!O889)</f>
        <v>0</v>
      </c>
      <c r="K859" s="50">
        <f>IF($D859="-",0,'STOCK ITEMS'!P889)</f>
        <v>0</v>
      </c>
      <c r="L859" s="51">
        <f>IF($D859="-",0,'STOCK ITEMS'!B889)</f>
        <v>0</v>
      </c>
      <c r="M859" s="48" t="str">
        <f t="shared" si="96"/>
        <v>-</v>
      </c>
      <c r="N859" s="48">
        <f t="shared" si="97"/>
        <v>0</v>
      </c>
    </row>
    <row r="860" spans="1:14" x14ac:dyDescent="0.25">
      <c r="A860" s="52">
        <v>859</v>
      </c>
      <c r="B860" s="48" t="s">
        <v>2</v>
      </c>
      <c r="C860" s="48" t="s">
        <v>2</v>
      </c>
      <c r="D860" s="13" t="s">
        <v>2</v>
      </c>
      <c r="E860" s="133">
        <v>345000</v>
      </c>
      <c r="F860" s="49">
        <f t="shared" si="94"/>
        <v>0</v>
      </c>
      <c r="G860" s="49">
        <f t="shared" si="95"/>
        <v>859</v>
      </c>
      <c r="H860" s="48">
        <f t="shared" si="98"/>
        <v>115</v>
      </c>
      <c r="I860" s="50">
        <f>IF($D860="-",0,'STOCK ITEMS'!N890)</f>
        <v>0</v>
      </c>
      <c r="J860" s="50">
        <f>IF($D860="-",0,'STOCK ITEMS'!O890)</f>
        <v>0</v>
      </c>
      <c r="K860" s="50">
        <f>IF($D860="-",0,'STOCK ITEMS'!P890)</f>
        <v>0</v>
      </c>
      <c r="L860" s="51">
        <f>IF($D860="-",0,'STOCK ITEMS'!B890)</f>
        <v>0</v>
      </c>
      <c r="M860" s="48" t="str">
        <f t="shared" si="96"/>
        <v>-</v>
      </c>
      <c r="N860" s="48">
        <f t="shared" si="97"/>
        <v>0</v>
      </c>
    </row>
    <row r="861" spans="1:14" x14ac:dyDescent="0.25">
      <c r="A861" s="52">
        <v>860</v>
      </c>
      <c r="B861" s="48" t="s">
        <v>2</v>
      </c>
      <c r="C861" s="48" t="s">
        <v>2</v>
      </c>
      <c r="D861" s="13" t="s">
        <v>2</v>
      </c>
      <c r="E861" s="133">
        <v>342000</v>
      </c>
      <c r="F861" s="49">
        <f t="shared" si="94"/>
        <v>0</v>
      </c>
      <c r="G861" s="49">
        <f t="shared" si="95"/>
        <v>860</v>
      </c>
      <c r="H861" s="48">
        <f t="shared" si="98"/>
        <v>114</v>
      </c>
      <c r="I861" s="50">
        <f>IF($D861="-",0,'STOCK ITEMS'!N891)</f>
        <v>0</v>
      </c>
      <c r="J861" s="50">
        <f>IF($D861="-",0,'STOCK ITEMS'!O891)</f>
        <v>0</v>
      </c>
      <c r="K861" s="50">
        <f>IF($D861="-",0,'STOCK ITEMS'!P891)</f>
        <v>0</v>
      </c>
      <c r="L861" s="51">
        <f>IF($D861="-",0,'STOCK ITEMS'!B891)</f>
        <v>0</v>
      </c>
      <c r="M861" s="48" t="str">
        <f t="shared" si="96"/>
        <v>-</v>
      </c>
      <c r="N861" s="48">
        <f t="shared" si="97"/>
        <v>0</v>
      </c>
    </row>
    <row r="862" spans="1:14" x14ac:dyDescent="0.25">
      <c r="A862" s="52">
        <v>861</v>
      </c>
      <c r="B862" s="48" t="s">
        <v>2</v>
      </c>
      <c r="C862" s="48" t="s">
        <v>2</v>
      </c>
      <c r="D862" s="13" t="s">
        <v>2</v>
      </c>
      <c r="E862" s="133">
        <v>339000</v>
      </c>
      <c r="F862" s="49">
        <f t="shared" si="94"/>
        <v>0</v>
      </c>
      <c r="G862" s="49">
        <f t="shared" si="95"/>
        <v>861</v>
      </c>
      <c r="H862" s="48">
        <f t="shared" si="98"/>
        <v>113</v>
      </c>
      <c r="I862" s="50">
        <f>IF($D862="-",0,'STOCK ITEMS'!N892)</f>
        <v>0</v>
      </c>
      <c r="J862" s="50">
        <f>IF($D862="-",0,'STOCK ITEMS'!O892)</f>
        <v>0</v>
      </c>
      <c r="K862" s="50">
        <f>IF($D862="-",0,'STOCK ITEMS'!P892)</f>
        <v>0</v>
      </c>
      <c r="L862" s="51">
        <f>IF($D862="-",0,'STOCK ITEMS'!B892)</f>
        <v>0</v>
      </c>
      <c r="M862" s="48" t="str">
        <f t="shared" si="96"/>
        <v>-</v>
      </c>
      <c r="N862" s="48">
        <f t="shared" si="97"/>
        <v>0</v>
      </c>
    </row>
    <row r="863" spans="1:14" x14ac:dyDescent="0.25">
      <c r="A863" s="52">
        <v>862</v>
      </c>
      <c r="B863" s="48" t="s">
        <v>2</v>
      </c>
      <c r="C863" s="48" t="s">
        <v>2</v>
      </c>
      <c r="D863" s="13" t="s">
        <v>2</v>
      </c>
      <c r="E863" s="133">
        <v>336000</v>
      </c>
      <c r="F863" s="49">
        <f t="shared" si="94"/>
        <v>0</v>
      </c>
      <c r="G863" s="49">
        <f t="shared" si="95"/>
        <v>862</v>
      </c>
      <c r="H863" s="48">
        <f t="shared" si="98"/>
        <v>112</v>
      </c>
      <c r="I863" s="50">
        <f>IF($D863="-",0,'STOCK ITEMS'!N893)</f>
        <v>0</v>
      </c>
      <c r="J863" s="50">
        <f>IF($D863="-",0,'STOCK ITEMS'!O893)</f>
        <v>0</v>
      </c>
      <c r="K863" s="50">
        <f>IF($D863="-",0,'STOCK ITEMS'!P893)</f>
        <v>0</v>
      </c>
      <c r="L863" s="51">
        <f>IF($D863="-",0,'STOCK ITEMS'!B893)</f>
        <v>0</v>
      </c>
      <c r="M863" s="48" t="str">
        <f t="shared" si="96"/>
        <v>-</v>
      </c>
      <c r="N863" s="48">
        <f t="shared" si="97"/>
        <v>0</v>
      </c>
    </row>
    <row r="864" spans="1:14" x14ac:dyDescent="0.25">
      <c r="A864" s="52">
        <v>863</v>
      </c>
      <c r="B864" s="48" t="s">
        <v>2</v>
      </c>
      <c r="C864" s="48" t="s">
        <v>2</v>
      </c>
      <c r="D864" s="13" t="s">
        <v>2</v>
      </c>
      <c r="E864" s="133">
        <v>333000</v>
      </c>
      <c r="F864" s="49">
        <f t="shared" si="94"/>
        <v>0</v>
      </c>
      <c r="G864" s="49">
        <f t="shared" si="95"/>
        <v>863</v>
      </c>
      <c r="H864" s="48">
        <f t="shared" si="98"/>
        <v>111</v>
      </c>
      <c r="I864" s="50">
        <f>IF($D864="-",0,'STOCK ITEMS'!N894)</f>
        <v>0</v>
      </c>
      <c r="J864" s="50">
        <f>IF($D864="-",0,'STOCK ITEMS'!O894)</f>
        <v>0</v>
      </c>
      <c r="K864" s="50">
        <f>IF($D864="-",0,'STOCK ITEMS'!P894)</f>
        <v>0</v>
      </c>
      <c r="L864" s="51">
        <f>IF($D864="-",0,'STOCK ITEMS'!B894)</f>
        <v>0</v>
      </c>
      <c r="M864" s="48" t="str">
        <f t="shared" si="96"/>
        <v>-</v>
      </c>
      <c r="N864" s="48">
        <f t="shared" si="97"/>
        <v>0</v>
      </c>
    </row>
    <row r="865" spans="1:14" x14ac:dyDescent="0.25">
      <c r="A865" s="52">
        <v>864</v>
      </c>
      <c r="B865" s="48" t="s">
        <v>2</v>
      </c>
      <c r="C865" s="48" t="s">
        <v>2</v>
      </c>
      <c r="D865" s="13" t="s">
        <v>2</v>
      </c>
      <c r="E865" s="133">
        <v>330000</v>
      </c>
      <c r="F865" s="49">
        <f t="shared" si="94"/>
        <v>0</v>
      </c>
      <c r="G865" s="49">
        <f t="shared" si="95"/>
        <v>864</v>
      </c>
      <c r="H865" s="48">
        <f t="shared" si="98"/>
        <v>110</v>
      </c>
      <c r="I865" s="50">
        <f>IF($D865="-",0,'STOCK ITEMS'!N895)</f>
        <v>0</v>
      </c>
      <c r="J865" s="50">
        <f>IF($D865="-",0,'STOCK ITEMS'!O895)</f>
        <v>0</v>
      </c>
      <c r="K865" s="50">
        <f>IF($D865="-",0,'STOCK ITEMS'!P895)</f>
        <v>0</v>
      </c>
      <c r="L865" s="51">
        <f>IF($D865="-",0,'STOCK ITEMS'!B895)</f>
        <v>0</v>
      </c>
      <c r="M865" s="48" t="str">
        <f t="shared" si="96"/>
        <v>-</v>
      </c>
      <c r="N865" s="48">
        <f t="shared" si="97"/>
        <v>0</v>
      </c>
    </row>
    <row r="866" spans="1:14" x14ac:dyDescent="0.25">
      <c r="A866" s="52">
        <v>865</v>
      </c>
      <c r="B866" s="48" t="s">
        <v>2</v>
      </c>
      <c r="C866" s="48" t="s">
        <v>2</v>
      </c>
      <c r="D866" s="13" t="s">
        <v>2</v>
      </c>
      <c r="E866" s="133">
        <v>327000</v>
      </c>
      <c r="F866" s="49">
        <f t="shared" si="94"/>
        <v>0</v>
      </c>
      <c r="G866" s="49">
        <f t="shared" si="95"/>
        <v>865</v>
      </c>
      <c r="H866" s="48">
        <f t="shared" si="98"/>
        <v>109</v>
      </c>
      <c r="I866" s="50">
        <f>IF($D866="-",0,'STOCK ITEMS'!N896)</f>
        <v>0</v>
      </c>
      <c r="J866" s="50">
        <f>IF($D866="-",0,'STOCK ITEMS'!O896)</f>
        <v>0</v>
      </c>
      <c r="K866" s="50">
        <f>IF($D866="-",0,'STOCK ITEMS'!P896)</f>
        <v>0</v>
      </c>
      <c r="L866" s="51">
        <f>IF($D866="-",0,'STOCK ITEMS'!B896)</f>
        <v>0</v>
      </c>
      <c r="M866" s="48" t="str">
        <f t="shared" si="96"/>
        <v>-</v>
      </c>
      <c r="N866" s="48">
        <f t="shared" si="97"/>
        <v>0</v>
      </c>
    </row>
    <row r="867" spans="1:14" x14ac:dyDescent="0.25">
      <c r="A867" s="52">
        <v>866</v>
      </c>
      <c r="B867" s="48" t="s">
        <v>2</v>
      </c>
      <c r="C867" s="48" t="s">
        <v>2</v>
      </c>
      <c r="D867" s="13" t="s">
        <v>2</v>
      </c>
      <c r="E867" s="133">
        <v>324000</v>
      </c>
      <c r="F867" s="49">
        <f t="shared" si="94"/>
        <v>0</v>
      </c>
      <c r="G867" s="49">
        <f t="shared" si="95"/>
        <v>866</v>
      </c>
      <c r="H867" s="48">
        <f t="shared" si="98"/>
        <v>108</v>
      </c>
      <c r="I867" s="50">
        <f>IF($D867="-",0,'STOCK ITEMS'!N897)</f>
        <v>0</v>
      </c>
      <c r="J867" s="50">
        <f>IF($D867="-",0,'STOCK ITEMS'!O897)</f>
        <v>0</v>
      </c>
      <c r="K867" s="50">
        <f>IF($D867="-",0,'STOCK ITEMS'!P897)</f>
        <v>0</v>
      </c>
      <c r="L867" s="51">
        <f>IF($D867="-",0,'STOCK ITEMS'!B897)</f>
        <v>0</v>
      </c>
      <c r="M867" s="48" t="str">
        <f t="shared" si="96"/>
        <v>-</v>
      </c>
      <c r="N867" s="48">
        <f t="shared" si="97"/>
        <v>0</v>
      </c>
    </row>
    <row r="868" spans="1:14" x14ac:dyDescent="0.25">
      <c r="A868" s="52">
        <v>867</v>
      </c>
      <c r="B868" s="48" t="s">
        <v>2</v>
      </c>
      <c r="C868" s="48" t="s">
        <v>2</v>
      </c>
      <c r="D868" s="13" t="s">
        <v>2</v>
      </c>
      <c r="E868" s="133">
        <v>321000</v>
      </c>
      <c r="F868" s="49">
        <f t="shared" si="94"/>
        <v>0</v>
      </c>
      <c r="G868" s="49">
        <f t="shared" si="95"/>
        <v>867</v>
      </c>
      <c r="H868" s="48">
        <f t="shared" si="98"/>
        <v>107</v>
      </c>
      <c r="I868" s="50">
        <f>IF($D868="-",0,'STOCK ITEMS'!N898)</f>
        <v>0</v>
      </c>
      <c r="J868" s="50">
        <f>IF($D868="-",0,'STOCK ITEMS'!O898)</f>
        <v>0</v>
      </c>
      <c r="K868" s="50">
        <f>IF($D868="-",0,'STOCK ITEMS'!P898)</f>
        <v>0</v>
      </c>
      <c r="L868" s="51">
        <f>IF($D868="-",0,'STOCK ITEMS'!B898)</f>
        <v>0</v>
      </c>
      <c r="M868" s="48" t="str">
        <f t="shared" si="96"/>
        <v>-</v>
      </c>
      <c r="N868" s="48">
        <f t="shared" si="97"/>
        <v>0</v>
      </c>
    </row>
    <row r="869" spans="1:14" x14ac:dyDescent="0.25">
      <c r="A869" s="52">
        <v>868</v>
      </c>
      <c r="B869" s="48" t="s">
        <v>2</v>
      </c>
      <c r="C869" s="48" t="s">
        <v>2</v>
      </c>
      <c r="D869" s="13" t="s">
        <v>2</v>
      </c>
      <c r="E869" s="133">
        <v>318000</v>
      </c>
      <c r="F869" s="49">
        <f t="shared" si="94"/>
        <v>0</v>
      </c>
      <c r="G869" s="49">
        <f t="shared" si="95"/>
        <v>868</v>
      </c>
      <c r="H869" s="48">
        <f t="shared" si="98"/>
        <v>106</v>
      </c>
      <c r="I869" s="50">
        <f>IF($D869="-",0,'STOCK ITEMS'!N899)</f>
        <v>0</v>
      </c>
      <c r="J869" s="50">
        <f>IF($D869="-",0,'STOCK ITEMS'!O899)</f>
        <v>0</v>
      </c>
      <c r="K869" s="50">
        <f>IF($D869="-",0,'STOCK ITEMS'!P899)</f>
        <v>0</v>
      </c>
      <c r="L869" s="51">
        <f>IF($D869="-",0,'STOCK ITEMS'!B899)</f>
        <v>0</v>
      </c>
      <c r="M869" s="48" t="str">
        <f t="shared" si="96"/>
        <v>-</v>
      </c>
      <c r="N869" s="48">
        <f t="shared" si="97"/>
        <v>0</v>
      </c>
    </row>
    <row r="870" spans="1:14" x14ac:dyDescent="0.25">
      <c r="A870" s="52">
        <v>869</v>
      </c>
      <c r="B870" s="48" t="s">
        <v>2</v>
      </c>
      <c r="C870" s="48" t="s">
        <v>2</v>
      </c>
      <c r="D870" s="13" t="s">
        <v>2</v>
      </c>
      <c r="E870" s="133">
        <v>315000</v>
      </c>
      <c r="F870" s="49">
        <f t="shared" si="94"/>
        <v>0</v>
      </c>
      <c r="G870" s="49">
        <f t="shared" si="95"/>
        <v>869</v>
      </c>
      <c r="H870" s="48">
        <f t="shared" si="98"/>
        <v>105</v>
      </c>
      <c r="I870" s="50">
        <f>IF($D870="-",0,'STOCK ITEMS'!N900)</f>
        <v>0</v>
      </c>
      <c r="J870" s="50">
        <f>IF($D870="-",0,'STOCK ITEMS'!O900)</f>
        <v>0</v>
      </c>
      <c r="K870" s="50">
        <f>IF($D870="-",0,'STOCK ITEMS'!P900)</f>
        <v>0</v>
      </c>
      <c r="L870" s="51">
        <f>IF($D870="-",0,'STOCK ITEMS'!B900)</f>
        <v>0</v>
      </c>
      <c r="M870" s="48" t="str">
        <f t="shared" si="96"/>
        <v>-</v>
      </c>
      <c r="N870" s="48">
        <f t="shared" si="97"/>
        <v>0</v>
      </c>
    </row>
    <row r="871" spans="1:14" x14ac:dyDescent="0.25">
      <c r="A871" s="52">
        <v>870</v>
      </c>
      <c r="B871" s="48" t="s">
        <v>2</v>
      </c>
      <c r="C871" s="48" t="s">
        <v>2</v>
      </c>
      <c r="D871" s="13" t="s">
        <v>2</v>
      </c>
      <c r="E871" s="133">
        <v>312000</v>
      </c>
      <c r="F871" s="49">
        <f t="shared" si="94"/>
        <v>0</v>
      </c>
      <c r="G871" s="49">
        <f t="shared" si="95"/>
        <v>870</v>
      </c>
      <c r="H871" s="48">
        <f t="shared" si="98"/>
        <v>104</v>
      </c>
      <c r="I871" s="50">
        <f>IF($D871="-",0,'STOCK ITEMS'!N901)</f>
        <v>0</v>
      </c>
      <c r="J871" s="50">
        <f>IF($D871="-",0,'STOCK ITEMS'!O901)</f>
        <v>0</v>
      </c>
      <c r="K871" s="50">
        <f>IF($D871="-",0,'STOCK ITEMS'!P901)</f>
        <v>0</v>
      </c>
      <c r="L871" s="51">
        <f>IF($D871="-",0,'STOCK ITEMS'!B901)</f>
        <v>0</v>
      </c>
      <c r="M871" s="48" t="str">
        <f t="shared" si="96"/>
        <v>-</v>
      </c>
      <c r="N871" s="48">
        <f t="shared" si="97"/>
        <v>0</v>
      </c>
    </row>
    <row r="872" spans="1:14" x14ac:dyDescent="0.25">
      <c r="A872" s="52">
        <v>871</v>
      </c>
      <c r="B872" s="48" t="s">
        <v>2</v>
      </c>
      <c r="C872" s="48" t="s">
        <v>2</v>
      </c>
      <c r="D872" s="13" t="s">
        <v>2</v>
      </c>
      <c r="E872" s="133">
        <v>309000</v>
      </c>
      <c r="F872" s="49">
        <f t="shared" si="94"/>
        <v>0</v>
      </c>
      <c r="G872" s="49">
        <f t="shared" si="95"/>
        <v>871</v>
      </c>
      <c r="H872" s="48">
        <f t="shared" si="98"/>
        <v>103</v>
      </c>
      <c r="I872" s="50">
        <f>IF($D872="-",0,'STOCK ITEMS'!N902)</f>
        <v>0</v>
      </c>
      <c r="J872" s="50">
        <f>IF($D872="-",0,'STOCK ITEMS'!O902)</f>
        <v>0</v>
      </c>
      <c r="K872" s="50">
        <f>IF($D872="-",0,'STOCK ITEMS'!P902)</f>
        <v>0</v>
      </c>
      <c r="L872" s="51">
        <f>IF($D872="-",0,'STOCK ITEMS'!B902)</f>
        <v>0</v>
      </c>
      <c r="M872" s="48" t="str">
        <f t="shared" si="96"/>
        <v>-</v>
      </c>
      <c r="N872" s="48">
        <f t="shared" si="97"/>
        <v>0</v>
      </c>
    </row>
    <row r="873" spans="1:14" x14ac:dyDescent="0.25">
      <c r="A873" s="52">
        <v>872</v>
      </c>
      <c r="B873" s="48" t="s">
        <v>2</v>
      </c>
      <c r="C873" s="48" t="s">
        <v>2</v>
      </c>
      <c r="D873" s="13" t="s">
        <v>2</v>
      </c>
      <c r="E873" s="133">
        <v>306000</v>
      </c>
      <c r="F873" s="49">
        <f t="shared" si="94"/>
        <v>0</v>
      </c>
      <c r="G873" s="49">
        <f t="shared" si="95"/>
        <v>872</v>
      </c>
      <c r="H873" s="48">
        <f t="shared" si="98"/>
        <v>102</v>
      </c>
      <c r="I873" s="50">
        <f>IF($D873="-",0,'STOCK ITEMS'!N903)</f>
        <v>0</v>
      </c>
      <c r="J873" s="50">
        <f>IF($D873="-",0,'STOCK ITEMS'!O903)</f>
        <v>0</v>
      </c>
      <c r="K873" s="50">
        <f>IF($D873="-",0,'STOCK ITEMS'!P903)</f>
        <v>0</v>
      </c>
      <c r="L873" s="51">
        <f>IF($D873="-",0,'STOCK ITEMS'!B903)</f>
        <v>0</v>
      </c>
      <c r="M873" s="48" t="str">
        <f t="shared" si="96"/>
        <v>-</v>
      </c>
      <c r="N873" s="48">
        <f t="shared" si="97"/>
        <v>0</v>
      </c>
    </row>
    <row r="874" spans="1:14" x14ac:dyDescent="0.25">
      <c r="A874" s="52">
        <v>873</v>
      </c>
      <c r="B874" s="48" t="s">
        <v>2</v>
      </c>
      <c r="C874" s="48" t="s">
        <v>2</v>
      </c>
      <c r="D874" s="13" t="s">
        <v>2</v>
      </c>
      <c r="E874" s="133">
        <v>303000</v>
      </c>
      <c r="F874" s="49">
        <f t="shared" si="94"/>
        <v>0</v>
      </c>
      <c r="G874" s="49">
        <f t="shared" si="95"/>
        <v>873</v>
      </c>
      <c r="H874" s="48">
        <f t="shared" si="98"/>
        <v>101</v>
      </c>
      <c r="I874" s="50">
        <f>IF($D874="-",0,'STOCK ITEMS'!N904)</f>
        <v>0</v>
      </c>
      <c r="J874" s="50">
        <f>IF($D874="-",0,'STOCK ITEMS'!O904)</f>
        <v>0</v>
      </c>
      <c r="K874" s="50">
        <f>IF($D874="-",0,'STOCK ITEMS'!P904)</f>
        <v>0</v>
      </c>
      <c r="L874" s="51">
        <f>IF($D874="-",0,'STOCK ITEMS'!B904)</f>
        <v>0</v>
      </c>
      <c r="M874" s="48" t="str">
        <f t="shared" si="96"/>
        <v>-</v>
      </c>
      <c r="N874" s="48">
        <f t="shared" si="97"/>
        <v>0</v>
      </c>
    </row>
    <row r="875" spans="1:14" x14ac:dyDescent="0.25">
      <c r="A875" s="52">
        <v>874</v>
      </c>
      <c r="B875" s="48" t="s">
        <v>2</v>
      </c>
      <c r="C875" s="48" t="s">
        <v>2</v>
      </c>
      <c r="D875" s="13" t="s">
        <v>2</v>
      </c>
      <c r="E875" s="133">
        <v>300000</v>
      </c>
      <c r="F875" s="49">
        <f t="shared" si="94"/>
        <v>0</v>
      </c>
      <c r="G875" s="49">
        <f t="shared" si="95"/>
        <v>874</v>
      </c>
      <c r="H875" s="48">
        <f t="shared" si="98"/>
        <v>100</v>
      </c>
      <c r="I875" s="50">
        <f>IF($D875="-",0,'STOCK ITEMS'!N905)</f>
        <v>0</v>
      </c>
      <c r="J875" s="50">
        <f>IF($D875="-",0,'STOCK ITEMS'!O905)</f>
        <v>0</v>
      </c>
      <c r="K875" s="50">
        <f>IF($D875="-",0,'STOCK ITEMS'!P905)</f>
        <v>0</v>
      </c>
      <c r="L875" s="51">
        <f>IF($D875="-",0,'STOCK ITEMS'!B905)</f>
        <v>0</v>
      </c>
      <c r="M875" s="48" t="str">
        <f t="shared" si="96"/>
        <v>-</v>
      </c>
      <c r="N875" s="48">
        <f t="shared" si="97"/>
        <v>0</v>
      </c>
    </row>
    <row r="876" spans="1:14" x14ac:dyDescent="0.25">
      <c r="A876" s="52">
        <v>875</v>
      </c>
      <c r="B876" s="48" t="s">
        <v>2</v>
      </c>
      <c r="C876" s="48" t="s">
        <v>2</v>
      </c>
      <c r="D876" s="13" t="s">
        <v>2</v>
      </c>
      <c r="E876" s="133">
        <v>297000</v>
      </c>
      <c r="F876" s="49">
        <f t="shared" si="94"/>
        <v>0</v>
      </c>
      <c r="G876" s="49">
        <f t="shared" si="95"/>
        <v>875</v>
      </c>
      <c r="H876" s="48">
        <f t="shared" si="98"/>
        <v>99</v>
      </c>
      <c r="I876" s="50">
        <f>IF($D876="-",0,'STOCK ITEMS'!N906)</f>
        <v>0</v>
      </c>
      <c r="J876" s="50">
        <f>IF($D876="-",0,'STOCK ITEMS'!O906)</f>
        <v>0</v>
      </c>
      <c r="K876" s="50">
        <f>IF($D876="-",0,'STOCK ITEMS'!P906)</f>
        <v>0</v>
      </c>
      <c r="L876" s="51">
        <f>IF($D876="-",0,'STOCK ITEMS'!B906)</f>
        <v>0</v>
      </c>
      <c r="M876" s="48" t="str">
        <f t="shared" si="96"/>
        <v>-</v>
      </c>
      <c r="N876" s="48">
        <f t="shared" si="97"/>
        <v>0</v>
      </c>
    </row>
    <row r="877" spans="1:14" x14ac:dyDescent="0.25">
      <c r="A877" s="52">
        <v>876</v>
      </c>
      <c r="B877" s="48" t="s">
        <v>2</v>
      </c>
      <c r="C877" s="48" t="s">
        <v>2</v>
      </c>
      <c r="D877" s="13" t="s">
        <v>2</v>
      </c>
      <c r="E877" s="133">
        <v>294000</v>
      </c>
      <c r="F877" s="49">
        <f t="shared" si="94"/>
        <v>0</v>
      </c>
      <c r="G877" s="49">
        <f t="shared" si="95"/>
        <v>876</v>
      </c>
      <c r="H877" s="48">
        <f t="shared" si="98"/>
        <v>98</v>
      </c>
      <c r="I877" s="50">
        <f>IF($D877="-",0,'STOCK ITEMS'!N907)</f>
        <v>0</v>
      </c>
      <c r="J877" s="50">
        <f>IF($D877="-",0,'STOCK ITEMS'!O907)</f>
        <v>0</v>
      </c>
      <c r="K877" s="50">
        <f>IF($D877="-",0,'STOCK ITEMS'!P907)</f>
        <v>0</v>
      </c>
      <c r="L877" s="51">
        <f>IF($D877="-",0,'STOCK ITEMS'!B907)</f>
        <v>0</v>
      </c>
      <c r="M877" s="48" t="str">
        <f t="shared" si="96"/>
        <v>-</v>
      </c>
      <c r="N877" s="48">
        <f t="shared" si="97"/>
        <v>0</v>
      </c>
    </row>
    <row r="878" spans="1:14" x14ac:dyDescent="0.25">
      <c r="A878" s="52">
        <v>877</v>
      </c>
      <c r="B878" s="48" t="s">
        <v>2</v>
      </c>
      <c r="C878" s="48" t="s">
        <v>2</v>
      </c>
      <c r="D878" s="13" t="s">
        <v>2</v>
      </c>
      <c r="E878" s="133">
        <v>291000</v>
      </c>
      <c r="F878" s="49">
        <f t="shared" si="94"/>
        <v>0</v>
      </c>
      <c r="G878" s="49">
        <f t="shared" si="95"/>
        <v>877</v>
      </c>
      <c r="H878" s="48">
        <f t="shared" si="98"/>
        <v>97</v>
      </c>
      <c r="I878" s="50">
        <f>IF($D878="-",0,'STOCK ITEMS'!N908)</f>
        <v>0</v>
      </c>
      <c r="J878" s="50">
        <f>IF($D878="-",0,'STOCK ITEMS'!O908)</f>
        <v>0</v>
      </c>
      <c r="K878" s="50">
        <f>IF($D878="-",0,'STOCK ITEMS'!P908)</f>
        <v>0</v>
      </c>
      <c r="L878" s="51">
        <f>IF($D878="-",0,'STOCK ITEMS'!B908)</f>
        <v>0</v>
      </c>
      <c r="M878" s="48" t="str">
        <f t="shared" si="96"/>
        <v>-</v>
      </c>
      <c r="N878" s="48">
        <f t="shared" si="97"/>
        <v>0</v>
      </c>
    </row>
    <row r="879" spans="1:14" x14ac:dyDescent="0.25">
      <c r="A879" s="52">
        <v>878</v>
      </c>
      <c r="B879" s="48" t="s">
        <v>2</v>
      </c>
      <c r="C879" s="48" t="s">
        <v>2</v>
      </c>
      <c r="D879" s="13" t="s">
        <v>2</v>
      </c>
      <c r="E879" s="133">
        <v>288000</v>
      </c>
      <c r="F879" s="49">
        <f t="shared" si="94"/>
        <v>0</v>
      </c>
      <c r="G879" s="49">
        <f t="shared" si="95"/>
        <v>878</v>
      </c>
      <c r="H879" s="48">
        <f t="shared" si="98"/>
        <v>96</v>
      </c>
      <c r="I879" s="50">
        <f>IF($D879="-",0,'STOCK ITEMS'!N909)</f>
        <v>0</v>
      </c>
      <c r="J879" s="50">
        <f>IF($D879="-",0,'STOCK ITEMS'!O909)</f>
        <v>0</v>
      </c>
      <c r="K879" s="50">
        <f>IF($D879="-",0,'STOCK ITEMS'!P909)</f>
        <v>0</v>
      </c>
      <c r="L879" s="51">
        <f>IF($D879="-",0,'STOCK ITEMS'!B909)</f>
        <v>0</v>
      </c>
      <c r="M879" s="48" t="str">
        <f t="shared" si="96"/>
        <v>-</v>
      </c>
      <c r="N879" s="48">
        <f t="shared" si="97"/>
        <v>0</v>
      </c>
    </row>
    <row r="880" spans="1:14" x14ac:dyDescent="0.25">
      <c r="A880" s="52">
        <v>879</v>
      </c>
      <c r="B880" s="48" t="s">
        <v>2</v>
      </c>
      <c r="C880" s="48" t="s">
        <v>2</v>
      </c>
      <c r="D880" s="13" t="s">
        <v>2</v>
      </c>
      <c r="E880" s="133">
        <v>285000</v>
      </c>
      <c r="F880" s="49">
        <f t="shared" si="94"/>
        <v>0</v>
      </c>
      <c r="G880" s="49">
        <f t="shared" si="95"/>
        <v>879</v>
      </c>
      <c r="H880" s="48">
        <f t="shared" si="98"/>
        <v>95</v>
      </c>
      <c r="I880" s="50">
        <f>IF($D880="-",0,'STOCK ITEMS'!N910)</f>
        <v>0</v>
      </c>
      <c r="J880" s="50">
        <f>IF($D880="-",0,'STOCK ITEMS'!O910)</f>
        <v>0</v>
      </c>
      <c r="K880" s="50">
        <f>IF($D880="-",0,'STOCK ITEMS'!P910)</f>
        <v>0</v>
      </c>
      <c r="L880" s="51">
        <f>IF($D880="-",0,'STOCK ITEMS'!B910)</f>
        <v>0</v>
      </c>
      <c r="M880" s="48" t="str">
        <f t="shared" si="96"/>
        <v>-</v>
      </c>
      <c r="N880" s="48">
        <f t="shared" si="97"/>
        <v>0</v>
      </c>
    </row>
    <row r="881" spans="1:14" x14ac:dyDescent="0.25">
      <c r="A881" s="52">
        <v>880</v>
      </c>
      <c r="B881" s="48" t="s">
        <v>2</v>
      </c>
      <c r="C881" s="48" t="s">
        <v>2</v>
      </c>
      <c r="D881" s="13" t="s">
        <v>2</v>
      </c>
      <c r="E881" s="133">
        <v>282000</v>
      </c>
      <c r="F881" s="49">
        <f t="shared" si="94"/>
        <v>0</v>
      </c>
      <c r="G881" s="49">
        <f t="shared" si="95"/>
        <v>880</v>
      </c>
      <c r="H881" s="48">
        <f t="shared" si="98"/>
        <v>94</v>
      </c>
      <c r="I881" s="50">
        <f>IF($D881="-",0,'STOCK ITEMS'!N911)</f>
        <v>0</v>
      </c>
      <c r="J881" s="50">
        <f>IF($D881="-",0,'STOCK ITEMS'!O911)</f>
        <v>0</v>
      </c>
      <c r="K881" s="50">
        <f>IF($D881="-",0,'STOCK ITEMS'!P911)</f>
        <v>0</v>
      </c>
      <c r="L881" s="51">
        <f>IF($D881="-",0,'STOCK ITEMS'!B911)</f>
        <v>0</v>
      </c>
      <c r="M881" s="48" t="str">
        <f t="shared" si="96"/>
        <v>-</v>
      </c>
      <c r="N881" s="48">
        <f t="shared" si="97"/>
        <v>0</v>
      </c>
    </row>
    <row r="882" spans="1:14" x14ac:dyDescent="0.25">
      <c r="A882" s="52">
        <v>881</v>
      </c>
      <c r="B882" s="48" t="s">
        <v>2</v>
      </c>
      <c r="C882" s="48" t="s">
        <v>2</v>
      </c>
      <c r="D882" s="13" t="s">
        <v>2</v>
      </c>
      <c r="E882" s="133">
        <v>279000</v>
      </c>
      <c r="F882" s="49">
        <f t="shared" si="94"/>
        <v>0</v>
      </c>
      <c r="G882" s="49">
        <f t="shared" si="95"/>
        <v>881</v>
      </c>
      <c r="H882" s="48">
        <f t="shared" si="98"/>
        <v>93</v>
      </c>
      <c r="I882" s="50">
        <f>IF($D882="-",0,'STOCK ITEMS'!N912)</f>
        <v>0</v>
      </c>
      <c r="J882" s="50">
        <f>IF($D882="-",0,'STOCK ITEMS'!O912)</f>
        <v>0</v>
      </c>
      <c r="K882" s="50">
        <f>IF($D882="-",0,'STOCK ITEMS'!P912)</f>
        <v>0</v>
      </c>
      <c r="L882" s="51">
        <f>IF($D882="-",0,'STOCK ITEMS'!B912)</f>
        <v>0</v>
      </c>
      <c r="M882" s="48" t="str">
        <f t="shared" si="96"/>
        <v>-</v>
      </c>
      <c r="N882" s="48">
        <f t="shared" si="97"/>
        <v>0</v>
      </c>
    </row>
    <row r="883" spans="1:14" x14ac:dyDescent="0.25">
      <c r="A883" s="52">
        <v>882</v>
      </c>
      <c r="B883" s="48" t="s">
        <v>2</v>
      </c>
      <c r="C883" s="48" t="s">
        <v>2</v>
      </c>
      <c r="D883" s="13" t="s">
        <v>2</v>
      </c>
      <c r="E883" s="133">
        <v>276000</v>
      </c>
      <c r="F883" s="49">
        <f t="shared" si="94"/>
        <v>0</v>
      </c>
      <c r="G883" s="49">
        <f t="shared" si="95"/>
        <v>882</v>
      </c>
      <c r="H883" s="48">
        <f t="shared" si="98"/>
        <v>92</v>
      </c>
      <c r="I883" s="50">
        <f>IF($D883="-",0,'STOCK ITEMS'!N913)</f>
        <v>0</v>
      </c>
      <c r="J883" s="50">
        <f>IF($D883="-",0,'STOCK ITEMS'!O913)</f>
        <v>0</v>
      </c>
      <c r="K883" s="50">
        <f>IF($D883="-",0,'STOCK ITEMS'!P913)</f>
        <v>0</v>
      </c>
      <c r="L883" s="51">
        <f>IF($D883="-",0,'STOCK ITEMS'!B913)</f>
        <v>0</v>
      </c>
      <c r="M883" s="48" t="str">
        <f t="shared" si="96"/>
        <v>-</v>
      </c>
      <c r="N883" s="48">
        <f t="shared" si="97"/>
        <v>0</v>
      </c>
    </row>
    <row r="884" spans="1:14" x14ac:dyDescent="0.25">
      <c r="A884" s="52">
        <v>883</v>
      </c>
      <c r="B884" s="48" t="s">
        <v>2</v>
      </c>
      <c r="C884" s="48" t="s">
        <v>2</v>
      </c>
      <c r="D884" s="13" t="s">
        <v>2</v>
      </c>
      <c r="E884" s="133">
        <v>273000</v>
      </c>
      <c r="F884" s="49">
        <f t="shared" ref="F884:F947" si="99">IF(D884="-",0,E884)</f>
        <v>0</v>
      </c>
      <c r="G884" s="49">
        <f t="shared" ref="G884:G947" si="100">F884+A884</f>
        <v>883</v>
      </c>
      <c r="H884" s="48">
        <f t="shared" si="98"/>
        <v>91</v>
      </c>
      <c r="I884" s="50">
        <f>IF($D884="-",0,'STOCK ITEMS'!N914)</f>
        <v>0</v>
      </c>
      <c r="J884" s="50">
        <f>IF($D884="-",0,'STOCK ITEMS'!O914)</f>
        <v>0</v>
      </c>
      <c r="K884" s="50">
        <f>IF($D884="-",0,'STOCK ITEMS'!P914)</f>
        <v>0</v>
      </c>
      <c r="L884" s="51">
        <f>IF($D884="-",0,'STOCK ITEMS'!B914)</f>
        <v>0</v>
      </c>
      <c r="M884" s="48" t="str">
        <f t="shared" ref="M884:M947" si="101">D884</f>
        <v>-</v>
      </c>
      <c r="N884" s="48">
        <f t="shared" ref="N884:N947" si="102">IF(L884&lt;1,0,J884/I884)</f>
        <v>0</v>
      </c>
    </row>
    <row r="885" spans="1:14" x14ac:dyDescent="0.25">
      <c r="A885" s="52">
        <v>884</v>
      </c>
      <c r="B885" s="48" t="s">
        <v>2</v>
      </c>
      <c r="C885" s="48" t="s">
        <v>2</v>
      </c>
      <c r="D885" s="13" t="s">
        <v>2</v>
      </c>
      <c r="E885" s="133">
        <v>270000</v>
      </c>
      <c r="F885" s="49">
        <f t="shared" si="99"/>
        <v>0</v>
      </c>
      <c r="G885" s="49">
        <f t="shared" si="100"/>
        <v>884</v>
      </c>
      <c r="H885" s="48">
        <f t="shared" si="98"/>
        <v>90</v>
      </c>
      <c r="I885" s="50">
        <f>IF($D885="-",0,'STOCK ITEMS'!N915)</f>
        <v>0</v>
      </c>
      <c r="J885" s="50">
        <f>IF($D885="-",0,'STOCK ITEMS'!O915)</f>
        <v>0</v>
      </c>
      <c r="K885" s="50">
        <f>IF($D885="-",0,'STOCK ITEMS'!P915)</f>
        <v>0</v>
      </c>
      <c r="L885" s="51">
        <f>IF($D885="-",0,'STOCK ITEMS'!B915)</f>
        <v>0</v>
      </c>
      <c r="M885" s="48" t="str">
        <f t="shared" si="101"/>
        <v>-</v>
      </c>
      <c r="N885" s="48">
        <f t="shared" si="102"/>
        <v>0</v>
      </c>
    </row>
    <row r="886" spans="1:14" x14ac:dyDescent="0.25">
      <c r="A886" s="52">
        <v>885</v>
      </c>
      <c r="B886" s="48" t="s">
        <v>2</v>
      </c>
      <c r="C886" s="48" t="s">
        <v>2</v>
      </c>
      <c r="D886" s="13" t="s">
        <v>2</v>
      </c>
      <c r="E886" s="133">
        <v>267000</v>
      </c>
      <c r="F886" s="49">
        <f t="shared" si="99"/>
        <v>0</v>
      </c>
      <c r="G886" s="49">
        <f t="shared" si="100"/>
        <v>885</v>
      </c>
      <c r="H886" s="48">
        <f t="shared" si="98"/>
        <v>89</v>
      </c>
      <c r="I886" s="50">
        <f>IF($D886="-",0,'STOCK ITEMS'!N916)</f>
        <v>0</v>
      </c>
      <c r="J886" s="50">
        <f>IF($D886="-",0,'STOCK ITEMS'!O916)</f>
        <v>0</v>
      </c>
      <c r="K886" s="50">
        <f>IF($D886="-",0,'STOCK ITEMS'!P916)</f>
        <v>0</v>
      </c>
      <c r="L886" s="51">
        <f>IF($D886="-",0,'STOCK ITEMS'!B916)</f>
        <v>0</v>
      </c>
      <c r="M886" s="48" t="str">
        <f t="shared" si="101"/>
        <v>-</v>
      </c>
      <c r="N886" s="48">
        <f t="shared" si="102"/>
        <v>0</v>
      </c>
    </row>
    <row r="887" spans="1:14" x14ac:dyDescent="0.25">
      <c r="A887" s="52">
        <v>886</v>
      </c>
      <c r="B887" s="48" t="s">
        <v>2</v>
      </c>
      <c r="C887" s="48" t="s">
        <v>2</v>
      </c>
      <c r="D887" s="13" t="s">
        <v>2</v>
      </c>
      <c r="E887" s="133">
        <v>264000</v>
      </c>
      <c r="F887" s="49">
        <f t="shared" si="99"/>
        <v>0</v>
      </c>
      <c r="G887" s="49">
        <f t="shared" si="100"/>
        <v>886</v>
      </c>
      <c r="H887" s="48">
        <f t="shared" si="98"/>
        <v>88</v>
      </c>
      <c r="I887" s="50">
        <f>IF($D887="-",0,'STOCK ITEMS'!N917)</f>
        <v>0</v>
      </c>
      <c r="J887" s="50">
        <f>IF($D887="-",0,'STOCK ITEMS'!O917)</f>
        <v>0</v>
      </c>
      <c r="K887" s="50">
        <f>IF($D887="-",0,'STOCK ITEMS'!P917)</f>
        <v>0</v>
      </c>
      <c r="L887" s="51">
        <f>IF($D887="-",0,'STOCK ITEMS'!B917)</f>
        <v>0</v>
      </c>
      <c r="M887" s="48" t="str">
        <f t="shared" si="101"/>
        <v>-</v>
      </c>
      <c r="N887" s="48">
        <f t="shared" si="102"/>
        <v>0</v>
      </c>
    </row>
    <row r="888" spans="1:14" x14ac:dyDescent="0.25">
      <c r="A888" s="52">
        <v>887</v>
      </c>
      <c r="B888" s="48" t="s">
        <v>2</v>
      </c>
      <c r="C888" s="48" t="s">
        <v>2</v>
      </c>
      <c r="D888" s="13" t="s">
        <v>2</v>
      </c>
      <c r="E888" s="133">
        <v>261000</v>
      </c>
      <c r="F888" s="49">
        <f t="shared" si="99"/>
        <v>0</v>
      </c>
      <c r="G888" s="49">
        <f t="shared" si="100"/>
        <v>887</v>
      </c>
      <c r="H888" s="48">
        <f t="shared" si="98"/>
        <v>87</v>
      </c>
      <c r="I888" s="50">
        <f>IF($D888="-",0,'STOCK ITEMS'!N918)</f>
        <v>0</v>
      </c>
      <c r="J888" s="50">
        <f>IF($D888="-",0,'STOCK ITEMS'!O918)</f>
        <v>0</v>
      </c>
      <c r="K888" s="50">
        <f>IF($D888="-",0,'STOCK ITEMS'!P918)</f>
        <v>0</v>
      </c>
      <c r="L888" s="51">
        <f>IF($D888="-",0,'STOCK ITEMS'!B918)</f>
        <v>0</v>
      </c>
      <c r="M888" s="48" t="str">
        <f t="shared" si="101"/>
        <v>-</v>
      </c>
      <c r="N888" s="48">
        <f t="shared" si="102"/>
        <v>0</v>
      </c>
    </row>
    <row r="889" spans="1:14" x14ac:dyDescent="0.25">
      <c r="A889" s="52">
        <v>888</v>
      </c>
      <c r="B889" s="48" t="s">
        <v>2</v>
      </c>
      <c r="C889" s="48" t="s">
        <v>2</v>
      </c>
      <c r="D889" s="13" t="s">
        <v>2</v>
      </c>
      <c r="E889" s="133">
        <v>258000</v>
      </c>
      <c r="F889" s="49">
        <f t="shared" si="99"/>
        <v>0</v>
      </c>
      <c r="G889" s="49">
        <f t="shared" si="100"/>
        <v>888</v>
      </c>
      <c r="H889" s="48">
        <f t="shared" si="98"/>
        <v>86</v>
      </c>
      <c r="I889" s="50">
        <f>IF($D889="-",0,'STOCK ITEMS'!N919)</f>
        <v>0</v>
      </c>
      <c r="J889" s="50">
        <f>IF($D889="-",0,'STOCK ITEMS'!O919)</f>
        <v>0</v>
      </c>
      <c r="K889" s="50">
        <f>IF($D889="-",0,'STOCK ITEMS'!P919)</f>
        <v>0</v>
      </c>
      <c r="L889" s="51">
        <f>IF($D889="-",0,'STOCK ITEMS'!B919)</f>
        <v>0</v>
      </c>
      <c r="M889" s="48" t="str">
        <f t="shared" si="101"/>
        <v>-</v>
      </c>
      <c r="N889" s="48">
        <f t="shared" si="102"/>
        <v>0</v>
      </c>
    </row>
    <row r="890" spans="1:14" x14ac:dyDescent="0.25">
      <c r="A890" s="52">
        <v>889</v>
      </c>
      <c r="B890" s="48" t="s">
        <v>2</v>
      </c>
      <c r="C890" s="48" t="s">
        <v>2</v>
      </c>
      <c r="D890" s="13" t="s">
        <v>2</v>
      </c>
      <c r="E890" s="133">
        <v>255000</v>
      </c>
      <c r="F890" s="49">
        <f t="shared" si="99"/>
        <v>0</v>
      </c>
      <c r="G890" s="49">
        <f t="shared" si="100"/>
        <v>889</v>
      </c>
      <c r="H890" s="48">
        <f t="shared" si="98"/>
        <v>85</v>
      </c>
      <c r="I890" s="50">
        <f>IF($D890="-",0,'STOCK ITEMS'!N920)</f>
        <v>0</v>
      </c>
      <c r="J890" s="50">
        <f>IF($D890="-",0,'STOCK ITEMS'!O920)</f>
        <v>0</v>
      </c>
      <c r="K890" s="50">
        <f>IF($D890="-",0,'STOCK ITEMS'!P920)</f>
        <v>0</v>
      </c>
      <c r="L890" s="51">
        <f>IF($D890="-",0,'STOCK ITEMS'!B920)</f>
        <v>0</v>
      </c>
      <c r="M890" s="48" t="str">
        <f t="shared" si="101"/>
        <v>-</v>
      </c>
      <c r="N890" s="48">
        <f t="shared" si="102"/>
        <v>0</v>
      </c>
    </row>
    <row r="891" spans="1:14" x14ac:dyDescent="0.25">
      <c r="A891" s="52">
        <v>890</v>
      </c>
      <c r="B891" s="48" t="s">
        <v>2</v>
      </c>
      <c r="C891" s="48" t="s">
        <v>2</v>
      </c>
      <c r="D891" s="13" t="s">
        <v>2</v>
      </c>
      <c r="E891" s="133">
        <v>252000</v>
      </c>
      <c r="F891" s="49">
        <f t="shared" si="99"/>
        <v>0</v>
      </c>
      <c r="G891" s="49">
        <f t="shared" si="100"/>
        <v>890</v>
      </c>
      <c r="H891" s="48">
        <f t="shared" si="98"/>
        <v>84</v>
      </c>
      <c r="I891" s="50">
        <f>IF($D891="-",0,'STOCK ITEMS'!N921)</f>
        <v>0</v>
      </c>
      <c r="J891" s="50">
        <f>IF($D891="-",0,'STOCK ITEMS'!O921)</f>
        <v>0</v>
      </c>
      <c r="K891" s="50">
        <f>IF($D891="-",0,'STOCK ITEMS'!P921)</f>
        <v>0</v>
      </c>
      <c r="L891" s="51">
        <f>IF($D891="-",0,'STOCK ITEMS'!B921)</f>
        <v>0</v>
      </c>
      <c r="M891" s="48" t="str">
        <f t="shared" si="101"/>
        <v>-</v>
      </c>
      <c r="N891" s="48">
        <f t="shared" si="102"/>
        <v>0</v>
      </c>
    </row>
    <row r="892" spans="1:14" x14ac:dyDescent="0.25">
      <c r="A892" s="52">
        <v>891</v>
      </c>
      <c r="B892" s="48" t="s">
        <v>2</v>
      </c>
      <c r="C892" s="48" t="s">
        <v>2</v>
      </c>
      <c r="D892" s="13" t="s">
        <v>2</v>
      </c>
      <c r="E892" s="133">
        <v>249000</v>
      </c>
      <c r="F892" s="49">
        <f t="shared" si="99"/>
        <v>0</v>
      </c>
      <c r="G892" s="49">
        <f t="shared" si="100"/>
        <v>891</v>
      </c>
      <c r="H892" s="48">
        <f t="shared" si="98"/>
        <v>83</v>
      </c>
      <c r="I892" s="50">
        <f>IF($D892="-",0,'STOCK ITEMS'!N922)</f>
        <v>0</v>
      </c>
      <c r="J892" s="50">
        <f>IF($D892="-",0,'STOCK ITEMS'!O922)</f>
        <v>0</v>
      </c>
      <c r="K892" s="50">
        <f>IF($D892="-",0,'STOCK ITEMS'!P922)</f>
        <v>0</v>
      </c>
      <c r="L892" s="51">
        <f>IF($D892="-",0,'STOCK ITEMS'!B922)</f>
        <v>0</v>
      </c>
      <c r="M892" s="48" t="str">
        <f t="shared" si="101"/>
        <v>-</v>
      </c>
      <c r="N892" s="48">
        <f t="shared" si="102"/>
        <v>0</v>
      </c>
    </row>
    <row r="893" spans="1:14" x14ac:dyDescent="0.25">
      <c r="A893" s="52">
        <v>892</v>
      </c>
      <c r="B893" s="48" t="s">
        <v>2</v>
      </c>
      <c r="C893" s="48" t="s">
        <v>2</v>
      </c>
      <c r="D893" s="13" t="s">
        <v>2</v>
      </c>
      <c r="E893" s="133">
        <v>246000</v>
      </c>
      <c r="F893" s="49">
        <f t="shared" si="99"/>
        <v>0</v>
      </c>
      <c r="G893" s="49">
        <f t="shared" si="100"/>
        <v>892</v>
      </c>
      <c r="H893" s="48">
        <f t="shared" si="98"/>
        <v>82</v>
      </c>
      <c r="I893" s="50">
        <f>IF($D893="-",0,'STOCK ITEMS'!N923)</f>
        <v>0</v>
      </c>
      <c r="J893" s="50">
        <f>IF($D893="-",0,'STOCK ITEMS'!O923)</f>
        <v>0</v>
      </c>
      <c r="K893" s="50">
        <f>IF($D893="-",0,'STOCK ITEMS'!P923)</f>
        <v>0</v>
      </c>
      <c r="L893" s="51">
        <f>IF($D893="-",0,'STOCK ITEMS'!B923)</f>
        <v>0</v>
      </c>
      <c r="M893" s="48" t="str">
        <f t="shared" si="101"/>
        <v>-</v>
      </c>
      <c r="N893" s="48">
        <f t="shared" si="102"/>
        <v>0</v>
      </c>
    </row>
    <row r="894" spans="1:14" x14ac:dyDescent="0.25">
      <c r="A894" s="52">
        <v>893</v>
      </c>
      <c r="B894" s="48" t="s">
        <v>2</v>
      </c>
      <c r="C894" s="48" t="s">
        <v>2</v>
      </c>
      <c r="D894" s="13" t="s">
        <v>2</v>
      </c>
      <c r="E894" s="133">
        <v>243000</v>
      </c>
      <c r="F894" s="49">
        <f t="shared" si="99"/>
        <v>0</v>
      </c>
      <c r="G894" s="49">
        <f t="shared" si="100"/>
        <v>893</v>
      </c>
      <c r="H894" s="48">
        <f t="shared" si="98"/>
        <v>81</v>
      </c>
      <c r="I894" s="50">
        <f>IF($D894="-",0,'STOCK ITEMS'!N924)</f>
        <v>0</v>
      </c>
      <c r="J894" s="50">
        <f>IF($D894="-",0,'STOCK ITEMS'!O924)</f>
        <v>0</v>
      </c>
      <c r="K894" s="50">
        <f>IF($D894="-",0,'STOCK ITEMS'!P924)</f>
        <v>0</v>
      </c>
      <c r="L894" s="51">
        <f>IF($D894="-",0,'STOCK ITEMS'!B924)</f>
        <v>0</v>
      </c>
      <c r="M894" s="48" t="str">
        <f t="shared" si="101"/>
        <v>-</v>
      </c>
      <c r="N894" s="48">
        <f t="shared" si="102"/>
        <v>0</v>
      </c>
    </row>
    <row r="895" spans="1:14" x14ac:dyDescent="0.25">
      <c r="A895" s="52">
        <v>894</v>
      </c>
      <c r="B895" s="48" t="s">
        <v>2</v>
      </c>
      <c r="C895" s="48" t="s">
        <v>2</v>
      </c>
      <c r="D895" s="13" t="s">
        <v>2</v>
      </c>
      <c r="E895" s="133">
        <v>240000</v>
      </c>
      <c r="F895" s="49">
        <f t="shared" si="99"/>
        <v>0</v>
      </c>
      <c r="G895" s="49">
        <f t="shared" si="100"/>
        <v>894</v>
      </c>
      <c r="H895" s="48">
        <f t="shared" si="98"/>
        <v>80</v>
      </c>
      <c r="I895" s="50">
        <f>IF($D895="-",0,'STOCK ITEMS'!N925)</f>
        <v>0</v>
      </c>
      <c r="J895" s="50">
        <f>IF($D895="-",0,'STOCK ITEMS'!O925)</f>
        <v>0</v>
      </c>
      <c r="K895" s="50">
        <f>IF($D895="-",0,'STOCK ITEMS'!P925)</f>
        <v>0</v>
      </c>
      <c r="L895" s="51">
        <f>IF($D895="-",0,'STOCK ITEMS'!B925)</f>
        <v>0</v>
      </c>
      <c r="M895" s="48" t="str">
        <f t="shared" si="101"/>
        <v>-</v>
      </c>
      <c r="N895" s="48">
        <f t="shared" si="102"/>
        <v>0</v>
      </c>
    </row>
    <row r="896" spans="1:14" x14ac:dyDescent="0.25">
      <c r="A896" s="52">
        <v>895</v>
      </c>
      <c r="B896" s="48" t="s">
        <v>2</v>
      </c>
      <c r="C896" s="48" t="s">
        <v>2</v>
      </c>
      <c r="D896" s="13" t="s">
        <v>2</v>
      </c>
      <c r="E896" s="133">
        <v>237000</v>
      </c>
      <c r="F896" s="49">
        <f t="shared" si="99"/>
        <v>0</v>
      </c>
      <c r="G896" s="49">
        <f t="shared" si="100"/>
        <v>895</v>
      </c>
      <c r="H896" s="48">
        <f t="shared" si="98"/>
        <v>79</v>
      </c>
      <c r="I896" s="50">
        <f>IF($D896="-",0,'STOCK ITEMS'!N926)</f>
        <v>0</v>
      </c>
      <c r="J896" s="50">
        <f>IF($D896="-",0,'STOCK ITEMS'!O926)</f>
        <v>0</v>
      </c>
      <c r="K896" s="50">
        <f>IF($D896="-",0,'STOCK ITEMS'!P926)</f>
        <v>0</v>
      </c>
      <c r="L896" s="51">
        <f>IF($D896="-",0,'STOCK ITEMS'!B926)</f>
        <v>0</v>
      </c>
      <c r="M896" s="48" t="str">
        <f t="shared" si="101"/>
        <v>-</v>
      </c>
      <c r="N896" s="48">
        <f t="shared" si="102"/>
        <v>0</v>
      </c>
    </row>
    <row r="897" spans="1:14" x14ac:dyDescent="0.25">
      <c r="A897" s="52">
        <v>896</v>
      </c>
      <c r="B897" s="48" t="s">
        <v>2</v>
      </c>
      <c r="C897" s="48" t="s">
        <v>2</v>
      </c>
      <c r="D897" s="13" t="s">
        <v>2</v>
      </c>
      <c r="E897" s="133">
        <v>234000</v>
      </c>
      <c r="F897" s="49">
        <f t="shared" si="99"/>
        <v>0</v>
      </c>
      <c r="G897" s="49">
        <f t="shared" si="100"/>
        <v>896</v>
      </c>
      <c r="H897" s="48">
        <f t="shared" si="98"/>
        <v>78</v>
      </c>
      <c r="I897" s="50">
        <f>IF($D897="-",0,'STOCK ITEMS'!N927)</f>
        <v>0</v>
      </c>
      <c r="J897" s="50">
        <f>IF($D897="-",0,'STOCK ITEMS'!O927)</f>
        <v>0</v>
      </c>
      <c r="K897" s="50">
        <f>IF($D897="-",0,'STOCK ITEMS'!P927)</f>
        <v>0</v>
      </c>
      <c r="L897" s="51">
        <f>IF($D897="-",0,'STOCK ITEMS'!B927)</f>
        <v>0</v>
      </c>
      <c r="M897" s="48" t="str">
        <f t="shared" si="101"/>
        <v>-</v>
      </c>
      <c r="N897" s="48">
        <f t="shared" si="102"/>
        <v>0</v>
      </c>
    </row>
    <row r="898" spans="1:14" x14ac:dyDescent="0.25">
      <c r="A898" s="52">
        <v>897</v>
      </c>
      <c r="B898" s="48" t="s">
        <v>2</v>
      </c>
      <c r="C898" s="48" t="s">
        <v>2</v>
      </c>
      <c r="D898" s="13" t="s">
        <v>2</v>
      </c>
      <c r="E898" s="133">
        <v>231000</v>
      </c>
      <c r="F898" s="49">
        <f t="shared" si="99"/>
        <v>0</v>
      </c>
      <c r="G898" s="49">
        <f t="shared" si="100"/>
        <v>897</v>
      </c>
      <c r="H898" s="48">
        <f t="shared" si="98"/>
        <v>77</v>
      </c>
      <c r="I898" s="50">
        <f>IF($D898="-",0,'STOCK ITEMS'!N928)</f>
        <v>0</v>
      </c>
      <c r="J898" s="50">
        <f>IF($D898="-",0,'STOCK ITEMS'!O928)</f>
        <v>0</v>
      </c>
      <c r="K898" s="50">
        <f>IF($D898="-",0,'STOCK ITEMS'!P928)</f>
        <v>0</v>
      </c>
      <c r="L898" s="51">
        <f>IF($D898="-",0,'STOCK ITEMS'!B928)</f>
        <v>0</v>
      </c>
      <c r="M898" s="48" t="str">
        <f t="shared" si="101"/>
        <v>-</v>
      </c>
      <c r="N898" s="48">
        <f t="shared" si="102"/>
        <v>0</v>
      </c>
    </row>
    <row r="899" spans="1:14" x14ac:dyDescent="0.25">
      <c r="A899" s="52">
        <v>898</v>
      </c>
      <c r="B899" s="48" t="s">
        <v>2</v>
      </c>
      <c r="C899" s="48" t="s">
        <v>2</v>
      </c>
      <c r="D899" s="13" t="s">
        <v>2</v>
      </c>
      <c r="E899" s="133">
        <v>228000</v>
      </c>
      <c r="F899" s="49">
        <f t="shared" si="99"/>
        <v>0</v>
      </c>
      <c r="G899" s="49">
        <f t="shared" si="100"/>
        <v>898</v>
      </c>
      <c r="H899" s="48">
        <f t="shared" si="98"/>
        <v>76</v>
      </c>
      <c r="I899" s="50">
        <f>IF($D899="-",0,'STOCK ITEMS'!N929)</f>
        <v>0</v>
      </c>
      <c r="J899" s="50">
        <f>IF($D899="-",0,'STOCK ITEMS'!O929)</f>
        <v>0</v>
      </c>
      <c r="K899" s="50">
        <f>IF($D899="-",0,'STOCK ITEMS'!P929)</f>
        <v>0</v>
      </c>
      <c r="L899" s="51">
        <f>IF($D899="-",0,'STOCK ITEMS'!B929)</f>
        <v>0</v>
      </c>
      <c r="M899" s="48" t="str">
        <f t="shared" si="101"/>
        <v>-</v>
      </c>
      <c r="N899" s="48">
        <f t="shared" si="102"/>
        <v>0</v>
      </c>
    </row>
    <row r="900" spans="1:14" x14ac:dyDescent="0.25">
      <c r="A900" s="52">
        <v>899</v>
      </c>
      <c r="B900" s="48" t="s">
        <v>2</v>
      </c>
      <c r="C900" s="48" t="s">
        <v>2</v>
      </c>
      <c r="D900" s="13" t="s">
        <v>2</v>
      </c>
      <c r="E900" s="133">
        <v>225000</v>
      </c>
      <c r="F900" s="49">
        <f t="shared" si="99"/>
        <v>0</v>
      </c>
      <c r="G900" s="49">
        <f t="shared" si="100"/>
        <v>899</v>
      </c>
      <c r="H900" s="48">
        <f t="shared" si="98"/>
        <v>75</v>
      </c>
      <c r="I900" s="50">
        <f>IF($D900="-",0,'STOCK ITEMS'!N930)</f>
        <v>0</v>
      </c>
      <c r="J900" s="50">
        <f>IF($D900="-",0,'STOCK ITEMS'!O930)</f>
        <v>0</v>
      </c>
      <c r="K900" s="50">
        <f>IF($D900="-",0,'STOCK ITEMS'!P930)</f>
        <v>0</v>
      </c>
      <c r="L900" s="51">
        <f>IF($D900="-",0,'STOCK ITEMS'!B930)</f>
        <v>0</v>
      </c>
      <c r="M900" s="48" t="str">
        <f t="shared" si="101"/>
        <v>-</v>
      </c>
      <c r="N900" s="48">
        <f t="shared" si="102"/>
        <v>0</v>
      </c>
    </row>
    <row r="901" spans="1:14" x14ac:dyDescent="0.25">
      <c r="A901" s="52">
        <v>900</v>
      </c>
      <c r="B901" s="48" t="s">
        <v>2</v>
      </c>
      <c r="C901" s="48" t="s">
        <v>2</v>
      </c>
      <c r="D901" s="13" t="s">
        <v>2</v>
      </c>
      <c r="E901" s="133">
        <v>222000</v>
      </c>
      <c r="F901" s="49">
        <f t="shared" si="99"/>
        <v>0</v>
      </c>
      <c r="G901" s="49">
        <f t="shared" si="100"/>
        <v>900</v>
      </c>
      <c r="H901" s="48">
        <f t="shared" si="98"/>
        <v>74</v>
      </c>
      <c r="I901" s="50">
        <f>IF($D901="-",0,'STOCK ITEMS'!N931)</f>
        <v>0</v>
      </c>
      <c r="J901" s="50">
        <f>IF($D901="-",0,'STOCK ITEMS'!O931)</f>
        <v>0</v>
      </c>
      <c r="K901" s="50">
        <f>IF($D901="-",0,'STOCK ITEMS'!P931)</f>
        <v>0</v>
      </c>
      <c r="L901" s="51">
        <f>IF($D901="-",0,'STOCK ITEMS'!B931)</f>
        <v>0</v>
      </c>
      <c r="M901" s="48" t="str">
        <f t="shared" si="101"/>
        <v>-</v>
      </c>
      <c r="N901" s="48">
        <f t="shared" si="102"/>
        <v>0</v>
      </c>
    </row>
    <row r="902" spans="1:14" x14ac:dyDescent="0.25">
      <c r="A902" s="52">
        <v>901</v>
      </c>
      <c r="B902" s="48" t="s">
        <v>2</v>
      </c>
      <c r="C902" s="48" t="s">
        <v>2</v>
      </c>
      <c r="D902" s="13" t="s">
        <v>2</v>
      </c>
      <c r="E902" s="133">
        <v>219000</v>
      </c>
      <c r="F902" s="49">
        <f t="shared" si="99"/>
        <v>0</v>
      </c>
      <c r="G902" s="49">
        <f t="shared" si="100"/>
        <v>901</v>
      </c>
      <c r="H902" s="48">
        <f t="shared" si="98"/>
        <v>73</v>
      </c>
      <c r="I902" s="50">
        <f>IF($D902="-",0,'STOCK ITEMS'!N932)</f>
        <v>0</v>
      </c>
      <c r="J902" s="50">
        <f>IF($D902="-",0,'STOCK ITEMS'!O932)</f>
        <v>0</v>
      </c>
      <c r="K902" s="50">
        <f>IF($D902="-",0,'STOCK ITEMS'!P932)</f>
        <v>0</v>
      </c>
      <c r="L902" s="51">
        <f>IF($D902="-",0,'STOCK ITEMS'!B932)</f>
        <v>0</v>
      </c>
      <c r="M902" s="48" t="str">
        <f t="shared" si="101"/>
        <v>-</v>
      </c>
      <c r="N902" s="48">
        <f t="shared" si="102"/>
        <v>0</v>
      </c>
    </row>
    <row r="903" spans="1:14" x14ac:dyDescent="0.25">
      <c r="A903" s="52">
        <v>902</v>
      </c>
      <c r="B903" s="48" t="s">
        <v>2</v>
      </c>
      <c r="C903" s="48" t="s">
        <v>2</v>
      </c>
      <c r="D903" s="13" t="s">
        <v>2</v>
      </c>
      <c r="E903" s="133">
        <v>216000</v>
      </c>
      <c r="F903" s="49">
        <f t="shared" si="99"/>
        <v>0</v>
      </c>
      <c r="G903" s="49">
        <f t="shared" si="100"/>
        <v>902</v>
      </c>
      <c r="H903" s="48">
        <f t="shared" si="98"/>
        <v>72</v>
      </c>
      <c r="I903" s="50">
        <f>IF($D903="-",0,'STOCK ITEMS'!N933)</f>
        <v>0</v>
      </c>
      <c r="J903" s="50">
        <f>IF($D903="-",0,'STOCK ITEMS'!O933)</f>
        <v>0</v>
      </c>
      <c r="K903" s="50">
        <f>IF($D903="-",0,'STOCK ITEMS'!P933)</f>
        <v>0</v>
      </c>
      <c r="L903" s="51">
        <f>IF($D903="-",0,'STOCK ITEMS'!B933)</f>
        <v>0</v>
      </c>
      <c r="M903" s="48" t="str">
        <f t="shared" si="101"/>
        <v>-</v>
      </c>
      <c r="N903" s="48">
        <f t="shared" si="102"/>
        <v>0</v>
      </c>
    </row>
    <row r="904" spans="1:14" x14ac:dyDescent="0.25">
      <c r="A904" s="52">
        <v>903</v>
      </c>
      <c r="B904" s="48" t="s">
        <v>2</v>
      </c>
      <c r="C904" s="48" t="s">
        <v>2</v>
      </c>
      <c r="D904" s="13" t="s">
        <v>2</v>
      </c>
      <c r="E904" s="133">
        <v>213000</v>
      </c>
      <c r="F904" s="49">
        <f t="shared" si="99"/>
        <v>0</v>
      </c>
      <c r="G904" s="49">
        <f t="shared" si="100"/>
        <v>903</v>
      </c>
      <c r="H904" s="48">
        <f t="shared" si="98"/>
        <v>71</v>
      </c>
      <c r="I904" s="50">
        <f>IF($D904="-",0,'STOCK ITEMS'!N934)</f>
        <v>0</v>
      </c>
      <c r="J904" s="50">
        <f>IF($D904="-",0,'STOCK ITEMS'!O934)</f>
        <v>0</v>
      </c>
      <c r="K904" s="50">
        <f>IF($D904="-",0,'STOCK ITEMS'!P934)</f>
        <v>0</v>
      </c>
      <c r="L904" s="51">
        <f>IF($D904="-",0,'STOCK ITEMS'!B934)</f>
        <v>0</v>
      </c>
      <c r="M904" s="48" t="str">
        <f t="shared" si="101"/>
        <v>-</v>
      </c>
      <c r="N904" s="48">
        <f t="shared" si="102"/>
        <v>0</v>
      </c>
    </row>
    <row r="905" spans="1:14" x14ac:dyDescent="0.25">
      <c r="A905" s="52">
        <v>904</v>
      </c>
      <c r="B905" s="48" t="s">
        <v>2</v>
      </c>
      <c r="C905" s="48" t="s">
        <v>2</v>
      </c>
      <c r="D905" s="13" t="s">
        <v>2</v>
      </c>
      <c r="E905" s="133">
        <v>210000</v>
      </c>
      <c r="F905" s="49">
        <f t="shared" si="99"/>
        <v>0</v>
      </c>
      <c r="G905" s="49">
        <f t="shared" si="100"/>
        <v>904</v>
      </c>
      <c r="H905" s="48">
        <f t="shared" ref="H905:H968" si="103">RANK(G905,$G$2:$G$974,0)</f>
        <v>70</v>
      </c>
      <c r="I905" s="50">
        <f>IF($D905="-",0,'STOCK ITEMS'!N935)</f>
        <v>0</v>
      </c>
      <c r="J905" s="50">
        <f>IF($D905="-",0,'STOCK ITEMS'!O935)</f>
        <v>0</v>
      </c>
      <c r="K905" s="50">
        <f>IF($D905="-",0,'STOCK ITEMS'!P935)</f>
        <v>0</v>
      </c>
      <c r="L905" s="51">
        <f>IF($D905="-",0,'STOCK ITEMS'!B935)</f>
        <v>0</v>
      </c>
      <c r="M905" s="48" t="str">
        <f t="shared" si="101"/>
        <v>-</v>
      </c>
      <c r="N905" s="48">
        <f t="shared" si="102"/>
        <v>0</v>
      </c>
    </row>
    <row r="906" spans="1:14" x14ac:dyDescent="0.25">
      <c r="A906" s="52">
        <v>905</v>
      </c>
      <c r="B906" s="48" t="s">
        <v>2</v>
      </c>
      <c r="C906" s="48" t="s">
        <v>2</v>
      </c>
      <c r="D906" s="13" t="s">
        <v>2</v>
      </c>
      <c r="E906" s="133">
        <v>207000</v>
      </c>
      <c r="F906" s="49">
        <f t="shared" si="99"/>
        <v>0</v>
      </c>
      <c r="G906" s="49">
        <f t="shared" si="100"/>
        <v>905</v>
      </c>
      <c r="H906" s="48">
        <f t="shared" si="103"/>
        <v>69</v>
      </c>
      <c r="I906" s="50">
        <f>IF($D906="-",0,'STOCK ITEMS'!N936)</f>
        <v>0</v>
      </c>
      <c r="J906" s="50">
        <f>IF($D906="-",0,'STOCK ITEMS'!O936)</f>
        <v>0</v>
      </c>
      <c r="K906" s="50">
        <f>IF($D906="-",0,'STOCK ITEMS'!P936)</f>
        <v>0</v>
      </c>
      <c r="L906" s="51">
        <f>IF($D906="-",0,'STOCK ITEMS'!B936)</f>
        <v>0</v>
      </c>
      <c r="M906" s="48" t="str">
        <f t="shared" si="101"/>
        <v>-</v>
      </c>
      <c r="N906" s="48">
        <f t="shared" si="102"/>
        <v>0</v>
      </c>
    </row>
    <row r="907" spans="1:14" x14ac:dyDescent="0.25">
      <c r="A907" s="52">
        <v>906</v>
      </c>
      <c r="B907" s="48" t="s">
        <v>2</v>
      </c>
      <c r="C907" s="48" t="s">
        <v>2</v>
      </c>
      <c r="D907" s="13" t="s">
        <v>2</v>
      </c>
      <c r="E907" s="133">
        <v>204000</v>
      </c>
      <c r="F907" s="49">
        <f t="shared" si="99"/>
        <v>0</v>
      </c>
      <c r="G907" s="49">
        <f t="shared" si="100"/>
        <v>906</v>
      </c>
      <c r="H907" s="48">
        <f t="shared" si="103"/>
        <v>68</v>
      </c>
      <c r="I907" s="50">
        <f>IF($D907="-",0,'STOCK ITEMS'!N937)</f>
        <v>0</v>
      </c>
      <c r="J907" s="50">
        <f>IF($D907="-",0,'STOCK ITEMS'!O937)</f>
        <v>0</v>
      </c>
      <c r="K907" s="50">
        <f>IF($D907="-",0,'STOCK ITEMS'!P937)</f>
        <v>0</v>
      </c>
      <c r="L907" s="51">
        <f>IF($D907="-",0,'STOCK ITEMS'!B937)</f>
        <v>0</v>
      </c>
      <c r="M907" s="48" t="str">
        <f t="shared" si="101"/>
        <v>-</v>
      </c>
      <c r="N907" s="48">
        <f t="shared" si="102"/>
        <v>0</v>
      </c>
    </row>
    <row r="908" spans="1:14" x14ac:dyDescent="0.25">
      <c r="A908" s="52">
        <v>907</v>
      </c>
      <c r="B908" s="48" t="s">
        <v>2</v>
      </c>
      <c r="C908" s="48" t="s">
        <v>2</v>
      </c>
      <c r="D908" s="13" t="s">
        <v>2</v>
      </c>
      <c r="E908" s="133">
        <v>201000</v>
      </c>
      <c r="F908" s="49">
        <f t="shared" si="99"/>
        <v>0</v>
      </c>
      <c r="G908" s="49">
        <f t="shared" si="100"/>
        <v>907</v>
      </c>
      <c r="H908" s="48">
        <f t="shared" si="103"/>
        <v>67</v>
      </c>
      <c r="I908" s="50">
        <f>IF($D908="-",0,'STOCK ITEMS'!N938)</f>
        <v>0</v>
      </c>
      <c r="J908" s="50">
        <f>IF($D908="-",0,'STOCK ITEMS'!O938)</f>
        <v>0</v>
      </c>
      <c r="K908" s="50">
        <f>IF($D908="-",0,'STOCK ITEMS'!P938)</f>
        <v>0</v>
      </c>
      <c r="L908" s="51">
        <f>IF($D908="-",0,'STOCK ITEMS'!B938)</f>
        <v>0</v>
      </c>
      <c r="M908" s="48" t="str">
        <f t="shared" si="101"/>
        <v>-</v>
      </c>
      <c r="N908" s="48">
        <f t="shared" si="102"/>
        <v>0</v>
      </c>
    </row>
    <row r="909" spans="1:14" x14ac:dyDescent="0.25">
      <c r="A909" s="52">
        <v>908</v>
      </c>
      <c r="B909" s="48" t="s">
        <v>2</v>
      </c>
      <c r="C909" s="48" t="s">
        <v>2</v>
      </c>
      <c r="D909" s="13" t="s">
        <v>2</v>
      </c>
      <c r="E909" s="133">
        <v>198000</v>
      </c>
      <c r="F909" s="49">
        <f t="shared" si="99"/>
        <v>0</v>
      </c>
      <c r="G909" s="49">
        <f t="shared" si="100"/>
        <v>908</v>
      </c>
      <c r="H909" s="48">
        <f t="shared" si="103"/>
        <v>66</v>
      </c>
      <c r="I909" s="50">
        <f>IF($D909="-",0,'STOCK ITEMS'!N939)</f>
        <v>0</v>
      </c>
      <c r="J909" s="50">
        <f>IF($D909="-",0,'STOCK ITEMS'!O939)</f>
        <v>0</v>
      </c>
      <c r="K909" s="50">
        <f>IF($D909="-",0,'STOCK ITEMS'!P939)</f>
        <v>0</v>
      </c>
      <c r="L909" s="51">
        <f>IF($D909="-",0,'STOCK ITEMS'!B939)</f>
        <v>0</v>
      </c>
      <c r="M909" s="48" t="str">
        <f t="shared" si="101"/>
        <v>-</v>
      </c>
      <c r="N909" s="48">
        <f t="shared" si="102"/>
        <v>0</v>
      </c>
    </row>
    <row r="910" spans="1:14" x14ac:dyDescent="0.25">
      <c r="A910" s="52">
        <v>909</v>
      </c>
      <c r="B910" s="48" t="s">
        <v>2</v>
      </c>
      <c r="C910" s="48" t="s">
        <v>2</v>
      </c>
      <c r="D910" s="13" t="s">
        <v>2</v>
      </c>
      <c r="E910" s="133">
        <v>195000</v>
      </c>
      <c r="F910" s="49">
        <f t="shared" si="99"/>
        <v>0</v>
      </c>
      <c r="G910" s="49">
        <f t="shared" si="100"/>
        <v>909</v>
      </c>
      <c r="H910" s="48">
        <f t="shared" si="103"/>
        <v>65</v>
      </c>
      <c r="I910" s="50">
        <f>IF($D910="-",0,'STOCK ITEMS'!N940)</f>
        <v>0</v>
      </c>
      <c r="J910" s="50">
        <f>IF($D910="-",0,'STOCK ITEMS'!O940)</f>
        <v>0</v>
      </c>
      <c r="K910" s="50">
        <f>IF($D910="-",0,'STOCK ITEMS'!P940)</f>
        <v>0</v>
      </c>
      <c r="L910" s="51">
        <f>IF($D910="-",0,'STOCK ITEMS'!B940)</f>
        <v>0</v>
      </c>
      <c r="M910" s="48" t="str">
        <f t="shared" si="101"/>
        <v>-</v>
      </c>
      <c r="N910" s="48">
        <f t="shared" si="102"/>
        <v>0</v>
      </c>
    </row>
    <row r="911" spans="1:14" x14ac:dyDescent="0.25">
      <c r="A911" s="52">
        <v>910</v>
      </c>
      <c r="B911" s="48" t="s">
        <v>2</v>
      </c>
      <c r="C911" s="48" t="s">
        <v>2</v>
      </c>
      <c r="D911" s="13" t="s">
        <v>2</v>
      </c>
      <c r="E911" s="133">
        <v>192000</v>
      </c>
      <c r="F911" s="49">
        <f t="shared" si="99"/>
        <v>0</v>
      </c>
      <c r="G911" s="49">
        <f t="shared" si="100"/>
        <v>910</v>
      </c>
      <c r="H911" s="48">
        <f t="shared" si="103"/>
        <v>64</v>
      </c>
      <c r="I911" s="50">
        <f>IF($D911="-",0,'STOCK ITEMS'!N941)</f>
        <v>0</v>
      </c>
      <c r="J911" s="50">
        <f>IF($D911="-",0,'STOCK ITEMS'!O941)</f>
        <v>0</v>
      </c>
      <c r="K911" s="50">
        <f>IF($D911="-",0,'STOCK ITEMS'!P941)</f>
        <v>0</v>
      </c>
      <c r="L911" s="51">
        <f>IF($D911="-",0,'STOCK ITEMS'!B941)</f>
        <v>0</v>
      </c>
      <c r="M911" s="48" t="str">
        <f t="shared" si="101"/>
        <v>-</v>
      </c>
      <c r="N911" s="48">
        <f t="shared" si="102"/>
        <v>0</v>
      </c>
    </row>
    <row r="912" spans="1:14" x14ac:dyDescent="0.25">
      <c r="A912" s="52">
        <v>911</v>
      </c>
      <c r="B912" s="48" t="s">
        <v>2</v>
      </c>
      <c r="C912" s="48" t="s">
        <v>2</v>
      </c>
      <c r="D912" s="13" t="s">
        <v>2</v>
      </c>
      <c r="E912" s="133">
        <v>189000</v>
      </c>
      <c r="F912" s="49">
        <f t="shared" si="99"/>
        <v>0</v>
      </c>
      <c r="G912" s="49">
        <f t="shared" si="100"/>
        <v>911</v>
      </c>
      <c r="H912" s="48">
        <f t="shared" si="103"/>
        <v>63</v>
      </c>
      <c r="I912" s="50">
        <f>IF($D912="-",0,'STOCK ITEMS'!N942)</f>
        <v>0</v>
      </c>
      <c r="J912" s="50">
        <f>IF($D912="-",0,'STOCK ITEMS'!O942)</f>
        <v>0</v>
      </c>
      <c r="K912" s="50">
        <f>IF($D912="-",0,'STOCK ITEMS'!P942)</f>
        <v>0</v>
      </c>
      <c r="L912" s="51">
        <f>IF($D912="-",0,'STOCK ITEMS'!B942)</f>
        <v>0</v>
      </c>
      <c r="M912" s="48" t="str">
        <f t="shared" si="101"/>
        <v>-</v>
      </c>
      <c r="N912" s="48">
        <f t="shared" si="102"/>
        <v>0</v>
      </c>
    </row>
    <row r="913" spans="1:14" x14ac:dyDescent="0.25">
      <c r="A913" s="52">
        <v>912</v>
      </c>
      <c r="B913" s="48" t="s">
        <v>2</v>
      </c>
      <c r="C913" s="48" t="s">
        <v>2</v>
      </c>
      <c r="D913" s="13" t="s">
        <v>2</v>
      </c>
      <c r="E913" s="133">
        <v>186000</v>
      </c>
      <c r="F913" s="49">
        <f t="shared" si="99"/>
        <v>0</v>
      </c>
      <c r="G913" s="49">
        <f t="shared" si="100"/>
        <v>912</v>
      </c>
      <c r="H913" s="48">
        <f t="shared" si="103"/>
        <v>62</v>
      </c>
      <c r="I913" s="50">
        <f>IF($D913="-",0,'STOCK ITEMS'!N943)</f>
        <v>0</v>
      </c>
      <c r="J913" s="50">
        <f>IF($D913="-",0,'STOCK ITEMS'!O943)</f>
        <v>0</v>
      </c>
      <c r="K913" s="50">
        <f>IF($D913="-",0,'STOCK ITEMS'!P943)</f>
        <v>0</v>
      </c>
      <c r="L913" s="51">
        <f>IF($D913="-",0,'STOCK ITEMS'!B943)</f>
        <v>0</v>
      </c>
      <c r="M913" s="48" t="str">
        <f t="shared" si="101"/>
        <v>-</v>
      </c>
      <c r="N913" s="48">
        <f t="shared" si="102"/>
        <v>0</v>
      </c>
    </row>
    <row r="914" spans="1:14" x14ac:dyDescent="0.25">
      <c r="A914" s="52">
        <v>913</v>
      </c>
      <c r="B914" s="48" t="s">
        <v>2</v>
      </c>
      <c r="C914" s="48" t="s">
        <v>2</v>
      </c>
      <c r="D914" s="13" t="s">
        <v>2</v>
      </c>
      <c r="E914" s="133">
        <v>183000</v>
      </c>
      <c r="F914" s="49">
        <f t="shared" si="99"/>
        <v>0</v>
      </c>
      <c r="G914" s="49">
        <f t="shared" si="100"/>
        <v>913</v>
      </c>
      <c r="H914" s="48">
        <f t="shared" si="103"/>
        <v>61</v>
      </c>
      <c r="I914" s="50">
        <f>IF($D914="-",0,'STOCK ITEMS'!N944)</f>
        <v>0</v>
      </c>
      <c r="J914" s="50">
        <f>IF($D914="-",0,'STOCK ITEMS'!O944)</f>
        <v>0</v>
      </c>
      <c r="K914" s="50">
        <f>IF($D914="-",0,'STOCK ITEMS'!P944)</f>
        <v>0</v>
      </c>
      <c r="L914" s="51">
        <f>IF($D914="-",0,'STOCK ITEMS'!B944)</f>
        <v>0</v>
      </c>
      <c r="M914" s="48" t="str">
        <f t="shared" si="101"/>
        <v>-</v>
      </c>
      <c r="N914" s="48">
        <f t="shared" si="102"/>
        <v>0</v>
      </c>
    </row>
    <row r="915" spans="1:14" x14ac:dyDescent="0.25">
      <c r="A915" s="52">
        <v>914</v>
      </c>
      <c r="B915" s="48" t="s">
        <v>2</v>
      </c>
      <c r="C915" s="48" t="s">
        <v>2</v>
      </c>
      <c r="D915" s="13" t="s">
        <v>2</v>
      </c>
      <c r="E915" s="133">
        <v>180000</v>
      </c>
      <c r="F915" s="49">
        <f t="shared" si="99"/>
        <v>0</v>
      </c>
      <c r="G915" s="49">
        <f t="shared" si="100"/>
        <v>914</v>
      </c>
      <c r="H915" s="48">
        <f t="shared" si="103"/>
        <v>60</v>
      </c>
      <c r="I915" s="50">
        <f>IF($D915="-",0,'STOCK ITEMS'!N945)</f>
        <v>0</v>
      </c>
      <c r="J915" s="50">
        <f>IF($D915="-",0,'STOCK ITEMS'!O945)</f>
        <v>0</v>
      </c>
      <c r="K915" s="50">
        <f>IF($D915="-",0,'STOCK ITEMS'!P945)</f>
        <v>0</v>
      </c>
      <c r="L915" s="51">
        <f>IF($D915="-",0,'STOCK ITEMS'!B945)</f>
        <v>0</v>
      </c>
      <c r="M915" s="48" t="str">
        <f t="shared" si="101"/>
        <v>-</v>
      </c>
      <c r="N915" s="48">
        <f t="shared" si="102"/>
        <v>0</v>
      </c>
    </row>
    <row r="916" spans="1:14" x14ac:dyDescent="0.25">
      <c r="A916" s="52">
        <v>915</v>
      </c>
      <c r="B916" s="48" t="s">
        <v>2</v>
      </c>
      <c r="C916" s="48" t="s">
        <v>2</v>
      </c>
      <c r="D916" s="13" t="s">
        <v>2</v>
      </c>
      <c r="E916" s="133">
        <v>177000</v>
      </c>
      <c r="F916" s="49">
        <f t="shared" si="99"/>
        <v>0</v>
      </c>
      <c r="G916" s="49">
        <f t="shared" si="100"/>
        <v>915</v>
      </c>
      <c r="H916" s="48">
        <f t="shared" si="103"/>
        <v>59</v>
      </c>
      <c r="I916" s="50">
        <f>IF($D916="-",0,'STOCK ITEMS'!N946)</f>
        <v>0</v>
      </c>
      <c r="J916" s="50">
        <f>IF($D916="-",0,'STOCK ITEMS'!O946)</f>
        <v>0</v>
      </c>
      <c r="K916" s="50">
        <f>IF($D916="-",0,'STOCK ITEMS'!P946)</f>
        <v>0</v>
      </c>
      <c r="L916" s="51">
        <f>IF($D916="-",0,'STOCK ITEMS'!B946)</f>
        <v>0</v>
      </c>
      <c r="M916" s="48" t="str">
        <f t="shared" si="101"/>
        <v>-</v>
      </c>
      <c r="N916" s="48">
        <f t="shared" si="102"/>
        <v>0</v>
      </c>
    </row>
    <row r="917" spans="1:14" x14ac:dyDescent="0.25">
      <c r="A917" s="52">
        <v>916</v>
      </c>
      <c r="B917" s="48" t="s">
        <v>2</v>
      </c>
      <c r="C917" s="48" t="s">
        <v>2</v>
      </c>
      <c r="D917" s="13" t="s">
        <v>2</v>
      </c>
      <c r="E917" s="133">
        <v>174000</v>
      </c>
      <c r="F917" s="49">
        <f t="shared" si="99"/>
        <v>0</v>
      </c>
      <c r="G917" s="49">
        <f t="shared" si="100"/>
        <v>916</v>
      </c>
      <c r="H917" s="48">
        <f t="shared" si="103"/>
        <v>58</v>
      </c>
      <c r="I917" s="50">
        <f>IF($D917="-",0,'STOCK ITEMS'!N947)</f>
        <v>0</v>
      </c>
      <c r="J917" s="50">
        <f>IF($D917="-",0,'STOCK ITEMS'!O947)</f>
        <v>0</v>
      </c>
      <c r="K917" s="50">
        <f>IF($D917="-",0,'STOCK ITEMS'!P947)</f>
        <v>0</v>
      </c>
      <c r="L917" s="51">
        <f>IF($D917="-",0,'STOCK ITEMS'!B947)</f>
        <v>0</v>
      </c>
      <c r="M917" s="48" t="str">
        <f t="shared" si="101"/>
        <v>-</v>
      </c>
      <c r="N917" s="48">
        <f t="shared" si="102"/>
        <v>0</v>
      </c>
    </row>
    <row r="918" spans="1:14" x14ac:dyDescent="0.25">
      <c r="A918" s="52">
        <v>917</v>
      </c>
      <c r="B918" s="48" t="s">
        <v>2</v>
      </c>
      <c r="C918" s="48" t="s">
        <v>2</v>
      </c>
      <c r="D918" s="13" t="s">
        <v>2</v>
      </c>
      <c r="E918" s="133">
        <v>171000</v>
      </c>
      <c r="F918" s="49">
        <f t="shared" si="99"/>
        <v>0</v>
      </c>
      <c r="G918" s="49">
        <f t="shared" si="100"/>
        <v>917</v>
      </c>
      <c r="H918" s="48">
        <f t="shared" si="103"/>
        <v>57</v>
      </c>
      <c r="I918" s="50">
        <f>IF($D918="-",0,'STOCK ITEMS'!N948)</f>
        <v>0</v>
      </c>
      <c r="J918" s="50">
        <f>IF($D918="-",0,'STOCK ITEMS'!O948)</f>
        <v>0</v>
      </c>
      <c r="K918" s="50">
        <f>IF($D918="-",0,'STOCK ITEMS'!P948)</f>
        <v>0</v>
      </c>
      <c r="L918" s="51">
        <f>IF($D918="-",0,'STOCK ITEMS'!B948)</f>
        <v>0</v>
      </c>
      <c r="M918" s="48" t="str">
        <f t="shared" si="101"/>
        <v>-</v>
      </c>
      <c r="N918" s="48">
        <f t="shared" si="102"/>
        <v>0</v>
      </c>
    </row>
    <row r="919" spans="1:14" x14ac:dyDescent="0.25">
      <c r="A919" s="52">
        <v>918</v>
      </c>
      <c r="B919" s="48" t="s">
        <v>2</v>
      </c>
      <c r="C919" s="48" t="s">
        <v>2</v>
      </c>
      <c r="D919" s="13" t="s">
        <v>2</v>
      </c>
      <c r="E919" s="133">
        <v>168000</v>
      </c>
      <c r="F919" s="49">
        <f t="shared" si="99"/>
        <v>0</v>
      </c>
      <c r="G919" s="49">
        <f t="shared" si="100"/>
        <v>918</v>
      </c>
      <c r="H919" s="48">
        <f t="shared" si="103"/>
        <v>56</v>
      </c>
      <c r="I919" s="50">
        <f>IF($D919="-",0,'STOCK ITEMS'!N949)</f>
        <v>0</v>
      </c>
      <c r="J919" s="50">
        <f>IF($D919="-",0,'STOCK ITEMS'!O949)</f>
        <v>0</v>
      </c>
      <c r="K919" s="50">
        <f>IF($D919="-",0,'STOCK ITEMS'!P949)</f>
        <v>0</v>
      </c>
      <c r="L919" s="51">
        <f>IF($D919="-",0,'STOCK ITEMS'!B949)</f>
        <v>0</v>
      </c>
      <c r="M919" s="48" t="str">
        <f t="shared" si="101"/>
        <v>-</v>
      </c>
      <c r="N919" s="48">
        <f t="shared" si="102"/>
        <v>0</v>
      </c>
    </row>
    <row r="920" spans="1:14" x14ac:dyDescent="0.25">
      <c r="A920" s="52">
        <v>919</v>
      </c>
      <c r="B920" s="48" t="s">
        <v>2</v>
      </c>
      <c r="C920" s="48" t="s">
        <v>2</v>
      </c>
      <c r="D920" s="13" t="s">
        <v>2</v>
      </c>
      <c r="E920" s="133">
        <v>165000</v>
      </c>
      <c r="F920" s="49">
        <f t="shared" si="99"/>
        <v>0</v>
      </c>
      <c r="G920" s="49">
        <f t="shared" si="100"/>
        <v>919</v>
      </c>
      <c r="H920" s="48">
        <f t="shared" si="103"/>
        <v>55</v>
      </c>
      <c r="I920" s="50">
        <f>IF($D920="-",0,'STOCK ITEMS'!N950)</f>
        <v>0</v>
      </c>
      <c r="J920" s="50">
        <f>IF($D920="-",0,'STOCK ITEMS'!O950)</f>
        <v>0</v>
      </c>
      <c r="K920" s="50">
        <f>IF($D920="-",0,'STOCK ITEMS'!P950)</f>
        <v>0</v>
      </c>
      <c r="L920" s="51">
        <f>IF($D920="-",0,'STOCK ITEMS'!B950)</f>
        <v>0</v>
      </c>
      <c r="M920" s="48" t="str">
        <f t="shared" si="101"/>
        <v>-</v>
      </c>
      <c r="N920" s="48">
        <f t="shared" si="102"/>
        <v>0</v>
      </c>
    </row>
    <row r="921" spans="1:14" x14ac:dyDescent="0.25">
      <c r="A921" s="52">
        <v>920</v>
      </c>
      <c r="B921" s="48" t="s">
        <v>2</v>
      </c>
      <c r="C921" s="48" t="s">
        <v>2</v>
      </c>
      <c r="D921" s="13" t="s">
        <v>2</v>
      </c>
      <c r="E921" s="133">
        <v>162000</v>
      </c>
      <c r="F921" s="49">
        <f t="shared" si="99"/>
        <v>0</v>
      </c>
      <c r="G921" s="49">
        <f t="shared" si="100"/>
        <v>920</v>
      </c>
      <c r="H921" s="48">
        <f t="shared" si="103"/>
        <v>54</v>
      </c>
      <c r="I921" s="50">
        <f>IF($D921="-",0,'STOCK ITEMS'!N951)</f>
        <v>0</v>
      </c>
      <c r="J921" s="50">
        <f>IF($D921="-",0,'STOCK ITEMS'!O951)</f>
        <v>0</v>
      </c>
      <c r="K921" s="50">
        <f>IF($D921="-",0,'STOCK ITEMS'!P951)</f>
        <v>0</v>
      </c>
      <c r="L921" s="51">
        <f>IF($D921="-",0,'STOCK ITEMS'!B951)</f>
        <v>0</v>
      </c>
      <c r="M921" s="48" t="str">
        <f t="shared" si="101"/>
        <v>-</v>
      </c>
      <c r="N921" s="48">
        <f t="shared" si="102"/>
        <v>0</v>
      </c>
    </row>
    <row r="922" spans="1:14" x14ac:dyDescent="0.25">
      <c r="A922" s="52">
        <v>921</v>
      </c>
      <c r="B922" s="48" t="s">
        <v>2</v>
      </c>
      <c r="C922" s="48" t="s">
        <v>2</v>
      </c>
      <c r="D922" s="13" t="s">
        <v>2</v>
      </c>
      <c r="E922" s="133">
        <v>159000</v>
      </c>
      <c r="F922" s="49">
        <f t="shared" si="99"/>
        <v>0</v>
      </c>
      <c r="G922" s="49">
        <f t="shared" si="100"/>
        <v>921</v>
      </c>
      <c r="H922" s="48">
        <f t="shared" si="103"/>
        <v>53</v>
      </c>
      <c r="I922" s="50">
        <f>IF($D922="-",0,'STOCK ITEMS'!N952)</f>
        <v>0</v>
      </c>
      <c r="J922" s="50">
        <f>IF($D922="-",0,'STOCK ITEMS'!O952)</f>
        <v>0</v>
      </c>
      <c r="K922" s="50">
        <f>IF($D922="-",0,'STOCK ITEMS'!P952)</f>
        <v>0</v>
      </c>
      <c r="L922" s="51">
        <f>IF($D922="-",0,'STOCK ITEMS'!B952)</f>
        <v>0</v>
      </c>
      <c r="M922" s="48" t="str">
        <f t="shared" si="101"/>
        <v>-</v>
      </c>
      <c r="N922" s="48">
        <f t="shared" si="102"/>
        <v>0</v>
      </c>
    </row>
    <row r="923" spans="1:14" x14ac:dyDescent="0.25">
      <c r="A923" s="52">
        <v>922</v>
      </c>
      <c r="B923" s="48" t="s">
        <v>2</v>
      </c>
      <c r="C923" s="48" t="s">
        <v>2</v>
      </c>
      <c r="D923" s="13" t="s">
        <v>2</v>
      </c>
      <c r="E923" s="133">
        <v>156000</v>
      </c>
      <c r="F923" s="49">
        <f t="shared" si="99"/>
        <v>0</v>
      </c>
      <c r="G923" s="49">
        <f t="shared" si="100"/>
        <v>922</v>
      </c>
      <c r="H923" s="48">
        <f t="shared" si="103"/>
        <v>52</v>
      </c>
      <c r="I923" s="50">
        <f>IF($D923="-",0,'STOCK ITEMS'!N953)</f>
        <v>0</v>
      </c>
      <c r="J923" s="50">
        <f>IF($D923="-",0,'STOCK ITEMS'!O953)</f>
        <v>0</v>
      </c>
      <c r="K923" s="50">
        <f>IF($D923="-",0,'STOCK ITEMS'!P953)</f>
        <v>0</v>
      </c>
      <c r="L923" s="51">
        <f>IF($D923="-",0,'STOCK ITEMS'!B953)</f>
        <v>0</v>
      </c>
      <c r="M923" s="48" t="str">
        <f t="shared" si="101"/>
        <v>-</v>
      </c>
      <c r="N923" s="48">
        <f t="shared" si="102"/>
        <v>0</v>
      </c>
    </row>
    <row r="924" spans="1:14" x14ac:dyDescent="0.25">
      <c r="A924" s="52">
        <v>923</v>
      </c>
      <c r="B924" s="48" t="s">
        <v>2</v>
      </c>
      <c r="C924" s="48" t="s">
        <v>2</v>
      </c>
      <c r="D924" s="13" t="s">
        <v>2</v>
      </c>
      <c r="E924" s="133">
        <v>153000</v>
      </c>
      <c r="F924" s="49">
        <f t="shared" si="99"/>
        <v>0</v>
      </c>
      <c r="G924" s="49">
        <f t="shared" si="100"/>
        <v>923</v>
      </c>
      <c r="H924" s="48">
        <f t="shared" si="103"/>
        <v>51</v>
      </c>
      <c r="I924" s="50">
        <f>IF($D924="-",0,'STOCK ITEMS'!N954)</f>
        <v>0</v>
      </c>
      <c r="J924" s="50">
        <f>IF($D924="-",0,'STOCK ITEMS'!O954)</f>
        <v>0</v>
      </c>
      <c r="K924" s="50">
        <f>IF($D924="-",0,'STOCK ITEMS'!P954)</f>
        <v>0</v>
      </c>
      <c r="L924" s="51">
        <f>IF($D924="-",0,'STOCK ITEMS'!B954)</f>
        <v>0</v>
      </c>
      <c r="M924" s="48" t="str">
        <f t="shared" si="101"/>
        <v>-</v>
      </c>
      <c r="N924" s="48">
        <f t="shared" si="102"/>
        <v>0</v>
      </c>
    </row>
    <row r="925" spans="1:14" x14ac:dyDescent="0.25">
      <c r="A925" s="52">
        <v>924</v>
      </c>
      <c r="B925" s="48" t="s">
        <v>2</v>
      </c>
      <c r="C925" s="48" t="s">
        <v>2</v>
      </c>
      <c r="D925" s="13" t="s">
        <v>2</v>
      </c>
      <c r="E925" s="133">
        <v>150000</v>
      </c>
      <c r="F925" s="49">
        <f t="shared" si="99"/>
        <v>0</v>
      </c>
      <c r="G925" s="49">
        <f t="shared" si="100"/>
        <v>924</v>
      </c>
      <c r="H925" s="48">
        <f t="shared" si="103"/>
        <v>50</v>
      </c>
      <c r="I925" s="50">
        <f>IF($D925="-",0,'STOCK ITEMS'!N955)</f>
        <v>0</v>
      </c>
      <c r="J925" s="50">
        <f>IF($D925="-",0,'STOCK ITEMS'!O955)</f>
        <v>0</v>
      </c>
      <c r="K925" s="50">
        <f>IF($D925="-",0,'STOCK ITEMS'!P955)</f>
        <v>0</v>
      </c>
      <c r="L925" s="51">
        <f>IF($D925="-",0,'STOCK ITEMS'!B955)</f>
        <v>0</v>
      </c>
      <c r="M925" s="48" t="str">
        <f t="shared" si="101"/>
        <v>-</v>
      </c>
      <c r="N925" s="48">
        <f t="shared" si="102"/>
        <v>0</v>
      </c>
    </row>
    <row r="926" spans="1:14" x14ac:dyDescent="0.25">
      <c r="A926" s="52">
        <v>925</v>
      </c>
      <c r="B926" s="48" t="s">
        <v>2</v>
      </c>
      <c r="C926" s="48" t="s">
        <v>2</v>
      </c>
      <c r="D926" s="13" t="s">
        <v>2</v>
      </c>
      <c r="E926" s="133">
        <v>147000</v>
      </c>
      <c r="F926" s="49">
        <f t="shared" si="99"/>
        <v>0</v>
      </c>
      <c r="G926" s="49">
        <f t="shared" si="100"/>
        <v>925</v>
      </c>
      <c r="H926" s="48">
        <f t="shared" si="103"/>
        <v>49</v>
      </c>
      <c r="I926" s="50">
        <f>IF($D926="-",0,'STOCK ITEMS'!N956)</f>
        <v>0</v>
      </c>
      <c r="J926" s="50">
        <f>IF($D926="-",0,'STOCK ITEMS'!O956)</f>
        <v>0</v>
      </c>
      <c r="K926" s="50">
        <f>IF($D926="-",0,'STOCK ITEMS'!P956)</f>
        <v>0</v>
      </c>
      <c r="L926" s="51">
        <f>IF($D926="-",0,'STOCK ITEMS'!B956)</f>
        <v>0</v>
      </c>
      <c r="M926" s="48" t="str">
        <f t="shared" si="101"/>
        <v>-</v>
      </c>
      <c r="N926" s="48">
        <f t="shared" si="102"/>
        <v>0</v>
      </c>
    </row>
    <row r="927" spans="1:14" x14ac:dyDescent="0.25">
      <c r="A927" s="52">
        <v>926</v>
      </c>
      <c r="B927" s="48" t="s">
        <v>2</v>
      </c>
      <c r="C927" s="48" t="s">
        <v>2</v>
      </c>
      <c r="D927" s="13" t="s">
        <v>2</v>
      </c>
      <c r="E927" s="133">
        <v>144000</v>
      </c>
      <c r="F927" s="49">
        <f t="shared" si="99"/>
        <v>0</v>
      </c>
      <c r="G927" s="49">
        <f t="shared" si="100"/>
        <v>926</v>
      </c>
      <c r="H927" s="48">
        <f t="shared" si="103"/>
        <v>48</v>
      </c>
      <c r="I927" s="50">
        <f>IF($D927="-",0,'STOCK ITEMS'!N957)</f>
        <v>0</v>
      </c>
      <c r="J927" s="50">
        <f>IF($D927="-",0,'STOCK ITEMS'!O957)</f>
        <v>0</v>
      </c>
      <c r="K927" s="50">
        <f>IF($D927="-",0,'STOCK ITEMS'!P957)</f>
        <v>0</v>
      </c>
      <c r="L927" s="51">
        <f>IF($D927="-",0,'STOCK ITEMS'!B957)</f>
        <v>0</v>
      </c>
      <c r="M927" s="48" t="str">
        <f t="shared" si="101"/>
        <v>-</v>
      </c>
      <c r="N927" s="48">
        <f t="shared" si="102"/>
        <v>0</v>
      </c>
    </row>
    <row r="928" spans="1:14" x14ac:dyDescent="0.25">
      <c r="A928" s="52">
        <v>927</v>
      </c>
      <c r="B928" s="48" t="s">
        <v>2</v>
      </c>
      <c r="C928" s="48" t="s">
        <v>2</v>
      </c>
      <c r="D928" s="13" t="s">
        <v>2</v>
      </c>
      <c r="E928" s="133">
        <v>141000</v>
      </c>
      <c r="F928" s="49">
        <f t="shared" si="99"/>
        <v>0</v>
      </c>
      <c r="G928" s="49">
        <f t="shared" si="100"/>
        <v>927</v>
      </c>
      <c r="H928" s="48">
        <f t="shared" si="103"/>
        <v>47</v>
      </c>
      <c r="I928" s="50">
        <f>IF($D928="-",0,'STOCK ITEMS'!N958)</f>
        <v>0</v>
      </c>
      <c r="J928" s="50">
        <f>IF($D928="-",0,'STOCK ITEMS'!O958)</f>
        <v>0</v>
      </c>
      <c r="K928" s="50">
        <f>IF($D928="-",0,'STOCK ITEMS'!P958)</f>
        <v>0</v>
      </c>
      <c r="L928" s="51">
        <f>IF($D928="-",0,'STOCK ITEMS'!B958)</f>
        <v>0</v>
      </c>
      <c r="M928" s="48" t="str">
        <f t="shared" si="101"/>
        <v>-</v>
      </c>
      <c r="N928" s="48">
        <f t="shared" si="102"/>
        <v>0</v>
      </c>
    </row>
    <row r="929" spans="1:14" x14ac:dyDescent="0.25">
      <c r="A929" s="52">
        <v>928</v>
      </c>
      <c r="B929" s="48" t="s">
        <v>2</v>
      </c>
      <c r="C929" s="48" t="s">
        <v>2</v>
      </c>
      <c r="D929" s="13" t="s">
        <v>2</v>
      </c>
      <c r="E929" s="133">
        <v>138000</v>
      </c>
      <c r="F929" s="49">
        <f t="shared" si="99"/>
        <v>0</v>
      </c>
      <c r="G929" s="49">
        <f t="shared" si="100"/>
        <v>928</v>
      </c>
      <c r="H929" s="48">
        <f t="shared" si="103"/>
        <v>46</v>
      </c>
      <c r="I929" s="50">
        <f>IF($D929="-",0,'STOCK ITEMS'!N959)</f>
        <v>0</v>
      </c>
      <c r="J929" s="50">
        <f>IF($D929="-",0,'STOCK ITEMS'!O959)</f>
        <v>0</v>
      </c>
      <c r="K929" s="50">
        <f>IF($D929="-",0,'STOCK ITEMS'!P959)</f>
        <v>0</v>
      </c>
      <c r="L929" s="51">
        <f>IF($D929="-",0,'STOCK ITEMS'!B959)</f>
        <v>0</v>
      </c>
      <c r="M929" s="48" t="str">
        <f t="shared" si="101"/>
        <v>-</v>
      </c>
      <c r="N929" s="48">
        <f t="shared" si="102"/>
        <v>0</v>
      </c>
    </row>
    <row r="930" spans="1:14" x14ac:dyDescent="0.25">
      <c r="A930" s="52">
        <v>929</v>
      </c>
      <c r="B930" s="48" t="s">
        <v>2</v>
      </c>
      <c r="C930" s="48" t="s">
        <v>2</v>
      </c>
      <c r="D930" s="13" t="s">
        <v>2</v>
      </c>
      <c r="E930" s="133">
        <v>135000</v>
      </c>
      <c r="F930" s="49">
        <f t="shared" si="99"/>
        <v>0</v>
      </c>
      <c r="G930" s="49">
        <f t="shared" si="100"/>
        <v>929</v>
      </c>
      <c r="H930" s="48">
        <f t="shared" si="103"/>
        <v>45</v>
      </c>
      <c r="I930" s="50">
        <f>IF($D930="-",0,'STOCK ITEMS'!N960)</f>
        <v>0</v>
      </c>
      <c r="J930" s="50">
        <f>IF($D930="-",0,'STOCK ITEMS'!O960)</f>
        <v>0</v>
      </c>
      <c r="K930" s="50">
        <f>IF($D930="-",0,'STOCK ITEMS'!P960)</f>
        <v>0</v>
      </c>
      <c r="L930" s="51">
        <f>IF($D930="-",0,'STOCK ITEMS'!B960)</f>
        <v>0</v>
      </c>
      <c r="M930" s="48" t="str">
        <f t="shared" si="101"/>
        <v>-</v>
      </c>
      <c r="N930" s="48">
        <f t="shared" si="102"/>
        <v>0</v>
      </c>
    </row>
    <row r="931" spans="1:14" x14ac:dyDescent="0.25">
      <c r="A931" s="52">
        <v>930</v>
      </c>
      <c r="B931" s="48" t="s">
        <v>2</v>
      </c>
      <c r="C931" s="48" t="s">
        <v>2</v>
      </c>
      <c r="D931" s="13" t="s">
        <v>2</v>
      </c>
      <c r="E931" s="133">
        <v>132000</v>
      </c>
      <c r="F931" s="49">
        <f t="shared" si="99"/>
        <v>0</v>
      </c>
      <c r="G931" s="49">
        <f t="shared" si="100"/>
        <v>930</v>
      </c>
      <c r="H931" s="48">
        <f t="shared" si="103"/>
        <v>44</v>
      </c>
      <c r="I931" s="50">
        <f>IF($D931="-",0,'STOCK ITEMS'!N961)</f>
        <v>0</v>
      </c>
      <c r="J931" s="50">
        <f>IF($D931="-",0,'STOCK ITEMS'!O961)</f>
        <v>0</v>
      </c>
      <c r="K931" s="50">
        <f>IF($D931="-",0,'STOCK ITEMS'!P961)</f>
        <v>0</v>
      </c>
      <c r="L931" s="51">
        <f>IF($D931="-",0,'STOCK ITEMS'!B961)</f>
        <v>0</v>
      </c>
      <c r="M931" s="48" t="str">
        <f t="shared" si="101"/>
        <v>-</v>
      </c>
      <c r="N931" s="48">
        <f t="shared" si="102"/>
        <v>0</v>
      </c>
    </row>
    <row r="932" spans="1:14" x14ac:dyDescent="0.25">
      <c r="A932" s="52">
        <v>931</v>
      </c>
      <c r="B932" s="48" t="s">
        <v>2</v>
      </c>
      <c r="C932" s="48" t="s">
        <v>2</v>
      </c>
      <c r="D932" s="13" t="s">
        <v>2</v>
      </c>
      <c r="E932" s="133">
        <v>129000</v>
      </c>
      <c r="F932" s="49">
        <f t="shared" si="99"/>
        <v>0</v>
      </c>
      <c r="G932" s="49">
        <f t="shared" si="100"/>
        <v>931</v>
      </c>
      <c r="H932" s="48">
        <f t="shared" si="103"/>
        <v>43</v>
      </c>
      <c r="I932" s="50">
        <f>IF($D932="-",0,'STOCK ITEMS'!N962)</f>
        <v>0</v>
      </c>
      <c r="J932" s="50">
        <f>IF($D932="-",0,'STOCK ITEMS'!O962)</f>
        <v>0</v>
      </c>
      <c r="K932" s="50">
        <f>IF($D932="-",0,'STOCK ITEMS'!P962)</f>
        <v>0</v>
      </c>
      <c r="L932" s="51">
        <f>IF($D932="-",0,'STOCK ITEMS'!B962)</f>
        <v>0</v>
      </c>
      <c r="M932" s="48" t="str">
        <f t="shared" si="101"/>
        <v>-</v>
      </c>
      <c r="N932" s="48">
        <f t="shared" si="102"/>
        <v>0</v>
      </c>
    </row>
    <row r="933" spans="1:14" x14ac:dyDescent="0.25">
      <c r="A933" s="52">
        <v>932</v>
      </c>
      <c r="B933" s="48" t="s">
        <v>2</v>
      </c>
      <c r="C933" s="48" t="s">
        <v>2</v>
      </c>
      <c r="D933" s="13" t="s">
        <v>2</v>
      </c>
      <c r="E933" s="133">
        <v>126000</v>
      </c>
      <c r="F933" s="49">
        <f t="shared" si="99"/>
        <v>0</v>
      </c>
      <c r="G933" s="49">
        <f t="shared" si="100"/>
        <v>932</v>
      </c>
      <c r="H933" s="48">
        <f t="shared" si="103"/>
        <v>42</v>
      </c>
      <c r="I933" s="50">
        <f>IF($D933="-",0,'STOCK ITEMS'!N963)</f>
        <v>0</v>
      </c>
      <c r="J933" s="50">
        <f>IF($D933="-",0,'STOCK ITEMS'!O963)</f>
        <v>0</v>
      </c>
      <c r="K933" s="50">
        <f>IF($D933="-",0,'STOCK ITEMS'!P963)</f>
        <v>0</v>
      </c>
      <c r="L933" s="51">
        <f>IF($D933="-",0,'STOCK ITEMS'!B963)</f>
        <v>0</v>
      </c>
      <c r="M933" s="48" t="str">
        <f t="shared" si="101"/>
        <v>-</v>
      </c>
      <c r="N933" s="48">
        <f t="shared" si="102"/>
        <v>0</v>
      </c>
    </row>
    <row r="934" spans="1:14" x14ac:dyDescent="0.25">
      <c r="A934" s="52">
        <v>933</v>
      </c>
      <c r="B934" s="48" t="s">
        <v>2</v>
      </c>
      <c r="C934" s="48" t="s">
        <v>2</v>
      </c>
      <c r="D934" s="13" t="s">
        <v>2</v>
      </c>
      <c r="E934" s="133">
        <v>123000</v>
      </c>
      <c r="F934" s="49">
        <f t="shared" si="99"/>
        <v>0</v>
      </c>
      <c r="G934" s="49">
        <f t="shared" si="100"/>
        <v>933</v>
      </c>
      <c r="H934" s="48">
        <f t="shared" si="103"/>
        <v>41</v>
      </c>
      <c r="I934" s="50">
        <f>IF($D934="-",0,'STOCK ITEMS'!N964)</f>
        <v>0</v>
      </c>
      <c r="J934" s="50">
        <f>IF($D934="-",0,'STOCK ITEMS'!O964)</f>
        <v>0</v>
      </c>
      <c r="K934" s="50">
        <f>IF($D934="-",0,'STOCK ITEMS'!P964)</f>
        <v>0</v>
      </c>
      <c r="L934" s="51">
        <f>IF($D934="-",0,'STOCK ITEMS'!B964)</f>
        <v>0</v>
      </c>
      <c r="M934" s="48" t="str">
        <f t="shared" si="101"/>
        <v>-</v>
      </c>
      <c r="N934" s="48">
        <f t="shared" si="102"/>
        <v>0</v>
      </c>
    </row>
    <row r="935" spans="1:14" x14ac:dyDescent="0.25">
      <c r="A935" s="52">
        <v>934</v>
      </c>
      <c r="B935" s="48" t="s">
        <v>2</v>
      </c>
      <c r="C935" s="48" t="s">
        <v>2</v>
      </c>
      <c r="D935" s="13" t="s">
        <v>2</v>
      </c>
      <c r="E935" s="133">
        <v>120000</v>
      </c>
      <c r="F935" s="49">
        <f t="shared" si="99"/>
        <v>0</v>
      </c>
      <c r="G935" s="49">
        <f t="shared" si="100"/>
        <v>934</v>
      </c>
      <c r="H935" s="48">
        <f t="shared" si="103"/>
        <v>40</v>
      </c>
      <c r="I935" s="50">
        <f>IF($D935="-",0,'STOCK ITEMS'!N965)</f>
        <v>0</v>
      </c>
      <c r="J935" s="50">
        <f>IF($D935="-",0,'STOCK ITEMS'!O965)</f>
        <v>0</v>
      </c>
      <c r="K935" s="50">
        <f>IF($D935="-",0,'STOCK ITEMS'!P965)</f>
        <v>0</v>
      </c>
      <c r="L935" s="51">
        <f>IF($D935="-",0,'STOCK ITEMS'!B965)</f>
        <v>0</v>
      </c>
      <c r="M935" s="48" t="str">
        <f t="shared" si="101"/>
        <v>-</v>
      </c>
      <c r="N935" s="48">
        <f t="shared" si="102"/>
        <v>0</v>
      </c>
    </row>
    <row r="936" spans="1:14" x14ac:dyDescent="0.25">
      <c r="A936" s="52">
        <v>935</v>
      </c>
      <c r="B936" s="48" t="s">
        <v>2</v>
      </c>
      <c r="C936" s="48" t="s">
        <v>2</v>
      </c>
      <c r="D936" s="13" t="s">
        <v>2</v>
      </c>
      <c r="E936" s="133">
        <v>117000</v>
      </c>
      <c r="F936" s="49">
        <f t="shared" si="99"/>
        <v>0</v>
      </c>
      <c r="G936" s="49">
        <f t="shared" si="100"/>
        <v>935</v>
      </c>
      <c r="H936" s="48">
        <f t="shared" si="103"/>
        <v>39</v>
      </c>
      <c r="I936" s="50">
        <f>IF($D936="-",0,'STOCK ITEMS'!N966)</f>
        <v>0</v>
      </c>
      <c r="J936" s="50">
        <f>IF($D936="-",0,'STOCK ITEMS'!O966)</f>
        <v>0</v>
      </c>
      <c r="K936" s="50">
        <f>IF($D936="-",0,'STOCK ITEMS'!P966)</f>
        <v>0</v>
      </c>
      <c r="L936" s="51">
        <f>IF($D936="-",0,'STOCK ITEMS'!B966)</f>
        <v>0</v>
      </c>
      <c r="M936" s="48" t="str">
        <f t="shared" si="101"/>
        <v>-</v>
      </c>
      <c r="N936" s="48">
        <f t="shared" si="102"/>
        <v>0</v>
      </c>
    </row>
    <row r="937" spans="1:14" x14ac:dyDescent="0.25">
      <c r="A937" s="52">
        <v>936</v>
      </c>
      <c r="B937" s="48" t="s">
        <v>2</v>
      </c>
      <c r="C937" s="48" t="s">
        <v>2</v>
      </c>
      <c r="D937" s="13" t="s">
        <v>2</v>
      </c>
      <c r="E937" s="133">
        <v>114000</v>
      </c>
      <c r="F937" s="49">
        <f t="shared" si="99"/>
        <v>0</v>
      </c>
      <c r="G937" s="49">
        <f t="shared" si="100"/>
        <v>936</v>
      </c>
      <c r="H937" s="48">
        <f t="shared" si="103"/>
        <v>38</v>
      </c>
      <c r="I937" s="50">
        <f>IF($D937="-",0,'STOCK ITEMS'!N967)</f>
        <v>0</v>
      </c>
      <c r="J937" s="50">
        <f>IF($D937="-",0,'STOCK ITEMS'!O967)</f>
        <v>0</v>
      </c>
      <c r="K937" s="50">
        <f>IF($D937="-",0,'STOCK ITEMS'!P967)</f>
        <v>0</v>
      </c>
      <c r="L937" s="51">
        <f>IF($D937="-",0,'STOCK ITEMS'!B967)</f>
        <v>0</v>
      </c>
      <c r="M937" s="48" t="str">
        <f t="shared" si="101"/>
        <v>-</v>
      </c>
      <c r="N937" s="48">
        <f t="shared" si="102"/>
        <v>0</v>
      </c>
    </row>
    <row r="938" spans="1:14" x14ac:dyDescent="0.25">
      <c r="A938" s="52">
        <v>937</v>
      </c>
      <c r="B938" s="48" t="s">
        <v>2</v>
      </c>
      <c r="C938" s="48" t="s">
        <v>2</v>
      </c>
      <c r="D938" s="13" t="s">
        <v>2</v>
      </c>
      <c r="E938" s="133">
        <v>111000</v>
      </c>
      <c r="F938" s="49">
        <f t="shared" si="99"/>
        <v>0</v>
      </c>
      <c r="G938" s="49">
        <f t="shared" si="100"/>
        <v>937</v>
      </c>
      <c r="H938" s="48">
        <f t="shared" si="103"/>
        <v>37</v>
      </c>
      <c r="I938" s="50">
        <f>IF($D938="-",0,'STOCK ITEMS'!N968)</f>
        <v>0</v>
      </c>
      <c r="J938" s="50">
        <f>IF($D938="-",0,'STOCK ITEMS'!O968)</f>
        <v>0</v>
      </c>
      <c r="K938" s="50">
        <f>IF($D938="-",0,'STOCK ITEMS'!P968)</f>
        <v>0</v>
      </c>
      <c r="L938" s="51">
        <f>IF($D938="-",0,'STOCK ITEMS'!B968)</f>
        <v>0</v>
      </c>
      <c r="M938" s="48" t="str">
        <f t="shared" si="101"/>
        <v>-</v>
      </c>
      <c r="N938" s="48">
        <f t="shared" si="102"/>
        <v>0</v>
      </c>
    </row>
    <row r="939" spans="1:14" x14ac:dyDescent="0.25">
      <c r="A939" s="52">
        <v>938</v>
      </c>
      <c r="B939" s="48" t="s">
        <v>2</v>
      </c>
      <c r="C939" s="48" t="s">
        <v>2</v>
      </c>
      <c r="D939" s="13" t="s">
        <v>2</v>
      </c>
      <c r="E939" s="133">
        <v>108000</v>
      </c>
      <c r="F939" s="49">
        <f t="shared" si="99"/>
        <v>0</v>
      </c>
      <c r="G939" s="49">
        <f t="shared" si="100"/>
        <v>938</v>
      </c>
      <c r="H939" s="48">
        <f t="shared" si="103"/>
        <v>36</v>
      </c>
      <c r="I939" s="50">
        <f>IF($D939="-",0,'STOCK ITEMS'!N969)</f>
        <v>0</v>
      </c>
      <c r="J939" s="50">
        <f>IF($D939="-",0,'STOCK ITEMS'!O969)</f>
        <v>0</v>
      </c>
      <c r="K939" s="50">
        <f>IF($D939="-",0,'STOCK ITEMS'!P969)</f>
        <v>0</v>
      </c>
      <c r="L939" s="51">
        <f>IF($D939="-",0,'STOCK ITEMS'!B969)</f>
        <v>0</v>
      </c>
      <c r="M939" s="48" t="str">
        <f t="shared" si="101"/>
        <v>-</v>
      </c>
      <c r="N939" s="48">
        <f t="shared" si="102"/>
        <v>0</v>
      </c>
    </row>
    <row r="940" spans="1:14" x14ac:dyDescent="0.25">
      <c r="A940" s="52">
        <v>939</v>
      </c>
      <c r="B940" s="48" t="s">
        <v>2</v>
      </c>
      <c r="C940" s="48" t="s">
        <v>2</v>
      </c>
      <c r="D940" s="13" t="s">
        <v>2</v>
      </c>
      <c r="E940" s="133">
        <v>105000</v>
      </c>
      <c r="F940" s="49">
        <f t="shared" si="99"/>
        <v>0</v>
      </c>
      <c r="G940" s="49">
        <f t="shared" si="100"/>
        <v>939</v>
      </c>
      <c r="H940" s="48">
        <f t="shared" si="103"/>
        <v>35</v>
      </c>
      <c r="I940" s="50">
        <f>IF($D940="-",0,'STOCK ITEMS'!N970)</f>
        <v>0</v>
      </c>
      <c r="J940" s="50">
        <f>IF($D940="-",0,'STOCK ITEMS'!O970)</f>
        <v>0</v>
      </c>
      <c r="K940" s="50">
        <f>IF($D940="-",0,'STOCK ITEMS'!P970)</f>
        <v>0</v>
      </c>
      <c r="L940" s="51">
        <f>IF($D940="-",0,'STOCK ITEMS'!B970)</f>
        <v>0</v>
      </c>
      <c r="M940" s="48" t="str">
        <f t="shared" si="101"/>
        <v>-</v>
      </c>
      <c r="N940" s="48">
        <f t="shared" si="102"/>
        <v>0</v>
      </c>
    </row>
    <row r="941" spans="1:14" x14ac:dyDescent="0.25">
      <c r="A941" s="52">
        <v>940</v>
      </c>
      <c r="B941" s="48" t="s">
        <v>2</v>
      </c>
      <c r="C941" s="48" t="s">
        <v>2</v>
      </c>
      <c r="D941" s="13" t="s">
        <v>2</v>
      </c>
      <c r="E941" s="133">
        <v>102000</v>
      </c>
      <c r="F941" s="49">
        <f t="shared" si="99"/>
        <v>0</v>
      </c>
      <c r="G941" s="49">
        <f t="shared" si="100"/>
        <v>940</v>
      </c>
      <c r="H941" s="48">
        <f t="shared" si="103"/>
        <v>34</v>
      </c>
      <c r="I941" s="50">
        <f>IF($D941="-",0,'STOCK ITEMS'!N971)</f>
        <v>0</v>
      </c>
      <c r="J941" s="50">
        <f>IF($D941="-",0,'STOCK ITEMS'!O971)</f>
        <v>0</v>
      </c>
      <c r="K941" s="50">
        <f>IF($D941="-",0,'STOCK ITEMS'!P971)</f>
        <v>0</v>
      </c>
      <c r="L941" s="51">
        <f>IF($D941="-",0,'STOCK ITEMS'!B971)</f>
        <v>0</v>
      </c>
      <c r="M941" s="48" t="str">
        <f t="shared" si="101"/>
        <v>-</v>
      </c>
      <c r="N941" s="48">
        <f t="shared" si="102"/>
        <v>0</v>
      </c>
    </row>
    <row r="942" spans="1:14" x14ac:dyDescent="0.25">
      <c r="A942" s="52">
        <v>941</v>
      </c>
      <c r="B942" s="48" t="s">
        <v>2</v>
      </c>
      <c r="C942" s="48" t="s">
        <v>2</v>
      </c>
      <c r="D942" s="13" t="s">
        <v>2</v>
      </c>
      <c r="E942" s="133">
        <v>99000</v>
      </c>
      <c r="F942" s="49">
        <f t="shared" si="99"/>
        <v>0</v>
      </c>
      <c r="G942" s="49">
        <f t="shared" si="100"/>
        <v>941</v>
      </c>
      <c r="H942" s="48">
        <f t="shared" si="103"/>
        <v>33</v>
      </c>
      <c r="I942" s="50">
        <f>IF($D942="-",0,'STOCK ITEMS'!N972)</f>
        <v>0</v>
      </c>
      <c r="J942" s="50">
        <f>IF($D942="-",0,'STOCK ITEMS'!O972)</f>
        <v>0</v>
      </c>
      <c r="K942" s="50">
        <f>IF($D942="-",0,'STOCK ITEMS'!P972)</f>
        <v>0</v>
      </c>
      <c r="L942" s="51">
        <f>IF($D942="-",0,'STOCK ITEMS'!B972)</f>
        <v>0</v>
      </c>
      <c r="M942" s="48" t="str">
        <f t="shared" si="101"/>
        <v>-</v>
      </c>
      <c r="N942" s="48">
        <f t="shared" si="102"/>
        <v>0</v>
      </c>
    </row>
    <row r="943" spans="1:14" x14ac:dyDescent="0.25">
      <c r="A943" s="52">
        <v>942</v>
      </c>
      <c r="B943" s="48" t="s">
        <v>2</v>
      </c>
      <c r="C943" s="48" t="s">
        <v>2</v>
      </c>
      <c r="D943" s="13" t="s">
        <v>2</v>
      </c>
      <c r="E943" s="133">
        <v>96000</v>
      </c>
      <c r="F943" s="49">
        <f t="shared" si="99"/>
        <v>0</v>
      </c>
      <c r="G943" s="49">
        <f t="shared" si="100"/>
        <v>942</v>
      </c>
      <c r="H943" s="48">
        <f t="shared" si="103"/>
        <v>32</v>
      </c>
      <c r="I943" s="50">
        <f>IF($D943="-",0,'STOCK ITEMS'!N973)</f>
        <v>0</v>
      </c>
      <c r="J943" s="50">
        <f>IF($D943="-",0,'STOCK ITEMS'!O973)</f>
        <v>0</v>
      </c>
      <c r="K943" s="50">
        <f>IF($D943="-",0,'STOCK ITEMS'!P973)</f>
        <v>0</v>
      </c>
      <c r="L943" s="51">
        <f>IF($D943="-",0,'STOCK ITEMS'!B973)</f>
        <v>0</v>
      </c>
      <c r="M943" s="48" t="str">
        <f t="shared" si="101"/>
        <v>-</v>
      </c>
      <c r="N943" s="48">
        <f t="shared" si="102"/>
        <v>0</v>
      </c>
    </row>
    <row r="944" spans="1:14" x14ac:dyDescent="0.25">
      <c r="A944" s="52">
        <v>943</v>
      </c>
      <c r="B944" s="48" t="s">
        <v>2</v>
      </c>
      <c r="C944" s="48" t="s">
        <v>2</v>
      </c>
      <c r="D944" s="13" t="s">
        <v>2</v>
      </c>
      <c r="E944" s="133">
        <v>93000</v>
      </c>
      <c r="F944" s="49">
        <f t="shared" si="99"/>
        <v>0</v>
      </c>
      <c r="G944" s="49">
        <f t="shared" si="100"/>
        <v>943</v>
      </c>
      <c r="H944" s="48">
        <f t="shared" si="103"/>
        <v>31</v>
      </c>
      <c r="I944" s="50">
        <f>IF($D944="-",0,'STOCK ITEMS'!N974)</f>
        <v>0</v>
      </c>
      <c r="J944" s="50">
        <f>IF($D944="-",0,'STOCK ITEMS'!O974)</f>
        <v>0</v>
      </c>
      <c r="K944" s="50">
        <f>IF($D944="-",0,'STOCK ITEMS'!P974)</f>
        <v>0</v>
      </c>
      <c r="L944" s="51">
        <f>IF($D944="-",0,'STOCK ITEMS'!B974)</f>
        <v>0</v>
      </c>
      <c r="M944" s="48" t="str">
        <f t="shared" si="101"/>
        <v>-</v>
      </c>
      <c r="N944" s="48">
        <f t="shared" si="102"/>
        <v>0</v>
      </c>
    </row>
    <row r="945" spans="1:14" x14ac:dyDescent="0.25">
      <c r="A945" s="52">
        <v>944</v>
      </c>
      <c r="B945" s="48" t="s">
        <v>2</v>
      </c>
      <c r="C945" s="48" t="s">
        <v>2</v>
      </c>
      <c r="D945" s="13" t="s">
        <v>2</v>
      </c>
      <c r="E945" s="133">
        <v>90000</v>
      </c>
      <c r="F945" s="49">
        <f t="shared" si="99"/>
        <v>0</v>
      </c>
      <c r="G945" s="49">
        <f t="shared" si="100"/>
        <v>944</v>
      </c>
      <c r="H945" s="48">
        <f t="shared" si="103"/>
        <v>30</v>
      </c>
      <c r="I945" s="50">
        <f>IF($D945="-",0,'STOCK ITEMS'!N975)</f>
        <v>0</v>
      </c>
      <c r="J945" s="50">
        <f>IF($D945="-",0,'STOCK ITEMS'!O975)</f>
        <v>0</v>
      </c>
      <c r="K945" s="50">
        <f>IF($D945="-",0,'STOCK ITEMS'!P975)</f>
        <v>0</v>
      </c>
      <c r="L945" s="51">
        <f>IF($D945="-",0,'STOCK ITEMS'!B975)</f>
        <v>0</v>
      </c>
      <c r="M945" s="48" t="str">
        <f t="shared" si="101"/>
        <v>-</v>
      </c>
      <c r="N945" s="48">
        <f t="shared" si="102"/>
        <v>0</v>
      </c>
    </row>
    <row r="946" spans="1:14" x14ac:dyDescent="0.25">
      <c r="A946" s="52">
        <v>945</v>
      </c>
      <c r="B946" s="48" t="s">
        <v>2</v>
      </c>
      <c r="C946" s="48" t="s">
        <v>2</v>
      </c>
      <c r="D946" s="13" t="s">
        <v>2</v>
      </c>
      <c r="E946" s="133">
        <v>87000</v>
      </c>
      <c r="F946" s="49">
        <f t="shared" si="99"/>
        <v>0</v>
      </c>
      <c r="G946" s="49">
        <f t="shared" si="100"/>
        <v>945</v>
      </c>
      <c r="H946" s="48">
        <f t="shared" si="103"/>
        <v>29</v>
      </c>
      <c r="I946" s="50">
        <f>IF($D946="-",0,'STOCK ITEMS'!N976)</f>
        <v>0</v>
      </c>
      <c r="J946" s="50">
        <f>IF($D946="-",0,'STOCK ITEMS'!O976)</f>
        <v>0</v>
      </c>
      <c r="K946" s="50">
        <f>IF($D946="-",0,'STOCK ITEMS'!P976)</f>
        <v>0</v>
      </c>
      <c r="L946" s="51">
        <f>IF($D946="-",0,'STOCK ITEMS'!B976)</f>
        <v>0</v>
      </c>
      <c r="M946" s="48" t="str">
        <f t="shared" si="101"/>
        <v>-</v>
      </c>
      <c r="N946" s="48">
        <f t="shared" si="102"/>
        <v>0</v>
      </c>
    </row>
    <row r="947" spans="1:14" x14ac:dyDescent="0.25">
      <c r="A947" s="52">
        <v>946</v>
      </c>
      <c r="B947" s="48" t="s">
        <v>2</v>
      </c>
      <c r="C947" s="48" t="s">
        <v>2</v>
      </c>
      <c r="D947" s="13" t="s">
        <v>2</v>
      </c>
      <c r="E947" s="133">
        <v>84000</v>
      </c>
      <c r="F947" s="49">
        <f t="shared" si="99"/>
        <v>0</v>
      </c>
      <c r="G947" s="49">
        <f t="shared" si="100"/>
        <v>946</v>
      </c>
      <c r="H947" s="48">
        <f t="shared" si="103"/>
        <v>28</v>
      </c>
      <c r="I947" s="50">
        <f>IF($D947="-",0,'STOCK ITEMS'!N977)</f>
        <v>0</v>
      </c>
      <c r="J947" s="50">
        <f>IF($D947="-",0,'STOCK ITEMS'!O977)</f>
        <v>0</v>
      </c>
      <c r="K947" s="50">
        <f>IF($D947="-",0,'STOCK ITEMS'!P977)</f>
        <v>0</v>
      </c>
      <c r="L947" s="51">
        <f>IF($D947="-",0,'STOCK ITEMS'!B977)</f>
        <v>0</v>
      </c>
      <c r="M947" s="48" t="str">
        <f t="shared" si="101"/>
        <v>-</v>
      </c>
      <c r="N947" s="48">
        <f t="shared" si="102"/>
        <v>0</v>
      </c>
    </row>
    <row r="948" spans="1:14" x14ac:dyDescent="0.25">
      <c r="A948" s="52">
        <v>947</v>
      </c>
      <c r="B948" s="48" t="s">
        <v>2</v>
      </c>
      <c r="C948" s="48" t="s">
        <v>2</v>
      </c>
      <c r="D948" s="13" t="s">
        <v>2</v>
      </c>
      <c r="E948" s="133">
        <v>81000</v>
      </c>
      <c r="F948" s="49">
        <f t="shared" ref="F948:F974" si="104">IF(D948="-",0,E948)</f>
        <v>0</v>
      </c>
      <c r="G948" s="49">
        <f t="shared" ref="G948:G974" si="105">F948+A948</f>
        <v>947</v>
      </c>
      <c r="H948" s="48">
        <f t="shared" si="103"/>
        <v>27</v>
      </c>
      <c r="I948" s="50">
        <f>IF($D948="-",0,'STOCK ITEMS'!N978)</f>
        <v>0</v>
      </c>
      <c r="J948" s="50">
        <f>IF($D948="-",0,'STOCK ITEMS'!O978)</f>
        <v>0</v>
      </c>
      <c r="K948" s="50">
        <f>IF($D948="-",0,'STOCK ITEMS'!P978)</f>
        <v>0</v>
      </c>
      <c r="L948" s="51">
        <f>IF($D948="-",0,'STOCK ITEMS'!B978)</f>
        <v>0</v>
      </c>
      <c r="M948" s="48" t="str">
        <f t="shared" ref="M948:M974" si="106">D948</f>
        <v>-</v>
      </c>
      <c r="N948" s="48">
        <f t="shared" ref="N948:N974" si="107">IF(L948&lt;1,0,J948/I948)</f>
        <v>0</v>
      </c>
    </row>
    <row r="949" spans="1:14" x14ac:dyDescent="0.25">
      <c r="A949" s="52">
        <v>948</v>
      </c>
      <c r="B949" s="48" t="s">
        <v>2</v>
      </c>
      <c r="C949" s="48" t="s">
        <v>2</v>
      </c>
      <c r="D949" s="13" t="s">
        <v>2</v>
      </c>
      <c r="E949" s="133">
        <v>78000</v>
      </c>
      <c r="F949" s="49">
        <f t="shared" si="104"/>
        <v>0</v>
      </c>
      <c r="G949" s="49">
        <f t="shared" si="105"/>
        <v>948</v>
      </c>
      <c r="H949" s="48">
        <f t="shared" si="103"/>
        <v>26</v>
      </c>
      <c r="I949" s="50">
        <f>IF($D949="-",0,'STOCK ITEMS'!N979)</f>
        <v>0</v>
      </c>
      <c r="J949" s="50">
        <f>IF($D949="-",0,'STOCK ITEMS'!O979)</f>
        <v>0</v>
      </c>
      <c r="K949" s="50">
        <f>IF($D949="-",0,'STOCK ITEMS'!P979)</f>
        <v>0</v>
      </c>
      <c r="L949" s="51">
        <f>IF($D949="-",0,'STOCK ITEMS'!B979)</f>
        <v>0</v>
      </c>
      <c r="M949" s="48" t="str">
        <f t="shared" si="106"/>
        <v>-</v>
      </c>
      <c r="N949" s="48">
        <f t="shared" si="107"/>
        <v>0</v>
      </c>
    </row>
    <row r="950" spans="1:14" x14ac:dyDescent="0.25">
      <c r="A950" s="52">
        <v>949</v>
      </c>
      <c r="B950" s="48" t="s">
        <v>2</v>
      </c>
      <c r="C950" s="48" t="s">
        <v>2</v>
      </c>
      <c r="D950" s="13" t="s">
        <v>2</v>
      </c>
      <c r="E950" s="133">
        <v>75000</v>
      </c>
      <c r="F950" s="49">
        <f t="shared" si="104"/>
        <v>0</v>
      </c>
      <c r="G950" s="49">
        <f t="shared" si="105"/>
        <v>949</v>
      </c>
      <c r="H950" s="48">
        <f t="shared" si="103"/>
        <v>25</v>
      </c>
      <c r="I950" s="50">
        <f>IF($D950="-",0,'STOCK ITEMS'!N980)</f>
        <v>0</v>
      </c>
      <c r="J950" s="50">
        <f>IF($D950="-",0,'STOCK ITEMS'!O980)</f>
        <v>0</v>
      </c>
      <c r="K950" s="50">
        <f>IF($D950="-",0,'STOCK ITEMS'!P980)</f>
        <v>0</v>
      </c>
      <c r="L950" s="51">
        <f>IF($D950="-",0,'STOCK ITEMS'!B980)</f>
        <v>0</v>
      </c>
      <c r="M950" s="48" t="str">
        <f t="shared" si="106"/>
        <v>-</v>
      </c>
      <c r="N950" s="48">
        <f t="shared" si="107"/>
        <v>0</v>
      </c>
    </row>
    <row r="951" spans="1:14" x14ac:dyDescent="0.25">
      <c r="A951" s="52">
        <v>950</v>
      </c>
      <c r="B951" s="48" t="s">
        <v>2</v>
      </c>
      <c r="C951" s="48" t="s">
        <v>2</v>
      </c>
      <c r="D951" s="13" t="s">
        <v>2</v>
      </c>
      <c r="E951" s="133">
        <v>72000</v>
      </c>
      <c r="F951" s="49">
        <f t="shared" si="104"/>
        <v>0</v>
      </c>
      <c r="G951" s="49">
        <f t="shared" si="105"/>
        <v>950</v>
      </c>
      <c r="H951" s="48">
        <f t="shared" si="103"/>
        <v>24</v>
      </c>
      <c r="I951" s="50">
        <f>IF($D951="-",0,'STOCK ITEMS'!N981)</f>
        <v>0</v>
      </c>
      <c r="J951" s="50">
        <f>IF($D951="-",0,'STOCK ITEMS'!O981)</f>
        <v>0</v>
      </c>
      <c r="K951" s="50">
        <f>IF($D951="-",0,'STOCK ITEMS'!P981)</f>
        <v>0</v>
      </c>
      <c r="L951" s="51">
        <f>IF($D951="-",0,'STOCK ITEMS'!B981)</f>
        <v>0</v>
      </c>
      <c r="M951" s="48" t="str">
        <f t="shared" si="106"/>
        <v>-</v>
      </c>
      <c r="N951" s="48">
        <f t="shared" si="107"/>
        <v>0</v>
      </c>
    </row>
    <row r="952" spans="1:14" x14ac:dyDescent="0.25">
      <c r="A952" s="52">
        <v>951</v>
      </c>
      <c r="B952" s="48" t="s">
        <v>2</v>
      </c>
      <c r="C952" s="48" t="s">
        <v>2</v>
      </c>
      <c r="D952" s="13" t="s">
        <v>2</v>
      </c>
      <c r="E952" s="133">
        <v>69000</v>
      </c>
      <c r="F952" s="49">
        <f t="shared" si="104"/>
        <v>0</v>
      </c>
      <c r="G952" s="49">
        <f t="shared" si="105"/>
        <v>951</v>
      </c>
      <c r="H952" s="48">
        <f t="shared" si="103"/>
        <v>23</v>
      </c>
      <c r="I952" s="50">
        <f>IF($D952="-",0,'STOCK ITEMS'!N982)</f>
        <v>0</v>
      </c>
      <c r="J952" s="50">
        <f>IF($D952="-",0,'STOCK ITEMS'!O982)</f>
        <v>0</v>
      </c>
      <c r="K952" s="50">
        <f>IF($D952="-",0,'STOCK ITEMS'!P982)</f>
        <v>0</v>
      </c>
      <c r="L952" s="51">
        <f>IF($D952="-",0,'STOCK ITEMS'!B982)</f>
        <v>0</v>
      </c>
      <c r="M952" s="48" t="str">
        <f t="shared" si="106"/>
        <v>-</v>
      </c>
      <c r="N952" s="48">
        <f t="shared" si="107"/>
        <v>0</v>
      </c>
    </row>
    <row r="953" spans="1:14" x14ac:dyDescent="0.25">
      <c r="A953" s="52">
        <v>952</v>
      </c>
      <c r="B953" s="48" t="s">
        <v>2</v>
      </c>
      <c r="C953" s="48" t="s">
        <v>2</v>
      </c>
      <c r="D953" s="13" t="s">
        <v>2</v>
      </c>
      <c r="E953" s="133">
        <v>66000</v>
      </c>
      <c r="F953" s="49">
        <f t="shared" si="104"/>
        <v>0</v>
      </c>
      <c r="G953" s="49">
        <f t="shared" si="105"/>
        <v>952</v>
      </c>
      <c r="H953" s="48">
        <f t="shared" si="103"/>
        <v>22</v>
      </c>
      <c r="I953" s="50">
        <f>IF($D953="-",0,'STOCK ITEMS'!N983)</f>
        <v>0</v>
      </c>
      <c r="J953" s="50">
        <f>IF($D953="-",0,'STOCK ITEMS'!O983)</f>
        <v>0</v>
      </c>
      <c r="K953" s="50">
        <f>IF($D953="-",0,'STOCK ITEMS'!P983)</f>
        <v>0</v>
      </c>
      <c r="L953" s="51">
        <f>IF($D953="-",0,'STOCK ITEMS'!B983)</f>
        <v>0</v>
      </c>
      <c r="M953" s="48" t="str">
        <f t="shared" si="106"/>
        <v>-</v>
      </c>
      <c r="N953" s="48">
        <f t="shared" si="107"/>
        <v>0</v>
      </c>
    </row>
    <row r="954" spans="1:14" x14ac:dyDescent="0.25">
      <c r="A954" s="52">
        <v>953</v>
      </c>
      <c r="B954" s="48" t="s">
        <v>2</v>
      </c>
      <c r="C954" s="48" t="s">
        <v>2</v>
      </c>
      <c r="D954" s="13" t="s">
        <v>2</v>
      </c>
      <c r="E954" s="133">
        <v>63000</v>
      </c>
      <c r="F954" s="49">
        <f t="shared" si="104"/>
        <v>0</v>
      </c>
      <c r="G954" s="49">
        <f t="shared" si="105"/>
        <v>953</v>
      </c>
      <c r="H954" s="48">
        <f t="shared" si="103"/>
        <v>21</v>
      </c>
      <c r="I954" s="50">
        <f>IF($D954="-",0,'STOCK ITEMS'!N984)</f>
        <v>0</v>
      </c>
      <c r="J954" s="50">
        <f>IF($D954="-",0,'STOCK ITEMS'!O984)</f>
        <v>0</v>
      </c>
      <c r="K954" s="50">
        <f>IF($D954="-",0,'STOCK ITEMS'!P984)</f>
        <v>0</v>
      </c>
      <c r="L954" s="51">
        <f>IF($D954="-",0,'STOCK ITEMS'!B984)</f>
        <v>0</v>
      </c>
      <c r="M954" s="48" t="str">
        <f t="shared" si="106"/>
        <v>-</v>
      </c>
      <c r="N954" s="48">
        <f t="shared" si="107"/>
        <v>0</v>
      </c>
    </row>
    <row r="955" spans="1:14" x14ac:dyDescent="0.25">
      <c r="A955" s="52">
        <v>954</v>
      </c>
      <c r="B955" s="48" t="s">
        <v>2</v>
      </c>
      <c r="C955" s="48" t="s">
        <v>2</v>
      </c>
      <c r="D955" s="13" t="s">
        <v>2</v>
      </c>
      <c r="E955" s="133">
        <v>60000</v>
      </c>
      <c r="F955" s="49">
        <f t="shared" si="104"/>
        <v>0</v>
      </c>
      <c r="G955" s="49">
        <f t="shared" si="105"/>
        <v>954</v>
      </c>
      <c r="H955" s="48">
        <f t="shared" si="103"/>
        <v>20</v>
      </c>
      <c r="I955" s="50">
        <f>IF($D955="-",0,'STOCK ITEMS'!N985)</f>
        <v>0</v>
      </c>
      <c r="J955" s="50">
        <f>IF($D955="-",0,'STOCK ITEMS'!O985)</f>
        <v>0</v>
      </c>
      <c r="K955" s="50">
        <f>IF($D955="-",0,'STOCK ITEMS'!P985)</f>
        <v>0</v>
      </c>
      <c r="L955" s="51">
        <f>IF($D955="-",0,'STOCK ITEMS'!B985)</f>
        <v>0</v>
      </c>
      <c r="M955" s="48" t="str">
        <f t="shared" si="106"/>
        <v>-</v>
      </c>
      <c r="N955" s="48">
        <f t="shared" si="107"/>
        <v>0</v>
      </c>
    </row>
    <row r="956" spans="1:14" x14ac:dyDescent="0.25">
      <c r="A956" s="52">
        <v>955</v>
      </c>
      <c r="B956" s="48" t="s">
        <v>2</v>
      </c>
      <c r="C956" s="48" t="s">
        <v>2</v>
      </c>
      <c r="D956" s="13" t="s">
        <v>2</v>
      </c>
      <c r="E956" s="133">
        <v>57000</v>
      </c>
      <c r="F956" s="49">
        <f t="shared" si="104"/>
        <v>0</v>
      </c>
      <c r="G956" s="49">
        <f t="shared" si="105"/>
        <v>955</v>
      </c>
      <c r="H956" s="48">
        <f t="shared" si="103"/>
        <v>19</v>
      </c>
      <c r="I956" s="50">
        <f>IF($D956="-",0,'STOCK ITEMS'!N986)</f>
        <v>0</v>
      </c>
      <c r="J956" s="50">
        <f>IF($D956="-",0,'STOCK ITEMS'!O986)</f>
        <v>0</v>
      </c>
      <c r="K956" s="50">
        <f>IF($D956="-",0,'STOCK ITEMS'!P986)</f>
        <v>0</v>
      </c>
      <c r="L956" s="51">
        <f>IF($D956="-",0,'STOCK ITEMS'!B986)</f>
        <v>0</v>
      </c>
      <c r="M956" s="48" t="str">
        <f t="shared" si="106"/>
        <v>-</v>
      </c>
      <c r="N956" s="48">
        <f t="shared" si="107"/>
        <v>0</v>
      </c>
    </row>
    <row r="957" spans="1:14" x14ac:dyDescent="0.25">
      <c r="A957" s="52">
        <v>956</v>
      </c>
      <c r="B957" s="48" t="s">
        <v>2</v>
      </c>
      <c r="C957" s="48" t="s">
        <v>2</v>
      </c>
      <c r="D957" s="13" t="s">
        <v>2</v>
      </c>
      <c r="E957" s="133">
        <v>54000</v>
      </c>
      <c r="F957" s="49">
        <f t="shared" si="104"/>
        <v>0</v>
      </c>
      <c r="G957" s="49">
        <f t="shared" si="105"/>
        <v>956</v>
      </c>
      <c r="H957" s="48">
        <f t="shared" si="103"/>
        <v>18</v>
      </c>
      <c r="I957" s="50">
        <f>IF($D957="-",0,'STOCK ITEMS'!N987)</f>
        <v>0</v>
      </c>
      <c r="J957" s="50">
        <f>IF($D957="-",0,'STOCK ITEMS'!O987)</f>
        <v>0</v>
      </c>
      <c r="K957" s="50">
        <f>IF($D957="-",0,'STOCK ITEMS'!P987)</f>
        <v>0</v>
      </c>
      <c r="L957" s="51">
        <f>IF($D957="-",0,'STOCK ITEMS'!B987)</f>
        <v>0</v>
      </c>
      <c r="M957" s="48" t="str">
        <f t="shared" si="106"/>
        <v>-</v>
      </c>
      <c r="N957" s="48">
        <f t="shared" si="107"/>
        <v>0</v>
      </c>
    </row>
    <row r="958" spans="1:14" x14ac:dyDescent="0.25">
      <c r="A958" s="52">
        <v>957</v>
      </c>
      <c r="B958" s="48" t="s">
        <v>2</v>
      </c>
      <c r="C958" s="48" t="s">
        <v>2</v>
      </c>
      <c r="D958" s="13" t="s">
        <v>2</v>
      </c>
      <c r="E958" s="133">
        <v>51000</v>
      </c>
      <c r="F958" s="49">
        <f t="shared" si="104"/>
        <v>0</v>
      </c>
      <c r="G958" s="49">
        <f t="shared" si="105"/>
        <v>957</v>
      </c>
      <c r="H958" s="48">
        <f t="shared" si="103"/>
        <v>17</v>
      </c>
      <c r="I958" s="50">
        <f>IF($D958="-",0,'STOCK ITEMS'!N988)</f>
        <v>0</v>
      </c>
      <c r="J958" s="50">
        <f>IF($D958="-",0,'STOCK ITEMS'!O988)</f>
        <v>0</v>
      </c>
      <c r="K958" s="50">
        <f>IF($D958="-",0,'STOCK ITEMS'!P988)</f>
        <v>0</v>
      </c>
      <c r="L958" s="51">
        <f>IF($D958="-",0,'STOCK ITEMS'!B988)</f>
        <v>0</v>
      </c>
      <c r="M958" s="48" t="str">
        <f t="shared" si="106"/>
        <v>-</v>
      </c>
      <c r="N958" s="48">
        <f t="shared" si="107"/>
        <v>0</v>
      </c>
    </row>
    <row r="959" spans="1:14" x14ac:dyDescent="0.25">
      <c r="A959" s="52">
        <v>958</v>
      </c>
      <c r="B959" s="48" t="s">
        <v>2</v>
      </c>
      <c r="C959" s="48" t="s">
        <v>2</v>
      </c>
      <c r="D959" s="13" t="s">
        <v>2</v>
      </c>
      <c r="E959" s="133">
        <v>48000</v>
      </c>
      <c r="F959" s="49">
        <f t="shared" si="104"/>
        <v>0</v>
      </c>
      <c r="G959" s="49">
        <f t="shared" si="105"/>
        <v>958</v>
      </c>
      <c r="H959" s="48">
        <f t="shared" si="103"/>
        <v>16</v>
      </c>
      <c r="I959" s="50">
        <f>IF($D959="-",0,'STOCK ITEMS'!N989)</f>
        <v>0</v>
      </c>
      <c r="J959" s="50">
        <f>IF($D959="-",0,'STOCK ITEMS'!O989)</f>
        <v>0</v>
      </c>
      <c r="K959" s="50">
        <f>IF($D959="-",0,'STOCK ITEMS'!P989)</f>
        <v>0</v>
      </c>
      <c r="L959" s="51">
        <f>IF($D959="-",0,'STOCK ITEMS'!B989)</f>
        <v>0</v>
      </c>
      <c r="M959" s="48" t="str">
        <f t="shared" si="106"/>
        <v>-</v>
      </c>
      <c r="N959" s="48">
        <f t="shared" si="107"/>
        <v>0</v>
      </c>
    </row>
    <row r="960" spans="1:14" x14ac:dyDescent="0.25">
      <c r="A960" s="52">
        <v>959</v>
      </c>
      <c r="B960" s="48" t="s">
        <v>2</v>
      </c>
      <c r="C960" s="48" t="s">
        <v>2</v>
      </c>
      <c r="D960" s="13" t="s">
        <v>2</v>
      </c>
      <c r="E960" s="133">
        <v>45000</v>
      </c>
      <c r="F960" s="49">
        <f t="shared" si="104"/>
        <v>0</v>
      </c>
      <c r="G960" s="49">
        <f t="shared" si="105"/>
        <v>959</v>
      </c>
      <c r="H960" s="48">
        <f t="shared" si="103"/>
        <v>15</v>
      </c>
      <c r="I960" s="50">
        <f>IF($D960="-",0,'STOCK ITEMS'!N990)</f>
        <v>0</v>
      </c>
      <c r="J960" s="50">
        <f>IF($D960="-",0,'STOCK ITEMS'!O990)</f>
        <v>0</v>
      </c>
      <c r="K960" s="50">
        <f>IF($D960="-",0,'STOCK ITEMS'!P990)</f>
        <v>0</v>
      </c>
      <c r="L960" s="51">
        <f>IF($D960="-",0,'STOCK ITEMS'!B990)</f>
        <v>0</v>
      </c>
      <c r="M960" s="48" t="str">
        <f t="shared" si="106"/>
        <v>-</v>
      </c>
      <c r="N960" s="48">
        <f t="shared" si="107"/>
        <v>0</v>
      </c>
    </row>
    <row r="961" spans="1:14" x14ac:dyDescent="0.25">
      <c r="A961" s="52">
        <v>960</v>
      </c>
      <c r="B961" s="48" t="s">
        <v>2</v>
      </c>
      <c r="C961" s="48" t="s">
        <v>2</v>
      </c>
      <c r="D961" s="13" t="s">
        <v>2</v>
      </c>
      <c r="E961" s="133">
        <v>42000</v>
      </c>
      <c r="F961" s="49">
        <f t="shared" si="104"/>
        <v>0</v>
      </c>
      <c r="G961" s="49">
        <f t="shared" si="105"/>
        <v>960</v>
      </c>
      <c r="H961" s="48">
        <f t="shared" si="103"/>
        <v>14</v>
      </c>
      <c r="I961" s="50">
        <f>IF($D961="-",0,'STOCK ITEMS'!N991)</f>
        <v>0</v>
      </c>
      <c r="J961" s="50">
        <f>IF($D961="-",0,'STOCK ITEMS'!O991)</f>
        <v>0</v>
      </c>
      <c r="K961" s="50">
        <f>IF($D961="-",0,'STOCK ITEMS'!P991)</f>
        <v>0</v>
      </c>
      <c r="L961" s="51">
        <f>IF($D961="-",0,'STOCK ITEMS'!B991)</f>
        <v>0</v>
      </c>
      <c r="M961" s="48" t="str">
        <f t="shared" si="106"/>
        <v>-</v>
      </c>
      <c r="N961" s="48">
        <f t="shared" si="107"/>
        <v>0</v>
      </c>
    </row>
    <row r="962" spans="1:14" x14ac:dyDescent="0.25">
      <c r="A962" s="52">
        <v>961</v>
      </c>
      <c r="B962" s="48" t="s">
        <v>2</v>
      </c>
      <c r="C962" s="48" t="s">
        <v>2</v>
      </c>
      <c r="D962" s="13" t="s">
        <v>2</v>
      </c>
      <c r="E962" s="133">
        <v>39000</v>
      </c>
      <c r="F962" s="49">
        <f t="shared" si="104"/>
        <v>0</v>
      </c>
      <c r="G962" s="49">
        <f t="shared" si="105"/>
        <v>961</v>
      </c>
      <c r="H962" s="48">
        <f t="shared" si="103"/>
        <v>13</v>
      </c>
      <c r="I962" s="50">
        <f>IF($D962="-",0,'STOCK ITEMS'!N992)</f>
        <v>0</v>
      </c>
      <c r="J962" s="50">
        <f>IF($D962="-",0,'STOCK ITEMS'!O992)</f>
        <v>0</v>
      </c>
      <c r="K962" s="50">
        <f>IF($D962="-",0,'STOCK ITEMS'!P992)</f>
        <v>0</v>
      </c>
      <c r="L962" s="51">
        <f>IF($D962="-",0,'STOCK ITEMS'!B992)</f>
        <v>0</v>
      </c>
      <c r="M962" s="48" t="str">
        <f t="shared" si="106"/>
        <v>-</v>
      </c>
      <c r="N962" s="48">
        <f t="shared" si="107"/>
        <v>0</v>
      </c>
    </row>
    <row r="963" spans="1:14" x14ac:dyDescent="0.25">
      <c r="A963" s="52">
        <v>962</v>
      </c>
      <c r="B963" s="48" t="s">
        <v>2</v>
      </c>
      <c r="C963" s="48" t="s">
        <v>2</v>
      </c>
      <c r="D963" s="13" t="s">
        <v>2</v>
      </c>
      <c r="E963" s="133">
        <v>36000</v>
      </c>
      <c r="F963" s="49">
        <f t="shared" si="104"/>
        <v>0</v>
      </c>
      <c r="G963" s="49">
        <f t="shared" si="105"/>
        <v>962</v>
      </c>
      <c r="H963" s="48">
        <f t="shared" si="103"/>
        <v>12</v>
      </c>
      <c r="I963" s="50">
        <f>IF($D963="-",0,'STOCK ITEMS'!N993)</f>
        <v>0</v>
      </c>
      <c r="J963" s="50">
        <f>IF($D963="-",0,'STOCK ITEMS'!O993)</f>
        <v>0</v>
      </c>
      <c r="K963" s="50">
        <f>IF($D963="-",0,'STOCK ITEMS'!P993)</f>
        <v>0</v>
      </c>
      <c r="L963" s="51">
        <f>IF($D963="-",0,'STOCK ITEMS'!B993)</f>
        <v>0</v>
      </c>
      <c r="M963" s="48" t="str">
        <f t="shared" si="106"/>
        <v>-</v>
      </c>
      <c r="N963" s="48">
        <f t="shared" si="107"/>
        <v>0</v>
      </c>
    </row>
    <row r="964" spans="1:14" x14ac:dyDescent="0.25">
      <c r="A964" s="52">
        <v>963</v>
      </c>
      <c r="B964" s="48" t="s">
        <v>2</v>
      </c>
      <c r="C964" s="48" t="s">
        <v>2</v>
      </c>
      <c r="D964" s="13" t="s">
        <v>2</v>
      </c>
      <c r="E964" s="133">
        <v>33000</v>
      </c>
      <c r="F964" s="49">
        <f t="shared" si="104"/>
        <v>0</v>
      </c>
      <c r="G964" s="49">
        <f t="shared" si="105"/>
        <v>963</v>
      </c>
      <c r="H964" s="48">
        <f t="shared" si="103"/>
        <v>11</v>
      </c>
      <c r="I964" s="50">
        <f>IF($D964="-",0,'STOCK ITEMS'!N994)</f>
        <v>0</v>
      </c>
      <c r="J964" s="50">
        <f>IF($D964="-",0,'STOCK ITEMS'!O994)</f>
        <v>0</v>
      </c>
      <c r="K964" s="50">
        <f>IF($D964="-",0,'STOCK ITEMS'!P994)</f>
        <v>0</v>
      </c>
      <c r="L964" s="51">
        <f>IF($D964="-",0,'STOCK ITEMS'!B994)</f>
        <v>0</v>
      </c>
      <c r="M964" s="48" t="str">
        <f t="shared" si="106"/>
        <v>-</v>
      </c>
      <c r="N964" s="48">
        <f t="shared" si="107"/>
        <v>0</v>
      </c>
    </row>
    <row r="965" spans="1:14" x14ac:dyDescent="0.25">
      <c r="A965" s="52">
        <v>964</v>
      </c>
      <c r="B965" s="48" t="s">
        <v>2</v>
      </c>
      <c r="C965" s="48" t="s">
        <v>2</v>
      </c>
      <c r="D965" s="13" t="s">
        <v>2</v>
      </c>
      <c r="E965" s="133">
        <v>30000</v>
      </c>
      <c r="F965" s="49">
        <f t="shared" si="104"/>
        <v>0</v>
      </c>
      <c r="G965" s="49">
        <f t="shared" si="105"/>
        <v>964</v>
      </c>
      <c r="H965" s="48">
        <f t="shared" si="103"/>
        <v>10</v>
      </c>
      <c r="I965" s="50">
        <f>IF($D965="-",0,'STOCK ITEMS'!N995)</f>
        <v>0</v>
      </c>
      <c r="J965" s="50">
        <f>IF($D965="-",0,'STOCK ITEMS'!O995)</f>
        <v>0</v>
      </c>
      <c r="K965" s="50">
        <f>IF($D965="-",0,'STOCK ITEMS'!P995)</f>
        <v>0</v>
      </c>
      <c r="L965" s="51">
        <f>IF($D965="-",0,'STOCK ITEMS'!B995)</f>
        <v>0</v>
      </c>
      <c r="M965" s="48" t="str">
        <f t="shared" si="106"/>
        <v>-</v>
      </c>
      <c r="N965" s="48">
        <f t="shared" si="107"/>
        <v>0</v>
      </c>
    </row>
    <row r="966" spans="1:14" x14ac:dyDescent="0.25">
      <c r="A966" s="52">
        <v>965</v>
      </c>
      <c r="B966" s="48" t="s">
        <v>2</v>
      </c>
      <c r="C966" s="48" t="s">
        <v>2</v>
      </c>
      <c r="D966" s="13" t="s">
        <v>2</v>
      </c>
      <c r="E966" s="133">
        <v>27000</v>
      </c>
      <c r="F966" s="49">
        <f t="shared" si="104"/>
        <v>0</v>
      </c>
      <c r="G966" s="49">
        <f t="shared" si="105"/>
        <v>965</v>
      </c>
      <c r="H966" s="48">
        <f t="shared" si="103"/>
        <v>9</v>
      </c>
      <c r="I966" s="50">
        <f>IF($D966="-",0,'STOCK ITEMS'!N996)</f>
        <v>0</v>
      </c>
      <c r="J966" s="50">
        <f>IF($D966="-",0,'STOCK ITEMS'!O996)</f>
        <v>0</v>
      </c>
      <c r="K966" s="50">
        <f>IF($D966="-",0,'STOCK ITEMS'!P996)</f>
        <v>0</v>
      </c>
      <c r="L966" s="51">
        <f>IF($D966="-",0,'STOCK ITEMS'!B996)</f>
        <v>0</v>
      </c>
      <c r="M966" s="48" t="str">
        <f t="shared" si="106"/>
        <v>-</v>
      </c>
      <c r="N966" s="48">
        <f t="shared" si="107"/>
        <v>0</v>
      </c>
    </row>
    <row r="967" spans="1:14" x14ac:dyDescent="0.25">
      <c r="A967" s="52">
        <v>966</v>
      </c>
      <c r="B967" s="48" t="s">
        <v>2</v>
      </c>
      <c r="C967" s="48" t="s">
        <v>2</v>
      </c>
      <c r="D967" s="13" t="s">
        <v>2</v>
      </c>
      <c r="E967" s="133">
        <v>24000</v>
      </c>
      <c r="F967" s="49">
        <f t="shared" si="104"/>
        <v>0</v>
      </c>
      <c r="G967" s="49">
        <f t="shared" si="105"/>
        <v>966</v>
      </c>
      <c r="H967" s="48">
        <f t="shared" si="103"/>
        <v>8</v>
      </c>
      <c r="I967" s="50">
        <f>IF($D967="-",0,'STOCK ITEMS'!N997)</f>
        <v>0</v>
      </c>
      <c r="J967" s="50">
        <f>IF($D967="-",0,'STOCK ITEMS'!O997)</f>
        <v>0</v>
      </c>
      <c r="K967" s="50">
        <f>IF($D967="-",0,'STOCK ITEMS'!P997)</f>
        <v>0</v>
      </c>
      <c r="L967" s="51">
        <f>IF($D967="-",0,'STOCK ITEMS'!B997)</f>
        <v>0</v>
      </c>
      <c r="M967" s="48" t="str">
        <f t="shared" si="106"/>
        <v>-</v>
      </c>
      <c r="N967" s="48">
        <f t="shared" si="107"/>
        <v>0</v>
      </c>
    </row>
    <row r="968" spans="1:14" x14ac:dyDescent="0.25">
      <c r="A968" s="52">
        <v>967</v>
      </c>
      <c r="B968" s="48" t="s">
        <v>2</v>
      </c>
      <c r="C968" s="48" t="s">
        <v>2</v>
      </c>
      <c r="D968" s="13" t="s">
        <v>2</v>
      </c>
      <c r="E968" s="133">
        <v>21000</v>
      </c>
      <c r="F968" s="49">
        <f t="shared" si="104"/>
        <v>0</v>
      </c>
      <c r="G968" s="49">
        <f t="shared" si="105"/>
        <v>967</v>
      </c>
      <c r="H968" s="48">
        <f t="shared" si="103"/>
        <v>7</v>
      </c>
      <c r="I968" s="50">
        <f>IF($D968="-",0,'STOCK ITEMS'!N998)</f>
        <v>0</v>
      </c>
      <c r="J968" s="50">
        <f>IF($D968="-",0,'STOCK ITEMS'!O998)</f>
        <v>0</v>
      </c>
      <c r="K968" s="50">
        <f>IF($D968="-",0,'STOCK ITEMS'!P998)</f>
        <v>0</v>
      </c>
      <c r="L968" s="51">
        <f>IF($D968="-",0,'STOCK ITEMS'!B998)</f>
        <v>0</v>
      </c>
      <c r="M968" s="48" t="str">
        <f t="shared" si="106"/>
        <v>-</v>
      </c>
      <c r="N968" s="48">
        <f t="shared" si="107"/>
        <v>0</v>
      </c>
    </row>
    <row r="969" spans="1:14" x14ac:dyDescent="0.25">
      <c r="A969" s="52">
        <v>968</v>
      </c>
      <c r="B969" s="48" t="s">
        <v>2</v>
      </c>
      <c r="C969" s="48" t="s">
        <v>2</v>
      </c>
      <c r="D969" s="13" t="s">
        <v>2</v>
      </c>
      <c r="E969" s="133">
        <v>18000</v>
      </c>
      <c r="F969" s="49">
        <f t="shared" si="104"/>
        <v>0</v>
      </c>
      <c r="G969" s="49">
        <f t="shared" si="105"/>
        <v>968</v>
      </c>
      <c r="H969" s="48">
        <f t="shared" ref="H969:H974" si="108">RANK(G969,$G$2:$G$974,0)</f>
        <v>6</v>
      </c>
      <c r="I969" s="50">
        <f>IF($D969="-",0,'STOCK ITEMS'!N999)</f>
        <v>0</v>
      </c>
      <c r="J969" s="50">
        <f>IF($D969="-",0,'STOCK ITEMS'!O999)</f>
        <v>0</v>
      </c>
      <c r="K969" s="50">
        <f>IF($D969="-",0,'STOCK ITEMS'!P999)</f>
        <v>0</v>
      </c>
      <c r="L969" s="51">
        <f>IF($D969="-",0,'STOCK ITEMS'!B999)</f>
        <v>0</v>
      </c>
      <c r="M969" s="48" t="str">
        <f t="shared" si="106"/>
        <v>-</v>
      </c>
      <c r="N969" s="48">
        <f t="shared" si="107"/>
        <v>0</v>
      </c>
    </row>
    <row r="970" spans="1:14" x14ac:dyDescent="0.25">
      <c r="A970" s="52">
        <v>969</v>
      </c>
      <c r="B970" s="48" t="s">
        <v>2</v>
      </c>
      <c r="C970" s="48" t="s">
        <v>2</v>
      </c>
      <c r="D970" s="13" t="s">
        <v>2</v>
      </c>
      <c r="E970" s="133">
        <v>15000</v>
      </c>
      <c r="F970" s="49">
        <f t="shared" si="104"/>
        <v>0</v>
      </c>
      <c r="G970" s="49">
        <f t="shared" si="105"/>
        <v>969</v>
      </c>
      <c r="H970" s="48">
        <f t="shared" si="108"/>
        <v>5</v>
      </c>
      <c r="I970" s="50">
        <f>IF($D970="-",0,'STOCK ITEMS'!N1000)</f>
        <v>0</v>
      </c>
      <c r="J970" s="50">
        <f>IF($D970="-",0,'STOCK ITEMS'!O1000)</f>
        <v>0</v>
      </c>
      <c r="K970" s="50">
        <f>IF($D970="-",0,'STOCK ITEMS'!P1000)</f>
        <v>0</v>
      </c>
      <c r="L970" s="51">
        <f>IF($D970="-",0,'STOCK ITEMS'!B1000)</f>
        <v>0</v>
      </c>
      <c r="M970" s="48" t="str">
        <f t="shared" si="106"/>
        <v>-</v>
      </c>
      <c r="N970" s="48">
        <f t="shared" si="107"/>
        <v>0</v>
      </c>
    </row>
    <row r="971" spans="1:14" x14ac:dyDescent="0.25">
      <c r="A971" s="52">
        <v>970</v>
      </c>
      <c r="B971" s="48" t="s">
        <v>2</v>
      </c>
      <c r="C971" s="48" t="s">
        <v>2</v>
      </c>
      <c r="D971" s="13" t="s">
        <v>2</v>
      </c>
      <c r="E971" s="133">
        <v>12000</v>
      </c>
      <c r="F971" s="49">
        <f t="shared" si="104"/>
        <v>0</v>
      </c>
      <c r="G971" s="49">
        <f t="shared" si="105"/>
        <v>970</v>
      </c>
      <c r="H971" s="48">
        <f t="shared" si="108"/>
        <v>4</v>
      </c>
      <c r="I971" s="50">
        <f>IF($D971="-",0,'STOCK ITEMS'!N1001)</f>
        <v>0</v>
      </c>
      <c r="J971" s="50">
        <f>IF($D971="-",0,'STOCK ITEMS'!O1001)</f>
        <v>0</v>
      </c>
      <c r="K971" s="50">
        <f>IF($D971="-",0,'STOCK ITEMS'!P1001)</f>
        <v>0</v>
      </c>
      <c r="L971" s="51">
        <f>IF($D971="-",0,'STOCK ITEMS'!B1001)</f>
        <v>0</v>
      </c>
      <c r="M971" s="48" t="str">
        <f t="shared" si="106"/>
        <v>-</v>
      </c>
      <c r="N971" s="48">
        <f t="shared" si="107"/>
        <v>0</v>
      </c>
    </row>
    <row r="972" spans="1:14" x14ac:dyDescent="0.25">
      <c r="A972" s="52">
        <v>971</v>
      </c>
      <c r="B972" s="48" t="s">
        <v>2</v>
      </c>
      <c r="C972" s="48" t="s">
        <v>2</v>
      </c>
      <c r="D972" s="13" t="s">
        <v>2</v>
      </c>
      <c r="E972" s="133">
        <v>9000</v>
      </c>
      <c r="F972" s="49">
        <f t="shared" si="104"/>
        <v>0</v>
      </c>
      <c r="G972" s="49">
        <f t="shared" si="105"/>
        <v>971</v>
      </c>
      <c r="H972" s="48">
        <f t="shared" si="108"/>
        <v>3</v>
      </c>
      <c r="I972" s="50">
        <f>IF($D972="-",0,'STOCK ITEMS'!N1002)</f>
        <v>0</v>
      </c>
      <c r="J972" s="50">
        <f>IF($D972="-",0,'STOCK ITEMS'!O1002)</f>
        <v>0</v>
      </c>
      <c r="K972" s="50">
        <f>IF($D972="-",0,'STOCK ITEMS'!P1002)</f>
        <v>0</v>
      </c>
      <c r="L972" s="51">
        <f>IF($D972="-",0,'STOCK ITEMS'!B1002)</f>
        <v>0</v>
      </c>
      <c r="M972" s="48" t="str">
        <f t="shared" si="106"/>
        <v>-</v>
      </c>
      <c r="N972" s="48">
        <f t="shared" si="107"/>
        <v>0</v>
      </c>
    </row>
    <row r="973" spans="1:14" x14ac:dyDescent="0.25">
      <c r="A973" s="52">
        <v>972</v>
      </c>
      <c r="B973" s="48" t="s">
        <v>2</v>
      </c>
      <c r="C973" s="48" t="s">
        <v>2</v>
      </c>
      <c r="D973" s="13" t="s">
        <v>2</v>
      </c>
      <c r="E973" s="133">
        <v>6000</v>
      </c>
      <c r="F973" s="49">
        <f t="shared" si="104"/>
        <v>0</v>
      </c>
      <c r="G973" s="49">
        <f t="shared" si="105"/>
        <v>972</v>
      </c>
      <c r="H973" s="48">
        <f t="shared" si="108"/>
        <v>2</v>
      </c>
      <c r="I973" s="50">
        <f>IF($D973="-",0,'STOCK ITEMS'!N1003)</f>
        <v>0</v>
      </c>
      <c r="J973" s="50">
        <f>IF($D973="-",0,'STOCK ITEMS'!O1003)</f>
        <v>0</v>
      </c>
      <c r="K973" s="50">
        <f>IF($D973="-",0,'STOCK ITEMS'!P1003)</f>
        <v>0</v>
      </c>
      <c r="L973" s="51">
        <f>IF($D973="-",0,'STOCK ITEMS'!B1003)</f>
        <v>0</v>
      </c>
      <c r="M973" s="48" t="str">
        <f t="shared" si="106"/>
        <v>-</v>
      </c>
      <c r="N973" s="48">
        <f t="shared" si="107"/>
        <v>0</v>
      </c>
    </row>
    <row r="974" spans="1:14" x14ac:dyDescent="0.25">
      <c r="A974" s="52">
        <v>973</v>
      </c>
      <c r="B974" s="48" t="s">
        <v>2</v>
      </c>
      <c r="C974" s="48" t="s">
        <v>2</v>
      </c>
      <c r="D974" s="13" t="s">
        <v>2</v>
      </c>
      <c r="E974" s="133">
        <v>3000</v>
      </c>
      <c r="F974" s="49">
        <f t="shared" si="104"/>
        <v>0</v>
      </c>
      <c r="G974" s="49">
        <f t="shared" si="105"/>
        <v>973</v>
      </c>
      <c r="H974" s="48">
        <f t="shared" si="108"/>
        <v>1</v>
      </c>
      <c r="I974" s="50">
        <f>IF($D974="-",0,'STOCK ITEMS'!N1004)</f>
        <v>0</v>
      </c>
      <c r="J974" s="50">
        <f>IF($D974="-",0,'STOCK ITEMS'!O1004)</f>
        <v>0</v>
      </c>
      <c r="K974" s="50">
        <f>IF($D974="-",0,'STOCK ITEMS'!P1004)</f>
        <v>0</v>
      </c>
      <c r="L974" s="51">
        <f>IF($D974="-",0,'STOCK ITEMS'!B1004)</f>
        <v>0</v>
      </c>
      <c r="M974" s="48" t="str">
        <f t="shared" si="106"/>
        <v>-</v>
      </c>
      <c r="N974" s="48">
        <f t="shared" si="107"/>
        <v>0</v>
      </c>
    </row>
  </sheetData>
  <sheetProtection password="CF74"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35</vt:i4>
      </vt:variant>
    </vt:vector>
  </HeadingPairs>
  <TitlesOfParts>
    <vt:vector size="38" baseType="lpstr">
      <vt:lpstr>STOCK ITEMS</vt:lpstr>
      <vt:lpstr>BILL OF MATERIALS</vt:lpstr>
      <vt:lpstr>POOL</vt:lpstr>
      <vt:lpstr>_316_116_Arm_Options</vt:lpstr>
      <vt:lpstr>_316_116_Miscellaneous_Parts___Accessories</vt:lpstr>
      <vt:lpstr>_416_Door_Closer</vt:lpstr>
      <vt:lpstr>_73_Series___Fixed_Size_Economy_Door_Closers</vt:lpstr>
      <vt:lpstr>BB5_4.5_x_4.5_x</vt:lpstr>
      <vt:lpstr>curved</vt:lpstr>
      <vt:lpstr>cyl</vt:lpstr>
      <vt:lpstr>d_1</vt:lpstr>
      <vt:lpstr>d_22</vt:lpstr>
      <vt:lpstr>dog</vt:lpstr>
      <vt:lpstr>Drop_Plates</vt:lpstr>
      <vt:lpstr>e_1</vt:lpstr>
      <vt:lpstr>e_2</vt:lpstr>
      <vt:lpstr>exitstrikes</vt:lpstr>
      <vt:lpstr>exitstrims</vt:lpstr>
      <vt:lpstr>Flat_Goods_and_Accessories</vt:lpstr>
      <vt:lpstr>I_Series_Cylindrical_Interconnected_Lever_Locks___Grade_2</vt:lpstr>
      <vt:lpstr>k_2</vt:lpstr>
      <vt:lpstr>keyway_1</vt:lpstr>
      <vt:lpstr>Keyway_2</vt:lpstr>
      <vt:lpstr>Keyway_3</vt:lpstr>
      <vt:lpstr>kitc</vt:lpstr>
      <vt:lpstr>kitsa1</vt:lpstr>
      <vt:lpstr>kitsa2</vt:lpstr>
      <vt:lpstr>kitssb</vt:lpstr>
      <vt:lpstr>lt</vt:lpstr>
      <vt:lpstr>'STOCK ITEMS'!Print_Area</vt:lpstr>
      <vt:lpstr>pulls</vt:lpstr>
      <vt:lpstr>SF_BB5_NRP_4.5_x_4__1_4__R.C.__x</vt:lpstr>
      <vt:lpstr>shims</vt:lpstr>
      <vt:lpstr>strikes</vt:lpstr>
      <vt:lpstr>v</vt:lpstr>
      <vt:lpstr>X_Series_Cylindrical_Lever_Locks___Grade_2</vt:lpstr>
      <vt:lpstr>X_Series_Cylindrical_Lever_Locks___Grade_2__Continued</vt:lpstr>
      <vt:lpstr>Z_Series_Cylindrical_Lever_Locksets___Grade_1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vantagellc@gmail.com</cp:lastModifiedBy>
  <cp:lastPrinted>2014-05-08T12:02:49Z</cp:lastPrinted>
  <dcterms:created xsi:type="dcterms:W3CDTF">2009-09-29T15:07:03Z</dcterms:created>
  <dcterms:modified xsi:type="dcterms:W3CDTF">2014-05-08T12:46:54Z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